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data/"/>
    </mc:Choice>
  </mc:AlternateContent>
  <xr:revisionPtr revIDLastSave="0" documentId="13_ncr:1_{D916D3EB-1408-F548-AF3B-D3843D0FDB38}" xr6:coauthVersionLast="47" xr6:coauthVersionMax="47" xr10:uidLastSave="{00000000-0000-0000-0000-000000000000}"/>
  <bookViews>
    <workbookView xWindow="0" yWindow="460" windowWidth="28800" windowHeight="17540" xr2:uid="{4D01774F-9620-334E-AEDA-F71C67D39665}"/>
  </bookViews>
  <sheets>
    <sheet name="fish" sheetId="1" r:id="rId1"/>
    <sheet name="rugosity" sheetId="4" r:id="rId2"/>
    <sheet name="species.lookup" sheetId="3" r:id="rId3"/>
    <sheet name="lookups" sheetId="5" r:id="rId4"/>
  </sheets>
  <definedNames>
    <definedName name="_xlnm._FilterDatabase" localSheetId="3" hidden="1">lookups!$A$1:$I$111</definedName>
    <definedName name="_xlnm._FilterDatabase" localSheetId="2" hidden="1">species.lookup!$A$1:$I$109</definedName>
    <definedName name="fish.list" localSheetId="3">lookups!$A$1:$I$111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7" i="1" l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P1370" i="1"/>
  <c r="O1370" i="1"/>
  <c r="N1370" i="1"/>
  <c r="M1370" i="1"/>
  <c r="L1370" i="1"/>
  <c r="K1370" i="1"/>
  <c r="Q2025" i="1" l="1"/>
  <c r="Q1493" i="1"/>
  <c r="Q1760" i="1"/>
  <c r="Q1744" i="1"/>
  <c r="Q1576" i="1"/>
  <c r="Q1560" i="1"/>
  <c r="Q2010" i="1"/>
  <c r="Q1994" i="1"/>
  <c r="Q1986" i="1"/>
  <c r="Q1982" i="1"/>
  <c r="Q1962" i="1"/>
  <c r="Q1954" i="1"/>
  <c r="Q1950" i="1"/>
  <c r="Q1946" i="1"/>
  <c r="Q1942" i="1"/>
  <c r="Q1922" i="1"/>
  <c r="Q1937" i="1"/>
  <c r="Q1634" i="1"/>
  <c r="Q1630" i="1"/>
  <c r="Q1626" i="1"/>
  <c r="Q1622" i="1"/>
  <c r="Q1618" i="1"/>
  <c r="Q1614" i="1"/>
  <c r="Q1610" i="1"/>
  <c r="Q2003" i="1"/>
  <c r="Q1987" i="1"/>
  <c r="Q1979" i="1"/>
  <c r="Q1971" i="1"/>
  <c r="Q1963" i="1"/>
  <c r="Q1923" i="1"/>
  <c r="Q1824" i="1"/>
  <c r="Q1752" i="1"/>
  <c r="Q1740" i="1"/>
  <c r="Q1556" i="1"/>
  <c r="Q1813" i="1"/>
  <c r="Q1995" i="1"/>
  <c r="Q1918" i="1"/>
  <c r="Q1914" i="1"/>
  <c r="Q1910" i="1"/>
  <c r="Q1898" i="1"/>
  <c r="Q1894" i="1"/>
  <c r="Q1890" i="1"/>
  <c r="Q1886" i="1"/>
  <c r="Q1858" i="1"/>
  <c r="Q1854" i="1"/>
  <c r="Q1814" i="1"/>
  <c r="Q1555" i="1"/>
  <c r="Q2020" i="1"/>
  <c r="Q1891" i="1"/>
  <c r="Q1883" i="1"/>
  <c r="Q1859" i="1"/>
  <c r="Q1851" i="1"/>
  <c r="Q1699" i="1"/>
  <c r="Q1913" i="1"/>
  <c r="Q1905" i="1"/>
  <c r="Q1753" i="1"/>
  <c r="Q1721" i="1"/>
  <c r="Q1713" i="1"/>
  <c r="Q1645" i="1"/>
  <c r="Q1637" i="1"/>
  <c r="Q1629" i="1"/>
  <c r="Q1782" i="1"/>
  <c r="Q1738" i="1"/>
  <c r="Q1735" i="1"/>
  <c r="Q1734" i="1"/>
  <c r="Q1730" i="1"/>
  <c r="Q1722" i="1"/>
  <c r="Q1714" i="1"/>
  <c r="Q1710" i="1"/>
  <c r="Q1702" i="1"/>
  <c r="Q1694" i="1"/>
  <c r="Q1674" i="1"/>
  <c r="Q1670" i="1"/>
  <c r="Q1662" i="1"/>
  <c r="Q1650" i="1"/>
  <c r="Q1646" i="1"/>
  <c r="Q1642" i="1"/>
  <c r="Q1638" i="1"/>
  <c r="Q1977" i="1"/>
  <c r="Q1969" i="1"/>
  <c r="Q2026" i="1"/>
  <c r="Q2018" i="1"/>
  <c r="Q2014" i="1"/>
  <c r="Q1978" i="1"/>
  <c r="Q1787" i="1"/>
  <c r="Q1930" i="1"/>
  <c r="Q1926" i="1"/>
  <c r="Q2019" i="1"/>
  <c r="Q2011" i="1"/>
  <c r="Q1547" i="1"/>
  <c r="Q1878" i="1"/>
  <c r="Q1805" i="1"/>
  <c r="Q1621" i="1"/>
  <c r="Q1996" i="1"/>
  <c r="Q1956" i="1"/>
  <c r="Q1924" i="1"/>
  <c r="Q1919" i="1"/>
  <c r="Q1915" i="1"/>
  <c r="Q1850" i="1"/>
  <c r="Q1846" i="1"/>
  <c r="Q1826" i="1"/>
  <c r="Q1693" i="1"/>
  <c r="Q1685" i="1"/>
  <c r="Q1698" i="1"/>
  <c r="Q2009" i="1"/>
  <c r="Q2001" i="1"/>
  <c r="Q1988" i="1"/>
  <c r="Q1980" i="1"/>
  <c r="Q1855" i="1"/>
  <c r="Q1822" i="1"/>
  <c r="Q1712" i="1"/>
  <c r="Q1708" i="1"/>
  <c r="Q1700" i="1"/>
  <c r="Q1691" i="1"/>
  <c r="Q1683" i="1"/>
  <c r="Q1675" i="1"/>
  <c r="Q1667" i="1"/>
  <c r="Q1663" i="1"/>
  <c r="Q1964" i="1"/>
  <c r="Q1955" i="1"/>
  <c r="Q1951" i="1"/>
  <c r="Q1947" i="1"/>
  <c r="Q1872" i="1"/>
  <c r="Q1860" i="1"/>
  <c r="Q1827" i="1"/>
  <c r="Q1810" i="1"/>
  <c r="Q1806" i="1"/>
  <c r="Q1802" i="1"/>
  <c r="Q1798" i="1"/>
  <c r="Q1794" i="1"/>
  <c r="Q1790" i="1"/>
  <c r="Q1781" i="1"/>
  <c r="Q1765" i="1"/>
  <c r="Q1659" i="1"/>
  <c r="Q1651" i="1"/>
  <c r="Q2006" i="1"/>
  <c r="Q2002" i="1"/>
  <c r="Q1998" i="1"/>
  <c r="Q1993" i="1"/>
  <c r="Q1873" i="1"/>
  <c r="Q1865" i="1"/>
  <c r="Q1819" i="1"/>
  <c r="Q1490" i="1"/>
  <c r="Q1811" i="1"/>
  <c r="Q1803" i="1"/>
  <c r="Q1758" i="1"/>
  <c r="Q1754" i="1"/>
  <c r="Q1750" i="1"/>
  <c r="Q1746" i="1"/>
  <c r="Q1742" i="1"/>
  <c r="Q1669" i="1"/>
  <c r="Q1632" i="1"/>
  <c r="Q1628" i="1"/>
  <c r="Q1600" i="1"/>
  <c r="Q1592" i="1"/>
  <c r="Q2012" i="1"/>
  <c r="Q1974" i="1"/>
  <c r="Q1970" i="1"/>
  <c r="Q1966" i="1"/>
  <c r="Q1961" i="1"/>
  <c r="Q1866" i="1"/>
  <c r="Q1862" i="1"/>
  <c r="Q1845" i="1"/>
  <c r="Q1829" i="1"/>
  <c r="Q1817" i="1"/>
  <c r="Q1779" i="1"/>
  <c r="Q1775" i="1"/>
  <c r="Q1771" i="1"/>
  <c r="Q1767" i="1"/>
  <c r="Q1763" i="1"/>
  <c r="Q1739" i="1"/>
  <c r="Q1657" i="1"/>
  <c r="Q1801" i="1"/>
  <c r="Q1939" i="1"/>
  <c r="Q1931" i="1"/>
  <c r="Q1904" i="1"/>
  <c r="Q1877" i="1"/>
  <c r="Q1842" i="1"/>
  <c r="Q1838" i="1"/>
  <c r="Q1834" i="1"/>
  <c r="Q1830" i="1"/>
  <c r="Q1795" i="1"/>
  <c r="Q1786" i="1"/>
  <c r="Q1731" i="1"/>
  <c r="Q1727" i="1"/>
  <c r="Q1723" i="1"/>
  <c r="Q1715" i="1"/>
  <c r="Q1668" i="1"/>
  <c r="Q1643" i="1"/>
  <c r="Q1554" i="1"/>
  <c r="Q1550" i="1"/>
  <c r="Q2022" i="1"/>
  <c r="Q2017" i="1"/>
  <c r="Q2004" i="1"/>
  <c r="Q1990" i="1"/>
  <c r="Q1985" i="1"/>
  <c r="Q1972" i="1"/>
  <c r="Q1958" i="1"/>
  <c r="Q1892" i="1"/>
  <c r="Q1887" i="1"/>
  <c r="Q1882" i="1"/>
  <c r="Q1808" i="1"/>
  <c r="Q1791" i="1"/>
  <c r="Q1778" i="1"/>
  <c r="Q1774" i="1"/>
  <c r="Q1770" i="1"/>
  <c r="Q1766" i="1"/>
  <c r="Q1757" i="1"/>
  <c r="Q1749" i="1"/>
  <c r="Q1711" i="1"/>
  <c r="Q1707" i="1"/>
  <c r="Q1703" i="1"/>
  <c r="Q1690" i="1"/>
  <c r="Q1686" i="1"/>
  <c r="Q1682" i="1"/>
  <c r="Q1678" i="1"/>
  <c r="Q1673" i="1"/>
  <c r="Q1656" i="1"/>
  <c r="Q1639" i="1"/>
  <c r="Q1945" i="1"/>
  <c r="Q1936" i="1"/>
  <c r="Q1909" i="1"/>
  <c r="Q1897" i="1"/>
  <c r="Q1874" i="1"/>
  <c r="Q1870" i="1"/>
  <c r="Q1843" i="1"/>
  <c r="Q1839" i="1"/>
  <c r="Q1835" i="1"/>
  <c r="Q1796" i="1"/>
  <c r="Q1762" i="1"/>
  <c r="Q1732" i="1"/>
  <c r="Q1720" i="1"/>
  <c r="Q1716" i="1"/>
  <c r="Q1695" i="1"/>
  <c r="Q1665" i="1"/>
  <c r="Q1648" i="1"/>
  <c r="Q1644" i="1"/>
  <c r="Q1941" i="1"/>
  <c r="Q1929" i="1"/>
  <c r="Q1906" i="1"/>
  <c r="Q1902" i="1"/>
  <c r="Q1875" i="1"/>
  <c r="Q1867" i="1"/>
  <c r="Q1849" i="1"/>
  <c r="Q1844" i="1"/>
  <c r="Q1840" i="1"/>
  <c r="Q1828" i="1"/>
  <c r="Q1823" i="1"/>
  <c r="Q1818" i="1"/>
  <c r="Q1759" i="1"/>
  <c r="Q1725" i="1"/>
  <c r="Q1717" i="1"/>
  <c r="Q1696" i="1"/>
  <c r="Q1666" i="1"/>
  <c r="Q1552" i="1"/>
  <c r="Q1548" i="1"/>
  <c r="Q1841" i="1"/>
  <c r="Q1833" i="1"/>
  <c r="Q1780" i="1"/>
  <c r="Q1776" i="1"/>
  <c r="Q1764" i="1"/>
  <c r="Q1755" i="1"/>
  <c r="Q1747" i="1"/>
  <c r="Q1726" i="1"/>
  <c r="Q1718" i="1"/>
  <c r="Q1701" i="1"/>
  <c r="Q1688" i="1"/>
  <c r="Q1680" i="1"/>
  <c r="Q1676" i="1"/>
  <c r="Q1671" i="1"/>
  <c r="Q1658" i="1"/>
  <c r="Q1654" i="1"/>
  <c r="Q1641" i="1"/>
  <c r="Q1938" i="1"/>
  <c r="Q1934" i="1"/>
  <c r="Q1907" i="1"/>
  <c r="Q1899" i="1"/>
  <c r="Q1881" i="1"/>
  <c r="Q1777" i="1"/>
  <c r="Q1769" i="1"/>
  <c r="Q1706" i="1"/>
  <c r="Q1689" i="1"/>
  <c r="Q1598" i="1"/>
  <c r="Q1590" i="1"/>
  <c r="Q1582" i="1"/>
  <c r="Q1574" i="1"/>
  <c r="Q2023" i="1"/>
  <c r="Q2007" i="1"/>
  <c r="Q1991" i="1"/>
  <c r="Q1975" i="1"/>
  <c r="Q1959" i="1"/>
  <c r="Q1949" i="1"/>
  <c r="Q1944" i="1"/>
  <c r="Q1900" i="1"/>
  <c r="Q1895" i="1"/>
  <c r="Q1885" i="1"/>
  <c r="Q1880" i="1"/>
  <c r="Q1836" i="1"/>
  <c r="Q1831" i="1"/>
  <c r="Q1821" i="1"/>
  <c r="Q1816" i="1"/>
  <c r="Q1772" i="1"/>
  <c r="Q2013" i="1"/>
  <c r="Q1997" i="1"/>
  <c r="Q1981" i="1"/>
  <c r="Q1965" i="1"/>
  <c r="Q1940" i="1"/>
  <c r="Q1935" i="1"/>
  <c r="Q1925" i="1"/>
  <c r="Q1920" i="1"/>
  <c r="Q1876" i="1"/>
  <c r="Q1871" i="1"/>
  <c r="Q1861" i="1"/>
  <c r="Q1856" i="1"/>
  <c r="Q1812" i="1"/>
  <c r="Q1807" i="1"/>
  <c r="Q1797" i="1"/>
  <c r="Q1792" i="1"/>
  <c r="Q1748" i="1"/>
  <c r="Q1743" i="1"/>
  <c r="Q1733" i="1"/>
  <c r="Q1728" i="1"/>
  <c r="Q1684" i="1"/>
  <c r="Q1679" i="1"/>
  <c r="Q1664" i="1"/>
  <c r="Q1649" i="1"/>
  <c r="Q1635" i="1"/>
  <c r="Q1627" i="1"/>
  <c r="Q1619" i="1"/>
  <c r="Q1611" i="1"/>
  <c r="Q1603" i="1"/>
  <c r="Q1595" i="1"/>
  <c r="Q1587" i="1"/>
  <c r="Q1579" i="1"/>
  <c r="Q1571" i="1"/>
  <c r="Q1563" i="1"/>
  <c r="Q1527" i="1"/>
  <c r="Q1523" i="1"/>
  <c r="Q1519" i="1"/>
  <c r="Q1515" i="1"/>
  <c r="Q1511" i="1"/>
  <c r="Q2024" i="1"/>
  <c r="Q2008" i="1"/>
  <c r="Q1992" i="1"/>
  <c r="Q1976" i="1"/>
  <c r="Q1960" i="1"/>
  <c r="Q1921" i="1"/>
  <c r="Q1916" i="1"/>
  <c r="Q1911" i="1"/>
  <c r="Q1901" i="1"/>
  <c r="Q1896" i="1"/>
  <c r="Q1857" i="1"/>
  <c r="Q1852" i="1"/>
  <c r="Q1847" i="1"/>
  <c r="Q1837" i="1"/>
  <c r="Q1832" i="1"/>
  <c r="Q1793" i="1"/>
  <c r="Q1788" i="1"/>
  <c r="Q1783" i="1"/>
  <c r="Q1773" i="1"/>
  <c r="Q1768" i="1"/>
  <c r="Q1729" i="1"/>
  <c r="Q1724" i="1"/>
  <c r="Q1719" i="1"/>
  <c r="Q1709" i="1"/>
  <c r="Q1704" i="1"/>
  <c r="Q1660" i="1"/>
  <c r="Q1655" i="1"/>
  <c r="Q1640" i="1"/>
  <c r="Q1612" i="1"/>
  <c r="Q1604" i="1"/>
  <c r="Q1705" i="1"/>
  <c r="Q1661" i="1"/>
  <c r="Q2015" i="1"/>
  <c r="Q1999" i="1"/>
  <c r="Q1983" i="1"/>
  <c r="Q1967" i="1"/>
  <c r="Q1932" i="1"/>
  <c r="Q1927" i="1"/>
  <c r="Q1917" i="1"/>
  <c r="Q1912" i="1"/>
  <c r="Q1868" i="1"/>
  <c r="Q1863" i="1"/>
  <c r="Q1853" i="1"/>
  <c r="Q1848" i="1"/>
  <c r="Q1809" i="1"/>
  <c r="Q1804" i="1"/>
  <c r="Q1799" i="1"/>
  <c r="Q1789" i="1"/>
  <c r="Q1784" i="1"/>
  <c r="Q1745" i="1"/>
  <c r="Q1681" i="1"/>
  <c r="Q2021" i="1"/>
  <c r="Q2005" i="1"/>
  <c r="Q1989" i="1"/>
  <c r="Q1973" i="1"/>
  <c r="Q1957" i="1"/>
  <c r="Q1952" i="1"/>
  <c r="Q1908" i="1"/>
  <c r="Q1903" i="1"/>
  <c r="Q1893" i="1"/>
  <c r="Q1888" i="1"/>
  <c r="Q1785" i="1"/>
  <c r="Q1652" i="1"/>
  <c r="Q1647" i="1"/>
  <c r="Q1633" i="1"/>
  <c r="Q1625" i="1"/>
  <c r="Q1613" i="1"/>
  <c r="Q1609" i="1"/>
  <c r="Q1605" i="1"/>
  <c r="Q1601" i="1"/>
  <c r="Q1597" i="1"/>
  <c r="Q1593" i="1"/>
  <c r="Q1589" i="1"/>
  <c r="Q1581" i="1"/>
  <c r="Q1577" i="1"/>
  <c r="Q1573" i="1"/>
  <c r="Q1569" i="1"/>
  <c r="Q1565" i="1"/>
  <c r="Q1561" i="1"/>
  <c r="Q1557" i="1"/>
  <c r="Q2016" i="1"/>
  <c r="Q2000" i="1"/>
  <c r="Q1984" i="1"/>
  <c r="Q1968" i="1"/>
  <c r="Q1953" i="1"/>
  <c r="Q1948" i="1"/>
  <c r="Q1943" i="1"/>
  <c r="Q1933" i="1"/>
  <c r="Q1928" i="1"/>
  <c r="Q1889" i="1"/>
  <c r="Q1884" i="1"/>
  <c r="Q1879" i="1"/>
  <c r="Q1869" i="1"/>
  <c r="Q1864" i="1"/>
  <c r="Q1825" i="1"/>
  <c r="Q1820" i="1"/>
  <c r="Q1815" i="1"/>
  <c r="Q1800" i="1"/>
  <c r="Q1761" i="1"/>
  <c r="Q1756" i="1"/>
  <c r="Q1751" i="1"/>
  <c r="Q1741" i="1"/>
  <c r="Q1736" i="1"/>
  <c r="Q1697" i="1"/>
  <c r="Q1692" i="1"/>
  <c r="Q1687" i="1"/>
  <c r="Q1677" i="1"/>
  <c r="Q1672" i="1"/>
  <c r="Q1653" i="1"/>
  <c r="Q1549" i="1"/>
  <c r="Q1737" i="1"/>
  <c r="Q1606" i="1"/>
  <c r="Q1602" i="1"/>
  <c r="Q1594" i="1"/>
  <c r="Q1586" i="1"/>
  <c r="Q1578" i="1"/>
  <c r="Q1570" i="1"/>
  <c r="Q1562" i="1"/>
  <c r="Q1558" i="1"/>
  <c r="Q1636" i="1"/>
  <c r="Q1631" i="1"/>
  <c r="Q1624" i="1"/>
  <c r="Q1623" i="1"/>
  <c r="Q1620" i="1"/>
  <c r="Q1617" i="1"/>
  <c r="Q1616" i="1"/>
  <c r="Q1615" i="1"/>
  <c r="Q1608" i="1"/>
  <c r="Q1607" i="1"/>
  <c r="Q1599" i="1"/>
  <c r="Q1596" i="1"/>
  <c r="Q1591" i="1"/>
  <c r="Q1588" i="1"/>
  <c r="Q1585" i="1"/>
  <c r="Q1584" i="1"/>
  <c r="Q1583" i="1"/>
  <c r="Q1580" i="1"/>
  <c r="Q1575" i="1"/>
  <c r="Q1572" i="1"/>
  <c r="Q1568" i="1"/>
  <c r="Q1567" i="1"/>
  <c r="Q1566" i="1"/>
  <c r="Q1564" i="1"/>
  <c r="Q1559" i="1"/>
  <c r="Q1553" i="1"/>
  <c r="Q1551" i="1"/>
  <c r="Q1485" i="1"/>
  <c r="Q1536" i="1"/>
  <c r="Q1532" i="1"/>
  <c r="Q1528" i="1"/>
  <c r="Q1524" i="1"/>
  <c r="Q1520" i="1"/>
  <c r="Q1508" i="1"/>
  <c r="Q1500" i="1"/>
  <c r="Q1545" i="1"/>
  <c r="Q1538" i="1"/>
  <c r="Q1518" i="1"/>
  <c r="Q1542" i="1"/>
  <c r="Q1506" i="1"/>
  <c r="Q1502" i="1"/>
  <c r="Q1494" i="1"/>
  <c r="Q1477" i="1"/>
  <c r="Q1535" i="1"/>
  <c r="Q1531" i="1"/>
  <c r="Q1491" i="1"/>
  <c r="Q1479" i="1"/>
  <c r="Q1537" i="1"/>
  <c r="Q1533" i="1"/>
  <c r="Q1529" i="1"/>
  <c r="Q1525" i="1"/>
  <c r="Q1521" i="1"/>
  <c r="Q1517" i="1"/>
  <c r="Q1513" i="1"/>
  <c r="Q1492" i="1"/>
  <c r="Q1534" i="1"/>
  <c r="Q1530" i="1"/>
  <c r="Q1526" i="1"/>
  <c r="Q1522" i="1"/>
  <c r="Q1514" i="1"/>
  <c r="Q1509" i="1"/>
  <c r="Q1505" i="1"/>
  <c r="Q1501" i="1"/>
  <c r="Q1497" i="1"/>
  <c r="Q1543" i="1"/>
  <c r="Q1539" i="1"/>
  <c r="Q1510" i="1"/>
  <c r="Q1540" i="1"/>
  <c r="Q1512" i="1"/>
  <c r="Q1507" i="1"/>
  <c r="Q1503" i="1"/>
  <c r="Q1499" i="1"/>
  <c r="Q1495" i="1"/>
  <c r="Q1482" i="1"/>
  <c r="Q1478" i="1"/>
  <c r="Q1504" i="1"/>
  <c r="Q1496" i="1"/>
  <c r="Q1546" i="1"/>
  <c r="Q1544" i="1"/>
  <c r="Q1541" i="1"/>
  <c r="Q1516" i="1"/>
  <c r="Q1498" i="1"/>
  <c r="Q1489" i="1"/>
  <c r="Q1488" i="1"/>
  <c r="Q1487" i="1"/>
  <c r="Q1486" i="1"/>
  <c r="Q1484" i="1"/>
  <c r="Q1483" i="1"/>
  <c r="Q1481" i="1"/>
  <c r="Q1480" i="1"/>
  <c r="L3" i="1"/>
  <c r="L4" i="1"/>
  <c r="Q1071" i="1" l="1"/>
  <c r="Q1073" i="1"/>
  <c r="Q1074" i="1"/>
  <c r="Q1081" i="1"/>
  <c r="Q1082" i="1"/>
  <c r="Q1085" i="1"/>
  <c r="Q1089" i="1"/>
  <c r="Q1090" i="1"/>
  <c r="Q1093" i="1"/>
  <c r="Q1095" i="1"/>
  <c r="Q1097" i="1"/>
  <c r="Q1098" i="1"/>
  <c r="Q1101" i="1"/>
  <c r="Q1103" i="1"/>
  <c r="Q1105" i="1"/>
  <c r="Q1106" i="1"/>
  <c r="Q1109" i="1"/>
  <c r="Q1111" i="1"/>
  <c r="Q1113" i="1"/>
  <c r="Q1114" i="1"/>
  <c r="Q1117" i="1"/>
  <c r="Q1119" i="1"/>
  <c r="Q1121" i="1"/>
  <c r="Q1122" i="1"/>
  <c r="Q1125" i="1"/>
  <c r="Q1127" i="1"/>
  <c r="Q1129" i="1"/>
  <c r="Q1130" i="1"/>
  <c r="Q1133" i="1"/>
  <c r="Q1135" i="1"/>
  <c r="Q1138" i="1"/>
  <c r="Q1141" i="1"/>
  <c r="Q1143" i="1"/>
  <c r="Q1146" i="1"/>
  <c r="Q1149" i="1"/>
  <c r="Q1150" i="1"/>
  <c r="Q1154" i="1"/>
  <c r="Q1157" i="1"/>
  <c r="Q1158" i="1"/>
  <c r="Q1162" i="1"/>
  <c r="Q1165" i="1"/>
  <c r="Q1166" i="1"/>
  <c r="Q1167" i="1"/>
  <c r="Q1170" i="1"/>
  <c r="Q1173" i="1"/>
  <c r="Q1174" i="1"/>
  <c r="Q1178" i="1"/>
  <c r="Q1181" i="1"/>
  <c r="Q1182" i="1"/>
  <c r="Q1186" i="1"/>
  <c r="Q1189" i="1"/>
  <c r="Q1190" i="1"/>
  <c r="Q1194" i="1"/>
  <c r="Q1197" i="1"/>
  <c r="Q1198" i="1"/>
  <c r="Q1202" i="1"/>
  <c r="Q1205" i="1"/>
  <c r="Q1206" i="1"/>
  <c r="Q1207" i="1"/>
  <c r="Q1210" i="1"/>
  <c r="Q1213" i="1"/>
  <c r="Q1214" i="1"/>
  <c r="Q1215" i="1"/>
  <c r="Q1218" i="1"/>
  <c r="Q1221" i="1"/>
  <c r="Q1222" i="1"/>
  <c r="Q1223" i="1"/>
  <c r="Q1229" i="1"/>
  <c r="Q1230" i="1"/>
  <c r="Q1231" i="1"/>
  <c r="Q1237" i="1"/>
  <c r="Q1238" i="1"/>
  <c r="Q1239" i="1"/>
  <c r="Q1245" i="1"/>
  <c r="Q1246" i="1"/>
  <c r="Q1247" i="1"/>
  <c r="Q1253" i="1"/>
  <c r="Q1254" i="1"/>
  <c r="Q1255" i="1"/>
  <c r="Q1261" i="1"/>
  <c r="Q1262" i="1"/>
  <c r="Q1263" i="1"/>
  <c r="Q1269" i="1"/>
  <c r="Q1270" i="1"/>
  <c r="Q1271" i="1"/>
  <c r="Q1277" i="1"/>
  <c r="Q1278" i="1"/>
  <c r="Q1279" i="1"/>
  <c r="Q1285" i="1"/>
  <c r="Q1287" i="1"/>
  <c r="Q1289" i="1"/>
  <c r="Q1293" i="1"/>
  <c r="Q1295" i="1"/>
  <c r="Q1297" i="1"/>
  <c r="Q1301" i="1"/>
  <c r="Q1303" i="1"/>
  <c r="Q1305" i="1"/>
  <c r="Q1309" i="1"/>
  <c r="Q1311" i="1"/>
  <c r="Q1313" i="1"/>
  <c r="Q1317" i="1"/>
  <c r="Q1319" i="1"/>
  <c r="Q1321" i="1"/>
  <c r="Q1325" i="1"/>
  <c r="Q1327" i="1"/>
  <c r="Q1329" i="1"/>
  <c r="Q1333" i="1"/>
  <c r="Q1335" i="1"/>
  <c r="Q1337" i="1"/>
  <c r="Q1341" i="1"/>
  <c r="Q1343" i="1"/>
  <c r="Q1345" i="1"/>
  <c r="Q1349" i="1"/>
  <c r="Q1351" i="1"/>
  <c r="Q1353" i="1"/>
  <c r="Q1357" i="1"/>
  <c r="Q1359" i="1"/>
  <c r="Q1361" i="1"/>
  <c r="Q1365" i="1"/>
  <c r="Q1367" i="1"/>
  <c r="Q1369" i="1"/>
  <c r="Q1373" i="1"/>
  <c r="Q1377" i="1"/>
  <c r="Q1381" i="1"/>
  <c r="Q1385" i="1"/>
  <c r="Q1389" i="1"/>
  <c r="Q1393" i="1"/>
  <c r="Q1397" i="1"/>
  <c r="Q1401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3" i="1"/>
  <c r="Q1457" i="1"/>
  <c r="Q1465" i="1"/>
  <c r="Q1473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3" i="1"/>
  <c r="M3" i="1"/>
  <c r="N3" i="1"/>
  <c r="O3" i="1"/>
  <c r="P3" i="1"/>
  <c r="K4" i="1"/>
  <c r="M4" i="1"/>
  <c r="N4" i="1"/>
  <c r="O4" i="1"/>
  <c r="Q4" i="1" s="1"/>
  <c r="P4" i="1"/>
  <c r="Q6" i="1"/>
  <c r="Q7" i="1"/>
  <c r="Q8" i="1"/>
  <c r="Q12" i="1"/>
  <c r="Q15" i="1"/>
  <c r="Q16" i="1"/>
  <c r="Q20" i="1"/>
  <c r="Q22" i="1"/>
  <c r="Q23" i="1"/>
  <c r="Q24" i="1"/>
  <c r="Q28" i="1"/>
  <c r="Q30" i="1"/>
  <c r="Q31" i="1"/>
  <c r="Q32" i="1"/>
  <c r="Q39" i="1"/>
  <c r="Q40" i="1"/>
  <c r="Q46" i="1"/>
  <c r="Q48" i="1"/>
  <c r="Q54" i="1"/>
  <c r="Q56" i="1"/>
  <c r="Q60" i="1"/>
  <c r="Q62" i="1"/>
  <c r="Q64" i="1"/>
  <c r="Q68" i="1"/>
  <c r="Q70" i="1"/>
  <c r="Q72" i="1"/>
  <c r="Q76" i="1"/>
  <c r="Q78" i="1"/>
  <c r="Q80" i="1"/>
  <c r="Q84" i="1"/>
  <c r="Q86" i="1"/>
  <c r="Q88" i="1"/>
  <c r="Q92" i="1"/>
  <c r="Q94" i="1"/>
  <c r="Q96" i="1"/>
  <c r="Q102" i="1"/>
  <c r="Q104" i="1"/>
  <c r="Q110" i="1"/>
  <c r="Q112" i="1"/>
  <c r="Q118" i="1"/>
  <c r="Q120" i="1"/>
  <c r="Q126" i="1"/>
  <c r="Q128" i="1"/>
  <c r="Q134" i="1"/>
  <c r="Q136" i="1"/>
  <c r="Q142" i="1"/>
  <c r="Q144" i="1"/>
  <c r="Q150" i="1"/>
  <c r="Q152" i="1"/>
  <c r="Q158" i="1"/>
  <c r="Q160" i="1"/>
  <c r="Q166" i="1"/>
  <c r="Q168" i="1"/>
  <c r="Q174" i="1"/>
  <c r="Q176" i="1"/>
  <c r="Q182" i="1"/>
  <c r="Q184" i="1"/>
  <c r="Q190" i="1"/>
  <c r="Q192" i="1"/>
  <c r="Q198" i="1"/>
  <c r="Q200" i="1"/>
  <c r="Q206" i="1"/>
  <c r="Q208" i="1"/>
  <c r="Q214" i="1"/>
  <c r="Q216" i="1"/>
  <c r="Q222" i="1"/>
  <c r="Q224" i="1"/>
  <c r="Q230" i="1"/>
  <c r="Q232" i="1"/>
  <c r="Q238" i="1"/>
  <c r="Q240" i="1"/>
  <c r="Q246" i="1"/>
  <c r="Q254" i="1"/>
  <c r="Q262" i="1"/>
  <c r="Q270" i="1"/>
  <c r="Q273" i="1"/>
  <c r="Q278" i="1"/>
  <c r="Q281" i="1"/>
  <c r="Q286" i="1"/>
  <c r="Q289" i="1"/>
  <c r="Q294" i="1"/>
  <c r="Q297" i="1"/>
  <c r="Q302" i="1"/>
  <c r="Q305" i="1"/>
  <c r="Q310" i="1"/>
  <c r="Q313" i="1"/>
  <c r="Q318" i="1"/>
  <c r="Q321" i="1"/>
  <c r="Q326" i="1"/>
  <c r="Q329" i="1"/>
  <c r="Q334" i="1"/>
  <c r="Q337" i="1"/>
  <c r="Q342" i="1"/>
  <c r="Q345" i="1"/>
  <c r="Q350" i="1"/>
  <c r="Q353" i="1"/>
  <c r="Q358" i="1"/>
  <c r="Q361" i="1"/>
  <c r="Q366" i="1"/>
  <c r="Q374" i="1"/>
  <c r="Q382" i="1"/>
  <c r="Q390" i="1"/>
  <c r="Q398" i="1"/>
  <c r="Q406" i="1"/>
  <c r="Q414" i="1"/>
  <c r="Q415" i="1"/>
  <c r="Q422" i="1"/>
  <c r="Q423" i="1"/>
  <c r="Q430" i="1"/>
  <c r="Q431" i="1"/>
  <c r="Q438" i="1"/>
  <c r="Q439" i="1"/>
  <c r="Q446" i="1"/>
  <c r="Q447" i="1"/>
  <c r="Q454" i="1"/>
  <c r="Q455" i="1"/>
  <c r="Q462" i="1"/>
  <c r="Q463" i="1"/>
  <c r="Q470" i="1"/>
  <c r="Q471" i="1"/>
  <c r="Q478" i="1"/>
  <c r="Q479" i="1"/>
  <c r="Q486" i="1"/>
  <c r="Q487" i="1"/>
  <c r="Q494" i="1"/>
  <c r="Q495" i="1"/>
  <c r="Q502" i="1"/>
  <c r="Q510" i="1"/>
  <c r="Q515" i="1"/>
  <c r="Q518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691" i="1"/>
  <c r="Q699" i="1"/>
  <c r="Q707" i="1"/>
  <c r="Q715" i="1"/>
  <c r="Q723" i="1"/>
  <c r="Q731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<sst xmlns="http://schemas.openxmlformats.org/spreadsheetml/2006/main" count="7937" uniqueCount="439">
  <si>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</si>
  <si>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</si>
  <si>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</si>
  <si>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</si>
  <si>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</si>
  <si>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</si>
  <si>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</si>
  <si>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</si>
  <si>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</si>
  <si>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</si>
  <si>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</si>
  <si>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</si>
  <si>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</si>
  <si>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</si>
  <si>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</si>
  <si>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</si>
  <si>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</si>
  <si>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</si>
  <si>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</si>
  <si>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</si>
  <si>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</si>
  <si>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</si>
  <si>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</si>
  <si>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</si>
  <si>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</si>
  <si>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</si>
  <si>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</si>
  <si>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</si>
  <si>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</si>
  <si>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</si>
  <si>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</si>
  <si>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</si>
  <si>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</si>
  <si>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</si>
  <si>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</si>
  <si>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</si>
  <si>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</si>
  <si>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</si>
  <si>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</si>
  <si>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</si>
  <si>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</si>
  <si>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</si>
  <si>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</si>
  <si>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</si>
  <si>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</si>
  <si>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</si>
  <si>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</si>
  <si>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</si>
  <si>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</si>
  <si>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</si>
  <si>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</si>
  <si>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</si>
  <si>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</si>
  <si>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</si>
  <si>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</si>
  <si>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</si>
  <si>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</si>
  <si>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</si>
  <si>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</si>
  <si>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</si>
  <si>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</si>
  <si>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</si>
  <si>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</si>
  <si>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</si>
  <si>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</si>
  <si>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</si>
  <si>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</si>
  <si>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</si>
  <si>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</si>
  <si>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</si>
  <si>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</si>
  <si>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</si>
  <si>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</si>
  <si>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</si>
  <si>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</si>
  <si>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</si>
  <si>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</si>
  <si>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</si>
  <si>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</si>
  <si>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</si>
  <si>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</si>
  <si>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</si>
  <si>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</si>
  <si>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</si>
  <si>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</si>
  <si>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</si>
  <si>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</si>
  <si>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</si>
  <si>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</si>
  <si>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</si>
  <si>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</si>
  <si>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</si>
  <si>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</si>
  <si>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</si>
  <si>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</si>
  <si>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</si>
  <si>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</si>
  <si>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</si>
  <si>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</si>
  <si>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</si>
  <si>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</si>
  <si>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</si>
  <si>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</si>
  <si>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</si>
  <si>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</si>
  <si>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</si>
  <si>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</si>
  <si>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</si>
  <si>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</si>
  <si>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</si>
  <si>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</si>
  <si>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</si>
  <si>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</si>
  <si>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</si>
  <si>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</si>
  <si>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</si>
  <si>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</si>
  <si>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</si>
  <si>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</si>
  <si>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</si>
  <si>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</si>
  <si>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</si>
  <si>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</si>
  <si>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</si>
  <si>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</si>
  <si>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</si>
  <si>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</si>
  <si>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</si>
  <si>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</si>
  <si>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</si>
  <si>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</si>
  <si>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</si>
  <si>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</si>
  <si>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</si>
  <si>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</si>
  <si>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</si>
  <si>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</si>
  <si>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</si>
  <si>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</si>
  <si>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</si>
  <si>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</si>
  <si>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</si>
  <si>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</si>
  <si>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</si>
  <si>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</si>
  <si>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</si>
  <si>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</si>
  <si>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</si>
  <si>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</si>
  <si>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</si>
  <si>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</si>
  <si>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</si>
  <si>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</si>
  <si>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</si>
  <si>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</si>
  <si>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</si>
  <si>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</si>
  <si>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</si>
  <si>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</si>
  <si>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</si>
  <si>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</si>
  <si>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</si>
  <si>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</si>
  <si>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</si>
  <si>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</si>
  <si>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</si>
  <si>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</si>
  <si>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</si>
  <si>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</si>
  <si>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</si>
  <si>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</si>
  <si>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</si>
  <si>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</si>
  <si>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</si>
  <si>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</si>
  <si>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</si>
  <si>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</si>
  <si>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</si>
  <si>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</si>
  <si>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</si>
  <si>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</si>
  <si>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</si>
  <si>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</si>
  <si>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</si>
  <si>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</si>
  <si>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</si>
  <si>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</si>
  <si>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</si>
  <si>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</si>
  <si>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</si>
  <si>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</si>
  <si>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</si>
  <si>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</si>
  <si>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</si>
  <si>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</si>
  <si>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</si>
  <si>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</si>
  <si>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</si>
  <si>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</si>
  <si>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</si>
  <si>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</si>
  <si>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</si>
  <si>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</si>
  <si>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</si>
  <si>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</si>
  <si>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</si>
  <si>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</si>
  <si>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</si>
  <si>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</si>
  <si>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</si>
  <si>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</si>
  <si>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</si>
  <si>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</si>
  <si>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</si>
  <si>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</si>
  <si>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</si>
  <si>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</si>
  <si>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</si>
  <si>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</si>
  <si>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</si>
  <si>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</si>
  <si>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</si>
  <si>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</si>
  <si>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</si>
  <si>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</si>
  <si>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</si>
  <si>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</si>
  <si>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</si>
  <si>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</si>
  <si>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</si>
  <si>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</si>
  <si>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</si>
  <si>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</si>
  <si>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</si>
  <si>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</si>
  <si>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</si>
  <si>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</si>
  <si>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</si>
  <si>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</si>
  <si>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</si>
  <si>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</si>
  <si>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</si>
  <si>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</si>
  <si>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</si>
  <si>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</si>
  <si>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</si>
  <si>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</si>
  <si>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</si>
  <si>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</si>
  <si>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</si>
  <si>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</si>
  <si>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</si>
  <si>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</si>
  <si>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</si>
  <si>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</si>
  <si>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</si>
  <si>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</si>
  <si>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</si>
  <si>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</si>
  <si>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</si>
  <si>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</si>
  <si>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</si>
  <si>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</si>
  <si>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</si>
  <si>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</si>
  <si>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</si>
  <si>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</si>
  <si>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</si>
  <si>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</si>
  <si>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</si>
  <si>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</si>
  <si>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</si>
  <si>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</si>
  <si>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</si>
  <si>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</si>
  <si>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</si>
  <si>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</si>
  <si>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</si>
  <si>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</si>
  <si>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</si>
  <si>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</si>
  <si>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</si>
  <si>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</si>
  <si>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</si>
  <si>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</si>
  <si>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</si>
  <si>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</si>
  <si>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</si>
  <si>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</si>
  <si>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</si>
  <si>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</si>
  <si>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</si>
  <si>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</si>
  <si>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</si>
  <si>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</si>
  <si>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</si>
  <si>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</si>
  <si>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</si>
  <si>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</si>
  <si>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</si>
  <si>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</si>
  <si>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</si>
  <si>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</si>
  <si>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</si>
  <si>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</si>
  <si>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</si>
  <si>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</si>
  <si>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</si>
  <si>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</si>
  <si>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</si>
  <si>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</si>
  <si>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</si>
  <si>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</si>
  <si>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</si>
  <si>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</si>
  <si>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</si>
  <si>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</si>
  <si>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</si>
  <si>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</si>
  <si>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</si>
  <si>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</si>
  <si>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</si>
  <si>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</si>
  <si>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</si>
  <si>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</si>
  <si>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</si>
  <si>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</si>
  <si>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</si>
  <si>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</si>
  <si>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</si>
  <si>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</si>
  <si>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</si>
  <si>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</si>
  <si>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</si>
  <si>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</si>
  <si>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</si>
  <si>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</si>
  <si>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</si>
  <si>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</si>
  <si>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</si>
  <si>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</si>
  <si>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</si>
  <si>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</si>
  <si>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</si>
  <si>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</si>
  <si>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</si>
  <si>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</si>
  <si>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</si>
  <si>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</si>
  <si>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</si>
  <si>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</si>
  <si>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</si>
  <si>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</si>
  <si>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</si>
  <si>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</si>
  <si>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</si>
  <si>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</si>
  <si>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</si>
  <si>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</si>
  <si>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</si>
  <si>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</si>
  <si>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</si>
  <si>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</si>
  <si>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</si>
  <si>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</si>
  <si>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</si>
  <si>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</si>
  <si>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</si>
  <si>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</si>
  <si>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</si>
  <si>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</si>
  <si>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</si>
  <si>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</si>
  <si>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</si>
  <si>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</si>
  <si>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</si>
  <si>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</si>
  <si>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</si>
  <si>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</si>
  <si>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</si>
  <si>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</si>
  <si>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</si>
  <si>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</si>
  <si>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</si>
  <si>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</si>
  <si>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</si>
  <si>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</si>
  <si>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</si>
  <si>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</si>
  <si>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</si>
  <si>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</si>
  <si>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</si>
  <si>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</si>
  <si>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</si>
  <si>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</si>
  <si>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</si>
  <si>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</si>
  <si>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</si>
  <si>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</si>
  <si>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</si>
  <si>
    <t>Balloonfish</t>
  </si>
  <si>
    <t>Schoolmaster Snapper</t>
  </si>
  <si>
    <t>grs</t>
  </si>
  <si>
    <t>Gray snapper</t>
  </si>
  <si>
    <t>Lutjanis griseus</t>
  </si>
  <si>
    <t>jvp</t>
  </si>
  <si>
    <t>Parrotfish (juvenile)</t>
  </si>
  <si>
    <t>Sparisoma spp.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</si>
  <si>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</si>
  <si>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</si>
  <si>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</si>
  <si>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</si>
  <si>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</si>
  <si>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</si>
  <si>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</si>
  <si>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</si>
  <si>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</si>
  <si>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</si>
  <si>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</si>
  <si>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</si>
  <si>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</si>
  <si>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</si>
  <si>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</si>
  <si>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</si>
  <si>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</si>
  <si>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</si>
  <si>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stg</t>
  </si>
  <si>
    <t>Striped grunt</t>
  </si>
  <si>
    <t>Haemulon striatum</t>
  </si>
  <si>
    <t>rlb</t>
  </si>
  <si>
    <t>Redlip blenny</t>
  </si>
  <si>
    <t>Blenniidae</t>
  </si>
  <si>
    <t>nsg</t>
  </si>
  <si>
    <t>Night sergeant</t>
  </si>
  <si>
    <t>Abudefduf taurus</t>
  </si>
  <si>
    <t>Ophioblennius atlanticus</t>
  </si>
  <si>
    <t>N. Green Island</t>
  </si>
  <si>
    <t>Spithead</t>
  </si>
  <si>
    <t>Ricketts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</si>
</sst>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  <xf numFmtId="49" fontId="3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1" applyFont="1" applyAlignment="1">
      <alignment vertical="center"/>
    </xf>
    <xf numFmtId="0" fontId="4" fillId="2" borderId="0" xfId="1" applyFont="1" applyFill="1"/>
    <xf numFmtId="49" fontId="4" fillId="0" borderId="0" xfId="1" applyNumberFormat="1" applyFont="1" applyAlignment="1">
      <alignment vertical="center"/>
    </xf>
    <xf numFmtId="49" fontId="2" fillId="0" borderId="1" xfId="1" applyNumberFormat="1" applyFont="1" applyBorder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2026"/>
  <sheetViews>
    <sheetView tabSelected="1" workbookViewId="0">
      <pane ySplit="1" topLeftCell="A1541" activePane="bottomLeft" state="frozen"/>
      <selection pane="bottomLeft" activeCell="D1555" sqref="D1555"/>
    </sheetView>
  </sheetViews>
  <sheetFormatPr baseColWidth="10" defaultRowHeight="16" x14ac:dyDescent="0.2"/>
  <sheetData>
    <row r="1" spans="1:17" s="30" customForma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5</v>
      </c>
      <c r="H1" s="30" t="s">
        <v>9</v>
      </c>
      <c r="I1" s="30" t="s">
        <v>10</v>
      </c>
      <c r="J1" s="30" t="s">
        <v>11</v>
      </c>
      <c r="K1" s="30" t="s">
        <v>6</v>
      </c>
      <c r="L1" s="30" t="s">
        <v>377</v>
      </c>
      <c r="M1" s="30" t="s">
        <v>7</v>
      </c>
      <c r="N1" s="30" t="s">
        <v>8</v>
      </c>
      <c r="O1" s="30" t="s">
        <v>12</v>
      </c>
      <c r="P1" s="30" t="s">
        <v>13</v>
      </c>
      <c r="Q1" s="30" t="s">
        <v>14</v>
      </c>
    </row>
    <row r="2" spans="1:17" x14ac:dyDescent="0.2">
      <c r="A2" s="31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1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1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1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VLOOKUP(G5,lookups!$A$2:$I$201,2,0)</f>
        <v>Blue Tang</v>
      </c>
      <c r="L5" t="str">
        <f>VLOOKUP(G5,lookups!$A$2:$I$201,3,0)</f>
        <v>Acanthurus coeruleus</v>
      </c>
      <c r="M5" t="str">
        <f>VLOOKUP(G5,lookups!$A$2:$I$201,4,0)</f>
        <v>Acanthuridae</v>
      </c>
      <c r="N5" t="str">
        <f>VLOOKUP(G5,lookups!$A$2:$I$201,5,0)</f>
        <v>Herbivores</v>
      </c>
      <c r="O5">
        <f>VLOOKUP(G5,lookups!$A$2:$I$201,6,0)</f>
        <v>4.1500000000000002E-2</v>
      </c>
      <c r="P5">
        <f>VLOOKUP(G5,lookups!$A$2:$I$201,7,0)</f>
        <v>2.8346</v>
      </c>
      <c r="Q5">
        <f t="shared" si="0"/>
        <v>107.45994143589814</v>
      </c>
    </row>
    <row r="6" spans="1:17" x14ac:dyDescent="0.2">
      <c r="A6" s="31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VLOOKUP(G6,lookups!$A$2:$I$201,2,0)</f>
        <v>Blue Tang</v>
      </c>
      <c r="L6" t="str">
        <f>VLOOKUP(G6,lookups!$A$2:$I$201,3,0)</f>
        <v>Acanthurus coeruleus</v>
      </c>
      <c r="M6" t="str">
        <f>VLOOKUP(G6,lookups!$A$2:$I$201,4,0)</f>
        <v>Acanthuridae</v>
      </c>
      <c r="N6" t="str">
        <f>VLOOKUP(G6,lookups!$A$2:$I$201,5,0)</f>
        <v>Herbivores</v>
      </c>
      <c r="O6">
        <f>VLOOKUP(G6,lookups!$A$2:$I$201,6,0)</f>
        <v>4.1500000000000002E-2</v>
      </c>
      <c r="P6">
        <f>VLOOKUP(G6,lookups!$A$2:$I$201,7,0)</f>
        <v>2.8346</v>
      </c>
      <c r="Q6">
        <f t="shared" si="0"/>
        <v>3.9751037756219527</v>
      </c>
    </row>
    <row r="7" spans="1:17" x14ac:dyDescent="0.2">
      <c r="A7" s="31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VLOOKUP(G7,lookups!$A$2:$I$201,2,0)</f>
        <v>Black Durgon</v>
      </c>
      <c r="L7" t="str">
        <f>VLOOKUP(G7,lookups!$A$2:$I$201,3,0)</f>
        <v>Melichthys niger</v>
      </c>
      <c r="M7" t="str">
        <f>VLOOKUP(G7,lookups!$A$2:$I$201,4,0)</f>
        <v>Balistidae</v>
      </c>
      <c r="N7" t="str">
        <f>VLOOKUP(G7,lookups!$A$2:$I$201,5,0)</f>
        <v>Omnivores</v>
      </c>
      <c r="O7">
        <f>VLOOKUP(G7,lookups!$A$2:$I$201,6,0)</f>
        <v>5.62E-2</v>
      </c>
      <c r="P7">
        <f>VLOOKUP(G7,lookups!$A$2:$I$201,7,0)</f>
        <v>2.6532</v>
      </c>
      <c r="Q7">
        <f t="shared" si="0"/>
        <v>204.85764333677099</v>
      </c>
    </row>
    <row r="8" spans="1:17" x14ac:dyDescent="0.2">
      <c r="A8" s="31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VLOOKUP(G8,lookups!$A$2:$I$201,2,0)</f>
        <v>Black Durgon</v>
      </c>
      <c r="L8" t="str">
        <f>VLOOKUP(G8,lookups!$A$2:$I$201,3,0)</f>
        <v>Melichthys niger</v>
      </c>
      <c r="M8" t="str">
        <f>VLOOKUP(G8,lookups!$A$2:$I$201,4,0)</f>
        <v>Balistidae</v>
      </c>
      <c r="N8" t="str">
        <f>VLOOKUP(G8,lookups!$A$2:$I$201,5,0)</f>
        <v>Omnivores</v>
      </c>
      <c r="O8">
        <f>VLOOKUP(G8,lookups!$A$2:$I$201,6,0)</f>
        <v>5.62E-2</v>
      </c>
      <c r="P8">
        <f>VLOOKUP(G8,lookups!$A$2:$I$201,7,0)</f>
        <v>2.6532</v>
      </c>
      <c r="Q8">
        <f t="shared" si="0"/>
        <v>159.0849515647852</v>
      </c>
    </row>
    <row r="9" spans="1:17" x14ac:dyDescent="0.2">
      <c r="A9" s="31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VLOOKUP(G9,lookups!$A$2:$I$201,2,0)</f>
        <v>Striped Parrotfish</v>
      </c>
      <c r="L9" t="str">
        <f>VLOOKUP(G9,lookups!$A$2:$I$201,3,0)</f>
        <v>Scarus iserti</v>
      </c>
      <c r="M9" t="str">
        <f>VLOOKUP(G9,lookups!$A$2:$I$201,4,0)</f>
        <v>Scaridae</v>
      </c>
      <c r="N9" t="str">
        <f>VLOOKUP(G9,lookups!$A$2:$I$201,5,0)</f>
        <v>Herbivores</v>
      </c>
      <c r="O9">
        <f>VLOOKUP(G9,lookups!$A$2:$I$201,6,0)</f>
        <v>1.47E-2</v>
      </c>
      <c r="P9">
        <f>VLOOKUP(G9,lookups!$A$2:$I$201,7,0)</f>
        <v>3.0548000000000002</v>
      </c>
      <c r="Q9">
        <f t="shared" si="0"/>
        <v>8.4348356905685886</v>
      </c>
    </row>
    <row r="10" spans="1:17" x14ac:dyDescent="0.2">
      <c r="A10" s="31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VLOOKUP(G10,lookups!$A$2:$I$201,2,0)</f>
        <v>Striped Parrotfish</v>
      </c>
      <c r="L10" t="str">
        <f>VLOOKUP(G10,lookups!$A$2:$I$201,3,0)</f>
        <v>Scarus iserti</v>
      </c>
      <c r="M10" t="str">
        <f>VLOOKUP(G10,lookups!$A$2:$I$201,4,0)</f>
        <v>Scaridae</v>
      </c>
      <c r="N10" t="str">
        <f>VLOOKUP(G10,lookups!$A$2:$I$201,5,0)</f>
        <v>Herbivores</v>
      </c>
      <c r="O10">
        <f>VLOOKUP(G10,lookups!$A$2:$I$201,6,0)</f>
        <v>1.47E-2</v>
      </c>
      <c r="P10">
        <f>VLOOKUP(G10,lookups!$A$2:$I$201,7,0)</f>
        <v>3.0548000000000002</v>
      </c>
      <c r="Q10">
        <f t="shared" si="0"/>
        <v>16.676977189904147</v>
      </c>
    </row>
    <row r="11" spans="1:17" x14ac:dyDescent="0.2">
      <c r="A11" s="31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VLOOKUP(G11,lookups!$A$2:$I$201,2,0)</f>
        <v>Yellowhead Wrasse</v>
      </c>
      <c r="L11" t="str">
        <f>VLOOKUP(G11,lookups!$A$2:$I$201,3,0)</f>
        <v>Halichoeres garnoti</v>
      </c>
      <c r="M11" t="str">
        <f>VLOOKUP(G11,lookups!$A$2:$I$201,4,0)</f>
        <v>Labridae</v>
      </c>
      <c r="N11" t="str">
        <f>VLOOKUP(G11,lookups!$A$2:$I$201,5,0)</f>
        <v>Carnivores</v>
      </c>
      <c r="O11">
        <f>VLOOKUP(G11,lookups!$A$2:$I$201,6,0)</f>
        <v>0.01</v>
      </c>
      <c r="P11">
        <f>VLOOKUP(G11,lookups!$A$2:$I$201,7,0)</f>
        <v>3.13</v>
      </c>
      <c r="Q11">
        <f t="shared" si="0"/>
        <v>23.869169040031956</v>
      </c>
    </row>
    <row r="12" spans="1:17" x14ac:dyDescent="0.2">
      <c r="A12" s="31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VLOOKUP(G12,lookups!$A$2:$I$201,2,0)</f>
        <v>Bluehead Wrasse</v>
      </c>
      <c r="L12" t="str">
        <f>VLOOKUP(G12,lookups!$A$2:$I$201,3,0)</f>
        <v>Thalassoma bifasciatum</v>
      </c>
      <c r="M12" t="str">
        <f>VLOOKUP(G12,lookups!$A$2:$I$201,4,0)</f>
        <v>Labridae</v>
      </c>
      <c r="N12" t="str">
        <f>VLOOKUP(G12,lookups!$A$2:$I$201,5,0)</f>
        <v>Carnivores</v>
      </c>
      <c r="O12">
        <f>VLOOKUP(G12,lookups!$A$2:$I$201,6,0)</f>
        <v>8.9099999999999995E-3</v>
      </c>
      <c r="P12">
        <f>VLOOKUP(G12,lookups!$A$2:$I$201,7,0)</f>
        <v>3.01</v>
      </c>
      <c r="Q12">
        <f t="shared" si="0"/>
        <v>4.6577756365061544</v>
      </c>
    </row>
    <row r="13" spans="1:17" x14ac:dyDescent="0.2">
      <c r="A13" s="31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VLOOKUP(G13,lookups!$A$2:$I$201,2,0)</f>
        <v>Dusky Damselfish</v>
      </c>
      <c r="L13" t="str">
        <f>VLOOKUP(G13,lookups!$A$2:$I$201,3,0)</f>
        <v>Stegastes adustus </v>
      </c>
      <c r="M13" t="str">
        <f>VLOOKUP(G13,lookups!$A$2:$I$201,4,0)</f>
        <v>Pomacentridae</v>
      </c>
      <c r="N13" t="str">
        <f>VLOOKUP(G13,lookups!$A$2:$I$201,5,0)</f>
        <v>Herbivores</v>
      </c>
      <c r="O13">
        <f>VLOOKUP(G13,lookups!$A$2:$I$201,6,0)</f>
        <v>1.95E-2</v>
      </c>
      <c r="P13">
        <f>VLOOKUP(G13,lookups!$A$2:$I$201,7,0)</f>
        <v>2.99</v>
      </c>
      <c r="Q13">
        <f t="shared" si="0"/>
        <v>9.7785322511078778</v>
      </c>
    </row>
    <row r="14" spans="1:17" x14ac:dyDescent="0.2">
      <c r="A14" s="31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VLOOKUP(G14,lookups!$A$2:$I$201,2,0)</f>
        <v>Dusky Damselfish</v>
      </c>
      <c r="L14" t="str">
        <f>VLOOKUP(G14,lookups!$A$2:$I$201,3,0)</f>
        <v>Stegastes adustus </v>
      </c>
      <c r="M14" t="str">
        <f>VLOOKUP(G14,lookups!$A$2:$I$201,4,0)</f>
        <v>Pomacentridae</v>
      </c>
      <c r="N14" t="str">
        <f>VLOOKUP(G14,lookups!$A$2:$I$201,5,0)</f>
        <v>Herbivores</v>
      </c>
      <c r="O14">
        <f>VLOOKUP(G14,lookups!$A$2:$I$201,6,0)</f>
        <v>1.95E-2</v>
      </c>
      <c r="P14">
        <f>VLOOKUP(G14,lookups!$A$2:$I$201,7,0)</f>
        <v>2.99</v>
      </c>
      <c r="Q14">
        <f t="shared" si="0"/>
        <v>6.5596059480892199</v>
      </c>
    </row>
    <row r="15" spans="1:17" x14ac:dyDescent="0.2">
      <c r="A15" s="31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VLOOKUP(G15,lookups!$A$2:$I$201,2,0)</f>
        <v>Dusky Damselfish</v>
      </c>
      <c r="L15" t="str">
        <f>VLOOKUP(G15,lookups!$A$2:$I$201,3,0)</f>
        <v>Stegastes adustus </v>
      </c>
      <c r="M15" t="str">
        <f>VLOOKUP(G15,lookups!$A$2:$I$201,4,0)</f>
        <v>Pomacentridae</v>
      </c>
      <c r="N15" t="str">
        <f>VLOOKUP(G15,lookups!$A$2:$I$201,5,0)</f>
        <v>Herbivores</v>
      </c>
      <c r="O15">
        <f>VLOOKUP(G15,lookups!$A$2:$I$201,6,0)</f>
        <v>1.95E-2</v>
      </c>
      <c r="P15">
        <f>VLOOKUP(G15,lookups!$A$2:$I$201,7,0)</f>
        <v>2.99</v>
      </c>
      <c r="Q15">
        <f t="shared" si="0"/>
        <v>4.1372031817477204</v>
      </c>
    </row>
    <row r="16" spans="1:17" x14ac:dyDescent="0.2">
      <c r="A16" s="31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VLOOKUP(G16,lookups!$A$2:$I$201,2,0)</f>
        <v>Stoplight Parrotfish</v>
      </c>
      <c r="L16" t="str">
        <f>VLOOKUP(G16,lookups!$A$2:$I$201,3,0)</f>
        <v>Sparisoma viride</v>
      </c>
      <c r="M16" t="str">
        <f>VLOOKUP(G16,lookups!$A$2:$I$201,4,0)</f>
        <v>Scaridae</v>
      </c>
      <c r="N16" t="str">
        <f>VLOOKUP(G16,lookups!$A$2:$I$201,5,0)</f>
        <v>Herbivores</v>
      </c>
      <c r="O16">
        <f>VLOOKUP(G16,lookups!$A$2:$I$201,6,0)</f>
        <v>2.5000000000000001E-2</v>
      </c>
      <c r="P16">
        <f>VLOOKUP(G16,lookups!$A$2:$I$201,7,0)</f>
        <v>2.9214000000000002</v>
      </c>
      <c r="Q16">
        <f t="shared" si="0"/>
        <v>20.861234677071096</v>
      </c>
    </row>
    <row r="17" spans="1:17" x14ac:dyDescent="0.2">
      <c r="A17" s="31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VLOOKUP(G17,lookups!$A$2:$I$201,2,0)</f>
        <v>Stoplight Parrotfish</v>
      </c>
      <c r="L17" t="str">
        <f>VLOOKUP(G17,lookups!$A$2:$I$201,3,0)</f>
        <v>Sparisoma viride</v>
      </c>
      <c r="M17" t="str">
        <f>VLOOKUP(G17,lookups!$A$2:$I$201,4,0)</f>
        <v>Scaridae</v>
      </c>
      <c r="N17" t="str">
        <f>VLOOKUP(G17,lookups!$A$2:$I$201,5,0)</f>
        <v>Herbivores</v>
      </c>
      <c r="O17">
        <f>VLOOKUP(G17,lookups!$A$2:$I$201,6,0)</f>
        <v>2.5000000000000001E-2</v>
      </c>
      <c r="P17">
        <f>VLOOKUP(G17,lookups!$A$2:$I$201,7,0)</f>
        <v>2.9214000000000002</v>
      </c>
      <c r="Q17">
        <f t="shared" si="0"/>
        <v>2.7536642058777425</v>
      </c>
    </row>
    <row r="18" spans="1:17" x14ac:dyDescent="0.2">
      <c r="A18" s="31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VLOOKUP(G18,lookups!$A$2:$I$201,2,0)</f>
        <v>Slippery Dick</v>
      </c>
      <c r="L18" t="str">
        <f>VLOOKUP(G18,lookups!$A$2:$I$201,3,0)</f>
        <v>Halichoeres bivittatus</v>
      </c>
      <c r="M18" t="str">
        <f>VLOOKUP(G18,lookups!$A$2:$I$201,4,0)</f>
        <v>Labridae</v>
      </c>
      <c r="N18" t="str">
        <f>VLOOKUP(G18,lookups!$A$2:$I$201,5,0)</f>
        <v>Carnivores</v>
      </c>
      <c r="O18">
        <f>VLOOKUP(G18,lookups!$A$2:$I$201,6,0)</f>
        <v>9.3299999999999998E-3</v>
      </c>
      <c r="P18">
        <f>VLOOKUP(G18,lookups!$A$2:$I$201,7,0)</f>
        <v>3.06</v>
      </c>
      <c r="Q18">
        <f t="shared" si="0"/>
        <v>3.5965130972579944</v>
      </c>
    </row>
    <row r="19" spans="1:17" x14ac:dyDescent="0.2">
      <c r="A19" s="31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VLOOKUP(G19,lookups!$A$2:$I$201,2,0)</f>
        <v>Puddingwife</v>
      </c>
      <c r="L19" t="str">
        <f>VLOOKUP(G19,lookups!$A$2:$I$201,3,0)</f>
        <v>Halichoeres radiatus</v>
      </c>
      <c r="M19" t="str">
        <f>VLOOKUP(G19,lookups!$A$2:$I$201,4,0)</f>
        <v>Labridae</v>
      </c>
      <c r="N19" t="str">
        <f>VLOOKUP(G19,lookups!$A$2:$I$201,5,0)</f>
        <v>Carnivores</v>
      </c>
      <c r="O19">
        <f>VLOOKUP(G19,lookups!$A$2:$I$201,6,0)</f>
        <v>1.3100000000000001E-2</v>
      </c>
      <c r="P19">
        <f>VLOOKUP(G19,lookups!$A$2:$I$201,7,0)</f>
        <v>3.0379999999999998</v>
      </c>
      <c r="Q19">
        <f t="shared" si="0"/>
        <v>14.297868407478722</v>
      </c>
    </row>
    <row r="20" spans="1:17" x14ac:dyDescent="0.2">
      <c r="A20" s="31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VLOOKUP(G20,lookups!$A$2:$I$201,2,0)</f>
        <v>Striped Parrotfish</v>
      </c>
      <c r="L20" t="str">
        <f>VLOOKUP(G20,lookups!$A$2:$I$201,3,0)</f>
        <v>Scarus iserti</v>
      </c>
      <c r="M20" t="str">
        <f>VLOOKUP(G20,lookups!$A$2:$I$201,4,0)</f>
        <v>Scaridae</v>
      </c>
      <c r="N20" t="str">
        <f>VLOOKUP(G20,lookups!$A$2:$I$201,5,0)</f>
        <v>Herbivores</v>
      </c>
      <c r="O20">
        <f>VLOOKUP(G20,lookups!$A$2:$I$201,6,0)</f>
        <v>1.47E-2</v>
      </c>
      <c r="P20">
        <f>VLOOKUP(G20,lookups!$A$2:$I$201,7,0)</f>
        <v>3.0548000000000002</v>
      </c>
      <c r="Q20">
        <f t="shared" si="0"/>
        <v>37.169908103492105</v>
      </c>
    </row>
    <row r="21" spans="1:17" x14ac:dyDescent="0.2">
      <c r="A21" s="31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VLOOKUP(G21,lookups!$A$2:$I$201,2,0)</f>
        <v>Striped Parrotfish</v>
      </c>
      <c r="L21" t="str">
        <f>VLOOKUP(G21,lookups!$A$2:$I$201,3,0)</f>
        <v>Scarus iserti</v>
      </c>
      <c r="M21" t="str">
        <f>VLOOKUP(G21,lookups!$A$2:$I$201,4,0)</f>
        <v>Scaridae</v>
      </c>
      <c r="N21" t="str">
        <f>VLOOKUP(G21,lookups!$A$2:$I$201,5,0)</f>
        <v>Herbivores</v>
      </c>
      <c r="O21">
        <f>VLOOKUP(G21,lookups!$A$2:$I$201,6,0)</f>
        <v>1.47E-2</v>
      </c>
      <c r="P21">
        <f>VLOOKUP(G21,lookups!$A$2:$I$201,7,0)</f>
        <v>3.0548000000000002</v>
      </c>
      <c r="Q21">
        <f t="shared" si="0"/>
        <v>57.549414947469266</v>
      </c>
    </row>
    <row r="22" spans="1:17" x14ac:dyDescent="0.2">
      <c r="A22" s="31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VLOOKUP(G22,lookups!$A$2:$I$201,2,0)</f>
        <v>Striped Parrotfish</v>
      </c>
      <c r="L22" t="str">
        <f>VLOOKUP(G22,lookups!$A$2:$I$201,3,0)</f>
        <v>Scarus iserti</v>
      </c>
      <c r="M22" t="str">
        <f>VLOOKUP(G22,lookups!$A$2:$I$201,4,0)</f>
        <v>Scaridae</v>
      </c>
      <c r="N22" t="str">
        <f>VLOOKUP(G22,lookups!$A$2:$I$201,5,0)</f>
        <v>Herbivores</v>
      </c>
      <c r="O22">
        <f>VLOOKUP(G22,lookups!$A$2:$I$201,6,0)</f>
        <v>1.47E-2</v>
      </c>
      <c r="P22">
        <f>VLOOKUP(G22,lookups!$A$2:$I$201,7,0)</f>
        <v>3.0548000000000002</v>
      </c>
      <c r="Q22">
        <f t="shared" si="0"/>
        <v>29.107184931818338</v>
      </c>
    </row>
    <row r="23" spans="1:17" x14ac:dyDescent="0.2">
      <c r="A23" s="31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VLOOKUP(G23,lookups!$A$2:$I$201,2,0)</f>
        <v>Bluehead Wrasse</v>
      </c>
      <c r="L23" t="str">
        <f>VLOOKUP(G23,lookups!$A$2:$I$201,3,0)</f>
        <v>Thalassoma bifasciatum</v>
      </c>
      <c r="M23" t="str">
        <f>VLOOKUP(G23,lookups!$A$2:$I$201,4,0)</f>
        <v>Labridae</v>
      </c>
      <c r="N23" t="str">
        <f>VLOOKUP(G23,lookups!$A$2:$I$201,5,0)</f>
        <v>Carnivores</v>
      </c>
      <c r="O23">
        <f>VLOOKUP(G23,lookups!$A$2:$I$201,6,0)</f>
        <v>8.9099999999999995E-3</v>
      </c>
      <c r="P23">
        <f>VLOOKUP(G23,lookups!$A$2:$I$201,7,0)</f>
        <v>3.01</v>
      </c>
      <c r="Q23">
        <f t="shared" si="0"/>
        <v>1.1318201385239828</v>
      </c>
    </row>
    <row r="24" spans="1:17" x14ac:dyDescent="0.2">
      <c r="A24" s="31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VLOOKUP(G24,lookups!$A$2:$I$201,2,0)</f>
        <v>Bluehead Wrasse</v>
      </c>
      <c r="L24" t="str">
        <f>VLOOKUP(G24,lookups!$A$2:$I$201,3,0)</f>
        <v>Thalassoma bifasciatum</v>
      </c>
      <c r="M24" t="str">
        <f>VLOOKUP(G24,lookups!$A$2:$I$201,4,0)</f>
        <v>Labridae</v>
      </c>
      <c r="N24" t="str">
        <f>VLOOKUP(G24,lookups!$A$2:$I$201,5,0)</f>
        <v>Carnivores</v>
      </c>
      <c r="O24">
        <f>VLOOKUP(G24,lookups!$A$2:$I$201,6,0)</f>
        <v>8.9099999999999995E-3</v>
      </c>
      <c r="P24">
        <f>VLOOKUP(G24,lookups!$A$2:$I$201,7,0)</f>
        <v>3.01</v>
      </c>
      <c r="Q24">
        <f t="shared" si="0"/>
        <v>4.6577756365061544</v>
      </c>
    </row>
    <row r="25" spans="1:17" x14ac:dyDescent="0.2">
      <c r="A25" s="31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VLOOKUP(G25,lookups!$A$2:$I$201,2,0)</f>
        <v>Striped Parrotfish</v>
      </c>
      <c r="L25" t="str">
        <f>VLOOKUP(G25,lookups!$A$2:$I$201,3,0)</f>
        <v>Scarus iserti</v>
      </c>
      <c r="M25" t="str">
        <f>VLOOKUP(G25,lookups!$A$2:$I$201,4,0)</f>
        <v>Scaridae</v>
      </c>
      <c r="N25" t="str">
        <f>VLOOKUP(G25,lookups!$A$2:$I$201,5,0)</f>
        <v>Herbivores</v>
      </c>
      <c r="O25">
        <f>VLOOKUP(G25,lookups!$A$2:$I$201,6,0)</f>
        <v>1.47E-2</v>
      </c>
      <c r="P25">
        <f>VLOOKUP(G25,lookups!$A$2:$I$201,7,0)</f>
        <v>3.0548000000000002</v>
      </c>
      <c r="Q25">
        <f t="shared" si="0"/>
        <v>3.5027873644931384</v>
      </c>
    </row>
    <row r="26" spans="1:17" x14ac:dyDescent="0.2">
      <c r="A26" s="31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VLOOKUP(G26,lookups!$A$2:$I$201,2,0)</f>
        <v>Striped Parrotfish</v>
      </c>
      <c r="L26" t="str">
        <f>VLOOKUP(G26,lookups!$A$2:$I$201,3,0)</f>
        <v>Scarus iserti</v>
      </c>
      <c r="M26" t="str">
        <f>VLOOKUP(G26,lookups!$A$2:$I$201,4,0)</f>
        <v>Scaridae</v>
      </c>
      <c r="N26" t="str">
        <f>VLOOKUP(G26,lookups!$A$2:$I$201,5,0)</f>
        <v>Herbivores</v>
      </c>
      <c r="O26">
        <f>VLOOKUP(G26,lookups!$A$2:$I$201,6,0)</f>
        <v>1.47E-2</v>
      </c>
      <c r="P26">
        <f>VLOOKUP(G26,lookups!$A$2:$I$201,7,0)</f>
        <v>3.0548000000000002</v>
      </c>
      <c r="Q26">
        <f t="shared" si="0"/>
        <v>2.0069238957862789</v>
      </c>
    </row>
    <row r="27" spans="1:17" x14ac:dyDescent="0.2">
      <c r="A27" s="31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VLOOKUP(G27,lookups!$A$2:$I$201,2,0)</f>
        <v>Striped Parrotfish</v>
      </c>
      <c r="L27" t="str">
        <f>VLOOKUP(G27,lookups!$A$2:$I$201,3,0)</f>
        <v>Scarus iserti</v>
      </c>
      <c r="M27" t="str">
        <f>VLOOKUP(G27,lookups!$A$2:$I$201,4,0)</f>
        <v>Scaridae</v>
      </c>
      <c r="N27" t="str">
        <f>VLOOKUP(G27,lookups!$A$2:$I$201,5,0)</f>
        <v>Herbivores</v>
      </c>
      <c r="O27">
        <f>VLOOKUP(G27,lookups!$A$2:$I$201,6,0)</f>
        <v>1.47E-2</v>
      </c>
      <c r="P27">
        <f>VLOOKUP(G27,lookups!$A$2:$I$201,7,0)</f>
        <v>3.0548000000000002</v>
      </c>
      <c r="Q27">
        <f t="shared" si="0"/>
        <v>37.169908103492105</v>
      </c>
    </row>
    <row r="28" spans="1:17" x14ac:dyDescent="0.2">
      <c r="A28" s="31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VLOOKUP(G28,lookups!$A$2:$I$201,2,0)</f>
        <v>Black Durgon</v>
      </c>
      <c r="L28" t="str">
        <f>VLOOKUP(G28,lookups!$A$2:$I$201,3,0)</f>
        <v>Melichthys niger</v>
      </c>
      <c r="M28" t="str">
        <f>VLOOKUP(G28,lookups!$A$2:$I$201,4,0)</f>
        <v>Balistidae</v>
      </c>
      <c r="N28" t="str">
        <f>VLOOKUP(G28,lookups!$A$2:$I$201,5,0)</f>
        <v>Omnivores</v>
      </c>
      <c r="O28">
        <f>VLOOKUP(G28,lookups!$A$2:$I$201,6,0)</f>
        <v>5.62E-2</v>
      </c>
      <c r="P28">
        <f>VLOOKUP(G28,lookups!$A$2:$I$201,7,0)</f>
        <v>2.6532</v>
      </c>
      <c r="Q28">
        <f t="shared" si="0"/>
        <v>466.48150394777065</v>
      </c>
    </row>
    <row r="29" spans="1:17" x14ac:dyDescent="0.2">
      <c r="A29" s="31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VLOOKUP(G29,lookups!$A$2:$I$201,2,0)</f>
        <v>Blue Tang</v>
      </c>
      <c r="L29" t="str">
        <f>VLOOKUP(G29,lookups!$A$2:$I$201,3,0)</f>
        <v>Acanthurus coeruleus</v>
      </c>
      <c r="M29" t="str">
        <f>VLOOKUP(G29,lookups!$A$2:$I$201,4,0)</f>
        <v>Acanthuridae</v>
      </c>
      <c r="N29" t="str">
        <f>VLOOKUP(G29,lookups!$A$2:$I$201,5,0)</f>
        <v>Herbivores</v>
      </c>
      <c r="O29">
        <f>VLOOKUP(G29,lookups!$A$2:$I$201,6,0)</f>
        <v>4.1500000000000002E-2</v>
      </c>
      <c r="P29">
        <f>VLOOKUP(G29,lookups!$A$2:$I$201,7,0)</f>
        <v>2.8346</v>
      </c>
      <c r="Q29">
        <f t="shared" si="0"/>
        <v>265.02047483874935</v>
      </c>
    </row>
    <row r="30" spans="1:17" x14ac:dyDescent="0.2">
      <c r="A30" s="31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VLOOKUP(G30,lookups!$A$2:$I$201,2,0)</f>
        <v>Blue Tang</v>
      </c>
      <c r="L30" t="str">
        <f>VLOOKUP(G30,lookups!$A$2:$I$201,3,0)</f>
        <v>Acanthurus coeruleus</v>
      </c>
      <c r="M30" t="str">
        <f>VLOOKUP(G30,lookups!$A$2:$I$201,4,0)</f>
        <v>Acanthuridae</v>
      </c>
      <c r="N30" t="str">
        <f>VLOOKUP(G30,lookups!$A$2:$I$201,5,0)</f>
        <v>Herbivores</v>
      </c>
      <c r="O30">
        <f>VLOOKUP(G30,lookups!$A$2:$I$201,6,0)</f>
        <v>4.1500000000000002E-2</v>
      </c>
      <c r="P30">
        <f>VLOOKUP(G30,lookups!$A$2:$I$201,7,0)</f>
        <v>2.8346</v>
      </c>
      <c r="Q30">
        <f t="shared" si="0"/>
        <v>202.27756752862322</v>
      </c>
    </row>
    <row r="31" spans="1:17" x14ac:dyDescent="0.2">
      <c r="A31" s="31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VLOOKUP(G31,lookups!$A$2:$I$201,2,0)</f>
        <v>Blue Tang</v>
      </c>
      <c r="L31" t="str">
        <f>VLOOKUP(G31,lookups!$A$2:$I$201,3,0)</f>
        <v>Acanthurus coeruleus</v>
      </c>
      <c r="M31" t="str">
        <f>VLOOKUP(G31,lookups!$A$2:$I$201,4,0)</f>
        <v>Acanthuridae</v>
      </c>
      <c r="N31" t="str">
        <f>VLOOKUP(G31,lookups!$A$2:$I$201,5,0)</f>
        <v>Herbivores</v>
      </c>
      <c r="O31">
        <f>VLOOKUP(G31,lookups!$A$2:$I$201,6,0)</f>
        <v>4.1500000000000002E-2</v>
      </c>
      <c r="P31">
        <f>VLOOKUP(G31,lookups!$A$2:$I$201,7,0)</f>
        <v>2.8346</v>
      </c>
      <c r="Q31">
        <f t="shared" si="0"/>
        <v>150.05260508576984</v>
      </c>
    </row>
    <row r="32" spans="1:17" x14ac:dyDescent="0.2">
      <c r="A32" s="31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VLOOKUP(G32,lookups!$A$2:$I$201,2,0)</f>
        <v>Stoplight Parrotfish</v>
      </c>
      <c r="L32" t="str">
        <f>VLOOKUP(G32,lookups!$A$2:$I$201,3,0)</f>
        <v>Sparisoma viride</v>
      </c>
      <c r="M32" t="str">
        <f>VLOOKUP(G32,lookups!$A$2:$I$201,4,0)</f>
        <v>Scaridae</v>
      </c>
      <c r="N32" t="str">
        <f>VLOOKUP(G32,lookups!$A$2:$I$201,5,0)</f>
        <v>Herbivores</v>
      </c>
      <c r="O32">
        <f>VLOOKUP(G32,lookups!$A$2:$I$201,6,0)</f>
        <v>2.5000000000000001E-2</v>
      </c>
      <c r="P32">
        <f>VLOOKUP(G32,lookups!$A$2:$I$201,7,0)</f>
        <v>2.9214000000000002</v>
      </c>
      <c r="Q32">
        <f t="shared" si="0"/>
        <v>10.869938743553069</v>
      </c>
    </row>
    <row r="33" spans="1:17" x14ac:dyDescent="0.2">
      <c r="A33" s="31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VLOOKUP(G33,lookups!$A$2:$I$201,2,0)</f>
        <v>Stoplight Parrotfish</v>
      </c>
      <c r="L33" t="str">
        <f>VLOOKUP(G33,lookups!$A$2:$I$201,3,0)</f>
        <v>Sparisoma viride</v>
      </c>
      <c r="M33" t="str">
        <f>VLOOKUP(G33,lookups!$A$2:$I$201,4,0)</f>
        <v>Scaridae</v>
      </c>
      <c r="N33" t="str">
        <f>VLOOKUP(G33,lookups!$A$2:$I$201,5,0)</f>
        <v>Herbivores</v>
      </c>
      <c r="O33">
        <f>VLOOKUP(G33,lookups!$A$2:$I$201,6,0)</f>
        <v>2.5000000000000001E-2</v>
      </c>
      <c r="P33">
        <f>VLOOKUP(G33,lookups!$A$2:$I$201,7,0)</f>
        <v>2.9214000000000002</v>
      </c>
      <c r="Q33">
        <f t="shared" si="0"/>
        <v>2.7536642058777425</v>
      </c>
    </row>
    <row r="34" spans="1:17" x14ac:dyDescent="0.2">
      <c r="A34" s="31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VLOOKUP(G34,lookups!$A$2:$I$201,2,0)</f>
        <v>Striped Parrotfish</v>
      </c>
      <c r="L34" t="str">
        <f>VLOOKUP(G34,lookups!$A$2:$I$201,3,0)</f>
        <v>Scarus iserti</v>
      </c>
      <c r="M34" t="str">
        <f>VLOOKUP(G34,lookups!$A$2:$I$201,4,0)</f>
        <v>Scaridae</v>
      </c>
      <c r="N34" t="str">
        <f>VLOOKUP(G34,lookups!$A$2:$I$201,5,0)</f>
        <v>Herbivores</v>
      </c>
      <c r="O34">
        <f>VLOOKUP(G34,lookups!$A$2:$I$201,6,0)</f>
        <v>1.47E-2</v>
      </c>
      <c r="P34">
        <f>VLOOKUP(G34,lookups!$A$2:$I$201,7,0)</f>
        <v>3.0548000000000002</v>
      </c>
      <c r="Q34">
        <f t="shared" si="0"/>
        <v>3.5027873644931384</v>
      </c>
    </row>
    <row r="35" spans="1:17" x14ac:dyDescent="0.2">
      <c r="A35" s="31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VLOOKUP(G35,lookups!$A$2:$I$201,2,0)</f>
        <v>Striped Parrotfish</v>
      </c>
      <c r="L35" t="str">
        <f>VLOOKUP(G35,lookups!$A$2:$I$201,3,0)</f>
        <v>Scarus iserti</v>
      </c>
      <c r="M35" t="str">
        <f>VLOOKUP(G35,lookups!$A$2:$I$201,4,0)</f>
        <v>Scaridae</v>
      </c>
      <c r="N35" t="str">
        <f>VLOOKUP(G35,lookups!$A$2:$I$201,5,0)</f>
        <v>Herbivores</v>
      </c>
      <c r="O35">
        <f>VLOOKUP(G35,lookups!$A$2:$I$201,6,0)</f>
        <v>1.47E-2</v>
      </c>
      <c r="P35">
        <f>VLOOKUP(G35,lookups!$A$2:$I$201,7,0)</f>
        <v>3.0548000000000002</v>
      </c>
      <c r="Q35">
        <f t="shared" si="0"/>
        <v>2.0069238957862789</v>
      </c>
    </row>
    <row r="36" spans="1:17" x14ac:dyDescent="0.2">
      <c r="A36" s="31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VLOOKUP(G36,lookups!$A$2:$I$201,2,0)</f>
        <v>Striped Parrotfish</v>
      </c>
      <c r="L36" t="str">
        <f>VLOOKUP(G36,lookups!$A$2:$I$201,3,0)</f>
        <v>Scarus iserti</v>
      </c>
      <c r="M36" t="str">
        <f>VLOOKUP(G36,lookups!$A$2:$I$201,4,0)</f>
        <v>Scaridae</v>
      </c>
      <c r="N36" t="str">
        <f>VLOOKUP(G36,lookups!$A$2:$I$201,5,0)</f>
        <v>Herbivores</v>
      </c>
      <c r="O36">
        <f>VLOOKUP(G36,lookups!$A$2:$I$201,6,0)</f>
        <v>1.47E-2</v>
      </c>
      <c r="P36">
        <f>VLOOKUP(G36,lookups!$A$2:$I$201,7,0)</f>
        <v>3.0548000000000002</v>
      </c>
      <c r="Q36">
        <f t="shared" si="0"/>
        <v>16.676977189904147</v>
      </c>
    </row>
    <row r="37" spans="1:17" x14ac:dyDescent="0.2">
      <c r="A37" s="31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VLOOKUP(G37,lookups!$A$2:$I$201,2,0)</f>
        <v>Redband Parrotfish</v>
      </c>
      <c r="L37" t="str">
        <f>VLOOKUP(G37,lookups!$A$2:$I$201,3,0)</f>
        <v>Sparisoma aurofrenatum</v>
      </c>
      <c r="M37" t="str">
        <f>VLOOKUP(G37,lookups!$A$2:$I$201,4,0)</f>
        <v>Scaridae</v>
      </c>
      <c r="N37" t="str">
        <f>VLOOKUP(G37,lookups!$A$2:$I$201,5,0)</f>
        <v>Herbivores</v>
      </c>
      <c r="O37">
        <f>VLOOKUP(G37,lookups!$A$2:$I$201,6,0)</f>
        <v>4.5999999999999999E-3</v>
      </c>
      <c r="P37">
        <f>VLOOKUP(G37,lookups!$A$2:$I$201,7,0)</f>
        <v>3.4291</v>
      </c>
      <c r="Q37">
        <f t="shared" si="0"/>
        <v>12.355429065196462</v>
      </c>
    </row>
    <row r="38" spans="1:17" x14ac:dyDescent="0.2">
      <c r="A38" s="31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VLOOKUP(G38,lookups!$A$2:$I$201,2,0)</f>
        <v>Redband Parrotfish</v>
      </c>
      <c r="L38" t="str">
        <f>VLOOKUP(G38,lookups!$A$2:$I$201,3,0)</f>
        <v>Sparisoma aurofrenatum</v>
      </c>
      <c r="M38" t="str">
        <f>VLOOKUP(G38,lookups!$A$2:$I$201,4,0)</f>
        <v>Scaridae</v>
      </c>
      <c r="N38" t="str">
        <f>VLOOKUP(G38,lookups!$A$2:$I$201,5,0)</f>
        <v>Herbivores</v>
      </c>
      <c r="O38">
        <f>VLOOKUP(G38,lookups!$A$2:$I$201,6,0)</f>
        <v>4.5999999999999999E-3</v>
      </c>
      <c r="P38">
        <f>VLOOKUP(G38,lookups!$A$2:$I$201,7,0)</f>
        <v>3.4291</v>
      </c>
      <c r="Q38">
        <f t="shared" si="0"/>
        <v>0.53368100802107599</v>
      </c>
    </row>
    <row r="39" spans="1:17" x14ac:dyDescent="0.2">
      <c r="A39" s="31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VLOOKUP(G39,lookups!$A$2:$I$201,2,0)</f>
        <v>Redband Parrotfish</v>
      </c>
      <c r="L39" t="str">
        <f>VLOOKUP(G39,lookups!$A$2:$I$201,3,0)</f>
        <v>Sparisoma aurofrenatum</v>
      </c>
      <c r="M39" t="str">
        <f>VLOOKUP(G39,lookups!$A$2:$I$201,4,0)</f>
        <v>Scaridae</v>
      </c>
      <c r="N39" t="str">
        <f>VLOOKUP(G39,lookups!$A$2:$I$201,5,0)</f>
        <v>Herbivores</v>
      </c>
      <c r="O39">
        <f>VLOOKUP(G39,lookups!$A$2:$I$201,6,0)</f>
        <v>4.5999999999999999E-3</v>
      </c>
      <c r="P39">
        <f>VLOOKUP(G39,lookups!$A$2:$I$201,7,0)</f>
        <v>3.4291</v>
      </c>
      <c r="Q39">
        <f t="shared" si="0"/>
        <v>8.6089625938103325</v>
      </c>
    </row>
    <row r="40" spans="1:17" x14ac:dyDescent="0.2">
      <c r="A40" s="31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VLOOKUP(G40,lookups!$A$2:$I$201,2,0)</f>
        <v>Redband Parrotfish</v>
      </c>
      <c r="L40" t="str">
        <f>VLOOKUP(G40,lookups!$A$2:$I$201,3,0)</f>
        <v>Sparisoma aurofrenatum</v>
      </c>
      <c r="M40" t="str">
        <f>VLOOKUP(G40,lookups!$A$2:$I$201,4,0)</f>
        <v>Scaridae</v>
      </c>
      <c r="N40" t="str">
        <f>VLOOKUP(G40,lookups!$A$2:$I$201,5,0)</f>
        <v>Herbivores</v>
      </c>
      <c r="O40">
        <f>VLOOKUP(G40,lookups!$A$2:$I$201,6,0)</f>
        <v>4.5999999999999999E-3</v>
      </c>
      <c r="P40">
        <f>VLOOKUP(G40,lookups!$A$2:$I$201,7,0)</f>
        <v>3.4291</v>
      </c>
      <c r="Q40">
        <f t="shared" si="0"/>
        <v>1.1470857206847838</v>
      </c>
    </row>
    <row r="41" spans="1:17" x14ac:dyDescent="0.2">
      <c r="A41" s="31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VLOOKUP(G41,lookups!$A$2:$I$201,2,0)</f>
        <v>Slippery Dick</v>
      </c>
      <c r="L41" t="str">
        <f>VLOOKUP(G41,lookups!$A$2:$I$201,3,0)</f>
        <v>Halichoeres bivittatus</v>
      </c>
      <c r="M41" t="str">
        <f>VLOOKUP(G41,lookups!$A$2:$I$201,4,0)</f>
        <v>Labridae</v>
      </c>
      <c r="N41" t="str">
        <f>VLOOKUP(G41,lookups!$A$2:$I$201,5,0)</f>
        <v>Carnivores</v>
      </c>
      <c r="O41">
        <f>VLOOKUP(G41,lookups!$A$2:$I$201,6,0)</f>
        <v>9.3299999999999998E-3</v>
      </c>
      <c r="P41">
        <f>VLOOKUP(G41,lookups!$A$2:$I$201,7,0)</f>
        <v>3.06</v>
      </c>
      <c r="Q41">
        <f t="shared" si="0"/>
        <v>10.712273288565926</v>
      </c>
    </row>
    <row r="42" spans="1:17" x14ac:dyDescent="0.2">
      <c r="A42" s="31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VLOOKUP(G42,lookups!$A$2:$I$201,2,0)</f>
        <v>Ocean Surgeonfish</v>
      </c>
      <c r="L42" t="str">
        <f>VLOOKUP(G42,lookups!$A$2:$I$201,3,0)</f>
        <v>Acanthurus bahianus</v>
      </c>
      <c r="M42" t="str">
        <f>VLOOKUP(G42,lookups!$A$2:$I$201,4,0)</f>
        <v>Acanthuridae</v>
      </c>
      <c r="N42" t="str">
        <f>VLOOKUP(G42,lookups!$A$2:$I$201,5,0)</f>
        <v>Herbivores</v>
      </c>
      <c r="O42">
        <f>VLOOKUP(G42,lookups!$A$2:$I$201,6,0)</f>
        <v>2.3699999999999999E-2</v>
      </c>
      <c r="P42">
        <f>VLOOKUP(G42,lookups!$A$2:$I$201,7,0)</f>
        <v>2.9752000000000001</v>
      </c>
      <c r="Q42">
        <f t="shared" si="0"/>
        <v>128.65749852251687</v>
      </c>
    </row>
    <row r="43" spans="1:17" x14ac:dyDescent="0.2">
      <c r="A43" s="31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VLOOKUP(G43,lookups!$A$2:$I$201,2,0)</f>
        <v>Bluestriped Grunt</v>
      </c>
      <c r="L43" t="str">
        <f>VLOOKUP(G43,lookups!$A$2:$I$201,3,0)</f>
        <v>Haemulon sciurus</v>
      </c>
      <c r="M43" t="str">
        <f>VLOOKUP(G43,lookups!$A$2:$I$201,4,0)</f>
        <v>Haemulidae</v>
      </c>
      <c r="N43" t="str">
        <f>VLOOKUP(G43,lookups!$A$2:$I$201,5,0)</f>
        <v>Carnivores</v>
      </c>
      <c r="O43">
        <f>VLOOKUP(G43,lookups!$A$2:$I$201,6,0)</f>
        <v>1.9400000000000001E-2</v>
      </c>
      <c r="P43">
        <f>VLOOKUP(G43,lookups!$A$2:$I$201,7,0)</f>
        <v>2.9996</v>
      </c>
      <c r="Q43">
        <f t="shared" si="0"/>
        <v>79.374322228082278</v>
      </c>
    </row>
    <row r="44" spans="1:17" x14ac:dyDescent="0.2">
      <c r="A44" s="31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VLOOKUP(G44,lookups!$A$2:$I$201,2,0)</f>
        <v>Yellowhead Wrasse</v>
      </c>
      <c r="L44" t="str">
        <f>VLOOKUP(G44,lookups!$A$2:$I$201,3,0)</f>
        <v>Halichoeres garnoti</v>
      </c>
      <c r="M44" t="str">
        <f>VLOOKUP(G44,lookups!$A$2:$I$201,4,0)</f>
        <v>Labridae</v>
      </c>
      <c r="N44" t="str">
        <f>VLOOKUP(G44,lookups!$A$2:$I$201,5,0)</f>
        <v>Carnivores</v>
      </c>
      <c r="O44">
        <f>VLOOKUP(G44,lookups!$A$2:$I$201,6,0)</f>
        <v>0.01</v>
      </c>
      <c r="P44">
        <f>VLOOKUP(G44,lookups!$A$2:$I$201,7,0)</f>
        <v>3.13</v>
      </c>
      <c r="Q44">
        <f t="shared" si="0"/>
        <v>30.664980490582739</v>
      </c>
    </row>
    <row r="45" spans="1:17" x14ac:dyDescent="0.2">
      <c r="A45" s="31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VLOOKUP(G45,lookups!$A$2:$I$201,2,0)</f>
        <v>White Grunt</v>
      </c>
      <c r="L45" t="str">
        <f>VLOOKUP(G45,lookups!$A$2:$I$201,3,0)</f>
        <v>Haemulon plumieri</v>
      </c>
      <c r="M45" t="str">
        <f>VLOOKUP(G45,lookups!$A$2:$I$201,4,0)</f>
        <v>Haemulidae</v>
      </c>
      <c r="N45" t="str">
        <f>VLOOKUP(G45,lookups!$A$2:$I$201,5,0)</f>
        <v>Carnivores</v>
      </c>
      <c r="O45">
        <f>VLOOKUP(G45,lookups!$A$2:$I$201,6,0)</f>
        <v>1.21E-2</v>
      </c>
      <c r="P45">
        <f>VLOOKUP(G45,lookups!$A$2:$I$201,7,0)</f>
        <v>3.1612</v>
      </c>
      <c r="Q45">
        <f t="shared" si="0"/>
        <v>93.859989345463632</v>
      </c>
    </row>
    <row r="46" spans="1:17" x14ac:dyDescent="0.2">
      <c r="A46" s="31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VLOOKUP(G46,lookups!$A$2:$I$201,2,0)</f>
        <v>Bluehead Wrasse</v>
      </c>
      <c r="L46" t="str">
        <f>VLOOKUP(G46,lookups!$A$2:$I$201,3,0)</f>
        <v>Thalassoma bifasciatum</v>
      </c>
      <c r="M46" t="str">
        <f>VLOOKUP(G46,lookups!$A$2:$I$201,4,0)</f>
        <v>Labridae</v>
      </c>
      <c r="N46" t="str">
        <f>VLOOKUP(G46,lookups!$A$2:$I$201,5,0)</f>
        <v>Carnivores</v>
      </c>
      <c r="O46">
        <f>VLOOKUP(G46,lookups!$A$2:$I$201,6,0)</f>
        <v>8.9099999999999995E-3</v>
      </c>
      <c r="P46">
        <f>VLOOKUP(G46,lookups!$A$2:$I$201,7,0)</f>
        <v>3.01</v>
      </c>
      <c r="Q46">
        <f t="shared" si="0"/>
        <v>1.1318201385239828</v>
      </c>
    </row>
    <row r="47" spans="1:17" x14ac:dyDescent="0.2">
      <c r="A47" s="31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VLOOKUP(G47,lookups!$A$2:$I$201,2,0)</f>
        <v>Bluehead Wrasse</v>
      </c>
      <c r="L47" t="str">
        <f>VLOOKUP(G47,lookups!$A$2:$I$201,3,0)</f>
        <v>Thalassoma bifasciatum</v>
      </c>
      <c r="M47" t="str">
        <f>VLOOKUP(G47,lookups!$A$2:$I$201,4,0)</f>
        <v>Labridae</v>
      </c>
      <c r="N47" t="str">
        <f>VLOOKUP(G47,lookups!$A$2:$I$201,5,0)</f>
        <v>Carnivores</v>
      </c>
      <c r="O47">
        <f>VLOOKUP(G47,lookups!$A$2:$I$201,6,0)</f>
        <v>8.9099999999999995E-3</v>
      </c>
      <c r="P47">
        <f>VLOOKUP(G47,lookups!$A$2:$I$201,7,0)</f>
        <v>3.01</v>
      </c>
      <c r="Q47">
        <f t="shared" si="0"/>
        <v>4.6577756365061544</v>
      </c>
    </row>
    <row r="48" spans="1:17" x14ac:dyDescent="0.2">
      <c r="A48" s="31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VLOOKUP(G48,lookups!$A$2:$I$201,2,0)</f>
        <v>Dusky Damselfish</v>
      </c>
      <c r="L48" t="str">
        <f>VLOOKUP(G48,lookups!$A$2:$I$201,3,0)</f>
        <v>Stegastes adustus </v>
      </c>
      <c r="M48" t="str">
        <f>VLOOKUP(G48,lookups!$A$2:$I$201,4,0)</f>
        <v>Pomacentridae</v>
      </c>
      <c r="N48" t="str">
        <f>VLOOKUP(G48,lookups!$A$2:$I$201,5,0)</f>
        <v>Herbivores</v>
      </c>
      <c r="O48">
        <f>VLOOKUP(G48,lookups!$A$2:$I$201,6,0)</f>
        <v>1.95E-2</v>
      </c>
      <c r="P48">
        <f>VLOOKUP(G48,lookups!$A$2:$I$201,7,0)</f>
        <v>2.99</v>
      </c>
      <c r="Q48">
        <f t="shared" si="0"/>
        <v>19.056125808638321</v>
      </c>
    </row>
    <row r="49" spans="1:17" x14ac:dyDescent="0.2">
      <c r="A49" s="31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VLOOKUP(G49,lookups!$A$2:$I$201,2,0)</f>
        <v>Stoplight Parrotfish</v>
      </c>
      <c r="L49" t="str">
        <f>VLOOKUP(G49,lookups!$A$2:$I$201,3,0)</f>
        <v>Sparisoma viride</v>
      </c>
      <c r="M49" t="str">
        <f>VLOOKUP(G49,lookups!$A$2:$I$201,4,0)</f>
        <v>Scaridae</v>
      </c>
      <c r="N49" t="str">
        <f>VLOOKUP(G49,lookups!$A$2:$I$201,5,0)</f>
        <v>Herbivores</v>
      </c>
      <c r="O49">
        <f>VLOOKUP(G49,lookups!$A$2:$I$201,6,0)</f>
        <v>2.5000000000000001E-2</v>
      </c>
      <c r="P49">
        <f>VLOOKUP(G49,lookups!$A$2:$I$201,7,0)</f>
        <v>2.9214000000000002</v>
      </c>
      <c r="Q49">
        <f t="shared" si="0"/>
        <v>10.869938743553069</v>
      </c>
    </row>
    <row r="50" spans="1:17" x14ac:dyDescent="0.2">
      <c r="A50" s="31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VLOOKUP(G50,lookups!$A$2:$I$201,2,0)</f>
        <v>Stoplight Parrotfish</v>
      </c>
      <c r="L50" t="str">
        <f>VLOOKUP(G50,lookups!$A$2:$I$201,3,0)</f>
        <v>Sparisoma viride</v>
      </c>
      <c r="M50" t="str">
        <f>VLOOKUP(G50,lookups!$A$2:$I$201,4,0)</f>
        <v>Scaridae</v>
      </c>
      <c r="N50" t="str">
        <f>VLOOKUP(G50,lookups!$A$2:$I$201,5,0)</f>
        <v>Herbivores</v>
      </c>
      <c r="O50">
        <f>VLOOKUP(G50,lookups!$A$2:$I$201,6,0)</f>
        <v>2.5000000000000001E-2</v>
      </c>
      <c r="P50">
        <f>VLOOKUP(G50,lookups!$A$2:$I$201,7,0)</f>
        <v>2.9214000000000002</v>
      </c>
      <c r="Q50">
        <f t="shared" si="0"/>
        <v>35.535309379641568</v>
      </c>
    </row>
    <row r="51" spans="1:17" x14ac:dyDescent="0.2">
      <c r="A51" s="31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VLOOKUP(G51,lookups!$A$2:$I$201,2,0)</f>
        <v>Redband Parrotfish</v>
      </c>
      <c r="L51" t="str">
        <f>VLOOKUP(G51,lookups!$A$2:$I$201,3,0)</f>
        <v>Sparisoma aurofrenatum</v>
      </c>
      <c r="M51" t="str">
        <f>VLOOKUP(G51,lookups!$A$2:$I$201,4,0)</f>
        <v>Scaridae</v>
      </c>
      <c r="N51" t="str">
        <f>VLOOKUP(G51,lookups!$A$2:$I$201,5,0)</f>
        <v>Herbivores</v>
      </c>
      <c r="O51">
        <f>VLOOKUP(G51,lookups!$A$2:$I$201,6,0)</f>
        <v>4.5999999999999999E-3</v>
      </c>
      <c r="P51">
        <f>VLOOKUP(G51,lookups!$A$2:$I$201,7,0)</f>
        <v>3.4291</v>
      </c>
      <c r="Q51">
        <f t="shared" si="0"/>
        <v>5.748356656475992</v>
      </c>
    </row>
    <row r="52" spans="1:17" x14ac:dyDescent="0.2">
      <c r="A52" s="31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VLOOKUP(G52,lookups!$A$2:$I$201,2,0)</f>
        <v>Striped Parrotfish</v>
      </c>
      <c r="L52" t="str">
        <f>VLOOKUP(G52,lookups!$A$2:$I$201,3,0)</f>
        <v>Scarus iserti</v>
      </c>
      <c r="M52" t="str">
        <f>VLOOKUP(G52,lookups!$A$2:$I$201,4,0)</f>
        <v>Scaridae</v>
      </c>
      <c r="N52" t="str">
        <f>VLOOKUP(G52,lookups!$A$2:$I$201,5,0)</f>
        <v>Herbivores</v>
      </c>
      <c r="O52">
        <f>VLOOKUP(G52,lookups!$A$2:$I$201,6,0)</f>
        <v>1.47E-2</v>
      </c>
      <c r="P52">
        <f>VLOOKUP(G52,lookups!$A$2:$I$201,7,0)</f>
        <v>3.0548000000000002</v>
      </c>
      <c r="Q52">
        <f t="shared" si="0"/>
        <v>8.4348356905685886</v>
      </c>
    </row>
    <row r="53" spans="1:17" x14ac:dyDescent="0.2">
      <c r="A53" s="31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VLOOKUP(G53,lookups!$A$2:$I$201,2,0)</f>
        <v>Striped Parrotfish</v>
      </c>
      <c r="L53" t="str">
        <f>VLOOKUP(G53,lookups!$A$2:$I$201,3,0)</f>
        <v>Scarus iserti</v>
      </c>
      <c r="M53" t="str">
        <f>VLOOKUP(G53,lookups!$A$2:$I$201,4,0)</f>
        <v>Scaridae</v>
      </c>
      <c r="N53" t="str">
        <f>VLOOKUP(G53,lookups!$A$2:$I$201,5,0)</f>
        <v>Herbivores</v>
      </c>
      <c r="O53">
        <f>VLOOKUP(G53,lookups!$A$2:$I$201,6,0)</f>
        <v>1.47E-2</v>
      </c>
      <c r="P53">
        <f>VLOOKUP(G53,lookups!$A$2:$I$201,7,0)</f>
        <v>3.0548000000000002</v>
      </c>
      <c r="Q53">
        <f t="shared" si="0"/>
        <v>16.676977189904147</v>
      </c>
    </row>
    <row r="54" spans="1:17" x14ac:dyDescent="0.2">
      <c r="A54" s="31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VLOOKUP(G54,lookups!$A$2:$I$201,2,0)</f>
        <v>Slippery Dick</v>
      </c>
      <c r="L54" t="str">
        <f>VLOOKUP(G54,lookups!$A$2:$I$201,3,0)</f>
        <v>Halichoeres bivittatus</v>
      </c>
      <c r="M54" t="str">
        <f>VLOOKUP(G54,lookups!$A$2:$I$201,4,0)</f>
        <v>Labridae</v>
      </c>
      <c r="N54" t="str">
        <f>VLOOKUP(G54,lookups!$A$2:$I$201,5,0)</f>
        <v>Carnivores</v>
      </c>
      <c r="O54">
        <f>VLOOKUP(G54,lookups!$A$2:$I$201,6,0)</f>
        <v>9.3299999999999998E-3</v>
      </c>
      <c r="P54">
        <f>VLOOKUP(G54,lookups!$A$2:$I$201,7,0)</f>
        <v>3.06</v>
      </c>
      <c r="Q54">
        <f t="shared" si="0"/>
        <v>5.4117410047026144</v>
      </c>
    </row>
    <row r="55" spans="1:17" x14ac:dyDescent="0.2">
      <c r="A55" s="31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VLOOKUP(G55,lookups!$A$2:$I$201,2,0)</f>
        <v>Blue Tang</v>
      </c>
      <c r="L55" t="str">
        <f>VLOOKUP(G55,lookups!$A$2:$I$201,3,0)</f>
        <v>Acanthurus coeruleus</v>
      </c>
      <c r="M55" t="str">
        <f>VLOOKUP(G55,lookups!$A$2:$I$201,4,0)</f>
        <v>Acanthuridae</v>
      </c>
      <c r="N55" t="str">
        <f>VLOOKUP(G55,lookups!$A$2:$I$201,5,0)</f>
        <v>Herbivores</v>
      </c>
      <c r="O55">
        <f>VLOOKUP(G55,lookups!$A$2:$I$201,6,0)</f>
        <v>4.1500000000000002E-2</v>
      </c>
      <c r="P55">
        <f>VLOOKUP(G55,lookups!$A$2:$I$201,7,0)</f>
        <v>2.8346</v>
      </c>
      <c r="Q55">
        <f t="shared" si="0"/>
        <v>3.9751037756219527</v>
      </c>
    </row>
    <row r="56" spans="1:17" x14ac:dyDescent="0.2">
      <c r="A56" s="31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VLOOKUP(G56,lookups!$A$2:$I$201,2,0)</f>
        <v>Blue Tang</v>
      </c>
      <c r="L56" t="str">
        <f>VLOOKUP(G56,lookups!$A$2:$I$201,3,0)</f>
        <v>Acanthurus coeruleus</v>
      </c>
      <c r="M56" t="str">
        <f>VLOOKUP(G56,lookups!$A$2:$I$201,4,0)</f>
        <v>Acanthuridae</v>
      </c>
      <c r="N56" t="str">
        <f>VLOOKUP(G56,lookups!$A$2:$I$201,5,0)</f>
        <v>Herbivores</v>
      </c>
      <c r="O56">
        <f>VLOOKUP(G56,lookups!$A$2:$I$201,6,0)</f>
        <v>4.1500000000000002E-2</v>
      </c>
      <c r="P56">
        <f>VLOOKUP(G56,lookups!$A$2:$I$201,7,0)</f>
        <v>2.8346</v>
      </c>
      <c r="Q56">
        <f t="shared" si="0"/>
        <v>202.27756752862322</v>
      </c>
    </row>
    <row r="57" spans="1:17" x14ac:dyDescent="0.2">
      <c r="A57" s="31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VLOOKUP(G57,lookups!$A$2:$I$201,2,0)</f>
        <v>Blue Tang</v>
      </c>
      <c r="L57" t="str">
        <f>VLOOKUP(G57,lookups!$A$2:$I$201,3,0)</f>
        <v>Acanthurus coeruleus</v>
      </c>
      <c r="M57" t="str">
        <f>VLOOKUP(G57,lookups!$A$2:$I$201,4,0)</f>
        <v>Acanthuridae</v>
      </c>
      <c r="N57" t="str">
        <f>VLOOKUP(G57,lookups!$A$2:$I$201,5,0)</f>
        <v>Herbivores</v>
      </c>
      <c r="O57">
        <f>VLOOKUP(G57,lookups!$A$2:$I$201,6,0)</f>
        <v>4.1500000000000002E-2</v>
      </c>
      <c r="P57">
        <f>VLOOKUP(G57,lookups!$A$2:$I$201,7,0)</f>
        <v>2.8346</v>
      </c>
      <c r="Q57">
        <f t="shared" si="0"/>
        <v>6.6649305917024986</v>
      </c>
    </row>
    <row r="58" spans="1:17" x14ac:dyDescent="0.2">
      <c r="A58" s="31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VLOOKUP(G58,lookups!$A$2:$I$201,2,0)</f>
        <v>Blue Tang</v>
      </c>
      <c r="L58" t="str">
        <f>VLOOKUP(G58,lookups!$A$2:$I$201,3,0)</f>
        <v>Acanthurus coeruleus</v>
      </c>
      <c r="M58" t="str">
        <f>VLOOKUP(G58,lookups!$A$2:$I$201,4,0)</f>
        <v>Acanthuridae</v>
      </c>
      <c r="N58" t="str">
        <f>VLOOKUP(G58,lookups!$A$2:$I$201,5,0)</f>
        <v>Herbivores</v>
      </c>
      <c r="O58">
        <f>VLOOKUP(G58,lookups!$A$2:$I$201,6,0)</f>
        <v>4.1500000000000002E-2</v>
      </c>
      <c r="P58">
        <f>VLOOKUP(G58,lookups!$A$2:$I$201,7,0)</f>
        <v>2.8346</v>
      </c>
      <c r="Q58">
        <f t="shared" si="0"/>
        <v>3.9751037756219527</v>
      </c>
    </row>
    <row r="59" spans="1:17" x14ac:dyDescent="0.2">
      <c r="A59" s="31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VLOOKUP(G59,lookups!$A$2:$I$201,2,0)</f>
        <v>Black Durgon</v>
      </c>
      <c r="L59" t="str">
        <f>VLOOKUP(G59,lookups!$A$2:$I$201,3,0)</f>
        <v>Melichthys niger</v>
      </c>
      <c r="M59" t="str">
        <f>VLOOKUP(G59,lookups!$A$2:$I$201,4,0)</f>
        <v>Balistidae</v>
      </c>
      <c r="N59" t="str">
        <f>VLOOKUP(G59,lookups!$A$2:$I$201,5,0)</f>
        <v>Omnivores</v>
      </c>
      <c r="O59">
        <f>VLOOKUP(G59,lookups!$A$2:$I$201,6,0)</f>
        <v>5.62E-2</v>
      </c>
      <c r="P59">
        <f>VLOOKUP(G59,lookups!$A$2:$I$201,7,0)</f>
        <v>2.6532</v>
      </c>
      <c r="Q59">
        <f t="shared" si="0"/>
        <v>388.45078580326424</v>
      </c>
    </row>
    <row r="60" spans="1:17" x14ac:dyDescent="0.2">
      <c r="A60" s="31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VLOOKUP(G60,lookups!$A$2:$I$201,2,0)</f>
        <v>Redband Parrotfish</v>
      </c>
      <c r="L60" t="str">
        <f>VLOOKUP(G60,lookups!$A$2:$I$201,3,0)</f>
        <v>Sparisoma aurofrenatum</v>
      </c>
      <c r="M60" t="str">
        <f>VLOOKUP(G60,lookups!$A$2:$I$201,4,0)</f>
        <v>Scaridae</v>
      </c>
      <c r="N60" t="str">
        <f>VLOOKUP(G60,lookups!$A$2:$I$201,5,0)</f>
        <v>Herbivores</v>
      </c>
      <c r="O60">
        <f>VLOOKUP(G60,lookups!$A$2:$I$201,6,0)</f>
        <v>4.5999999999999999E-3</v>
      </c>
      <c r="P60">
        <f>VLOOKUP(G60,lookups!$A$2:$I$201,7,0)</f>
        <v>3.4291</v>
      </c>
      <c r="Q60">
        <f t="shared" si="0"/>
        <v>133.08214428296475</v>
      </c>
    </row>
    <row r="61" spans="1:17" x14ac:dyDescent="0.2">
      <c r="A61" s="31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VLOOKUP(G61,lookups!$A$2:$I$201,2,0)</f>
        <v>Redband Parrotfish</v>
      </c>
      <c r="L61" t="str">
        <f>VLOOKUP(G61,lookups!$A$2:$I$201,3,0)</f>
        <v>Sparisoma aurofrenatum</v>
      </c>
      <c r="M61" t="str">
        <f>VLOOKUP(G61,lookups!$A$2:$I$201,4,0)</f>
        <v>Scaridae</v>
      </c>
      <c r="N61" t="str">
        <f>VLOOKUP(G61,lookups!$A$2:$I$201,5,0)</f>
        <v>Herbivores</v>
      </c>
      <c r="O61">
        <f>VLOOKUP(G61,lookups!$A$2:$I$201,6,0)</f>
        <v>4.5999999999999999E-3</v>
      </c>
      <c r="P61">
        <f>VLOOKUP(G61,lookups!$A$2:$I$201,7,0)</f>
        <v>3.4291</v>
      </c>
      <c r="Q61">
        <f t="shared" si="0"/>
        <v>157.31857911525435</v>
      </c>
    </row>
    <row r="62" spans="1:17" x14ac:dyDescent="0.2">
      <c r="A62" s="31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VLOOKUP(G62,lookups!$A$2:$I$201,2,0)</f>
        <v>Ocean Surgeonfish</v>
      </c>
      <c r="L62" t="str">
        <f>VLOOKUP(G62,lookups!$A$2:$I$201,3,0)</f>
        <v>Acanthurus bahianus</v>
      </c>
      <c r="M62" t="str">
        <f>VLOOKUP(G62,lookups!$A$2:$I$201,4,0)</f>
        <v>Acanthuridae</v>
      </c>
      <c r="N62" t="str">
        <f>VLOOKUP(G62,lookups!$A$2:$I$201,5,0)</f>
        <v>Herbivores</v>
      </c>
      <c r="O62">
        <f>VLOOKUP(G62,lookups!$A$2:$I$201,6,0)</f>
        <v>2.3699999999999999E-2</v>
      </c>
      <c r="P62">
        <f>VLOOKUP(G62,lookups!$A$2:$I$201,7,0)</f>
        <v>2.9752000000000001</v>
      </c>
      <c r="Q62">
        <f t="shared" si="0"/>
        <v>176.02436614067594</v>
      </c>
    </row>
    <row r="63" spans="1:17" x14ac:dyDescent="0.2">
      <c r="A63" s="31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VLOOKUP(G63,lookups!$A$2:$I$201,2,0)</f>
        <v>Bluehead Wrasse</v>
      </c>
      <c r="L63" t="str">
        <f>VLOOKUP(G63,lookups!$A$2:$I$201,3,0)</f>
        <v>Thalassoma bifasciatum</v>
      </c>
      <c r="M63" t="str">
        <f>VLOOKUP(G63,lookups!$A$2:$I$201,4,0)</f>
        <v>Labridae</v>
      </c>
      <c r="N63" t="str">
        <f>VLOOKUP(G63,lookups!$A$2:$I$201,5,0)</f>
        <v>Carnivores</v>
      </c>
      <c r="O63">
        <f>VLOOKUP(G63,lookups!$A$2:$I$201,6,0)</f>
        <v>8.9099999999999995E-3</v>
      </c>
      <c r="P63">
        <f>VLOOKUP(G63,lookups!$A$2:$I$201,7,0)</f>
        <v>3.01</v>
      </c>
      <c r="Q63">
        <f t="shared" si="0"/>
        <v>0.24322750267948948</v>
      </c>
    </row>
    <row r="64" spans="1:17" x14ac:dyDescent="0.2">
      <c r="A64" s="31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VLOOKUP(G64,lookups!$A$2:$I$201,2,0)</f>
        <v>Bluehead Wrasse</v>
      </c>
      <c r="L64" t="str">
        <f>VLOOKUP(G64,lookups!$A$2:$I$201,3,0)</f>
        <v>Thalassoma bifasciatum</v>
      </c>
      <c r="M64" t="str">
        <f>VLOOKUP(G64,lookups!$A$2:$I$201,4,0)</f>
        <v>Labridae</v>
      </c>
      <c r="N64" t="str">
        <f>VLOOKUP(G64,lookups!$A$2:$I$201,5,0)</f>
        <v>Carnivores</v>
      </c>
      <c r="O64">
        <f>VLOOKUP(G64,lookups!$A$2:$I$201,6,0)</f>
        <v>8.9099999999999995E-3</v>
      </c>
      <c r="P64">
        <f>VLOOKUP(G64,lookups!$A$2:$I$201,7,0)</f>
        <v>3.01</v>
      </c>
      <c r="Q64">
        <f t="shared" si="0"/>
        <v>1.1318201385239828</v>
      </c>
    </row>
    <row r="65" spans="1:17" x14ac:dyDescent="0.2">
      <c r="A65" s="31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VLOOKUP(G65,lookups!$A$2:$I$201,2,0)</f>
        <v>Bluehead Wrasse</v>
      </c>
      <c r="L65" t="str">
        <f>VLOOKUP(G65,lookups!$A$2:$I$201,3,0)</f>
        <v>Thalassoma bifasciatum</v>
      </c>
      <c r="M65" t="str">
        <f>VLOOKUP(G65,lookups!$A$2:$I$201,4,0)</f>
        <v>Labridae</v>
      </c>
      <c r="N65" t="str">
        <f>VLOOKUP(G65,lookups!$A$2:$I$201,5,0)</f>
        <v>Carnivores</v>
      </c>
      <c r="O65">
        <f>VLOOKUP(G65,lookups!$A$2:$I$201,6,0)</f>
        <v>8.9099999999999995E-3</v>
      </c>
      <c r="P65">
        <f>VLOOKUP(G65,lookups!$A$2:$I$201,7,0)</f>
        <v>3.01</v>
      </c>
      <c r="Q65">
        <f t="shared" si="0"/>
        <v>4.6577756365061544</v>
      </c>
    </row>
    <row r="66" spans="1:17" x14ac:dyDescent="0.2">
      <c r="A66" s="31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VLOOKUP(G66,lookups!$A$2:$I$201,2,0)</f>
        <v>Dusky Damselfish</v>
      </c>
      <c r="L66" t="str">
        <f>VLOOKUP(G66,lookups!$A$2:$I$201,3,0)</f>
        <v>Stegastes adustus </v>
      </c>
      <c r="M66" t="str">
        <f>VLOOKUP(G66,lookups!$A$2:$I$201,4,0)</f>
        <v>Pomacentridae</v>
      </c>
      <c r="N66" t="str">
        <f>VLOOKUP(G66,lookups!$A$2:$I$201,5,0)</f>
        <v>Herbivores</v>
      </c>
      <c r="O66">
        <f>VLOOKUP(G66,lookups!$A$2:$I$201,6,0)</f>
        <v>1.95E-2</v>
      </c>
      <c r="P66">
        <f>VLOOKUP(G66,lookups!$A$2:$I$201,7,0)</f>
        <v>2.99</v>
      </c>
      <c r="Q66">
        <f t="shared" si="0"/>
        <v>9.7785322511078778</v>
      </c>
    </row>
    <row r="67" spans="1:17" x14ac:dyDescent="0.2">
      <c r="A67" s="31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VLOOKUP(G67,lookups!$A$2:$I$201,2,0)</f>
        <v>Queen Parrotfish</v>
      </c>
      <c r="L67" t="str">
        <f>VLOOKUP(G67,lookups!$A$2:$I$201,3,0)</f>
        <v>Scarus vetula</v>
      </c>
      <c r="M67" t="str">
        <f>VLOOKUP(G67,lookups!$A$2:$I$201,4,0)</f>
        <v>Scaridae</v>
      </c>
      <c r="N67" t="str">
        <f>VLOOKUP(G67,lookups!$A$2:$I$201,5,0)</f>
        <v>Herbivores</v>
      </c>
      <c r="O67">
        <f>VLOOKUP(G67,lookups!$A$2:$I$201,6,0)</f>
        <v>2.5000000000000001E-2</v>
      </c>
      <c r="P67">
        <f>VLOOKUP(G67,lookups!$A$2:$I$201,7,0)</f>
        <v>2.9214000000000002</v>
      </c>
      <c r="Q67">
        <f t="shared" ref="Q67:Q130" si="1">O67*H67^P67</f>
        <v>55.7491759254154</v>
      </c>
    </row>
    <row r="68" spans="1:17" x14ac:dyDescent="0.2">
      <c r="A68" s="31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VLOOKUP(G68,lookups!$A$2:$I$201,2,0)</f>
        <v>Queen Parrotfish</v>
      </c>
      <c r="L68" t="str">
        <f>VLOOKUP(G68,lookups!$A$2:$I$201,3,0)</f>
        <v>Scarus vetula</v>
      </c>
      <c r="M68" t="str">
        <f>VLOOKUP(G68,lookups!$A$2:$I$201,4,0)</f>
        <v>Scaridae</v>
      </c>
      <c r="N68" t="str">
        <f>VLOOKUP(G68,lookups!$A$2:$I$201,5,0)</f>
        <v>Herbivores</v>
      </c>
      <c r="O68">
        <f>VLOOKUP(G68,lookups!$A$2:$I$201,6,0)</f>
        <v>2.5000000000000001E-2</v>
      </c>
      <c r="P68">
        <f>VLOOKUP(G68,lookups!$A$2:$I$201,7,0)</f>
        <v>2.9214000000000002</v>
      </c>
      <c r="Q68">
        <f t="shared" si="1"/>
        <v>116.16976346401027</v>
      </c>
    </row>
    <row r="69" spans="1:17" x14ac:dyDescent="0.2">
      <c r="A69" s="31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VLOOKUP(G69,lookups!$A$2:$I$201,2,0)</f>
        <v>Blue Tang</v>
      </c>
      <c r="L69" t="str">
        <f>VLOOKUP(G69,lookups!$A$2:$I$201,3,0)</f>
        <v>Acanthurus coeruleus</v>
      </c>
      <c r="M69" t="str">
        <f>VLOOKUP(G69,lookups!$A$2:$I$201,4,0)</f>
        <v>Acanthuridae</v>
      </c>
      <c r="N69" t="str">
        <f>VLOOKUP(G69,lookups!$A$2:$I$201,5,0)</f>
        <v>Herbivores</v>
      </c>
      <c r="O69">
        <f>VLOOKUP(G69,lookups!$A$2:$I$201,6,0)</f>
        <v>4.1500000000000002E-2</v>
      </c>
      <c r="P69">
        <f>VLOOKUP(G69,lookups!$A$2:$I$201,7,0)</f>
        <v>2.8346</v>
      </c>
      <c r="Q69">
        <f t="shared" si="1"/>
        <v>3.9751037756219527</v>
      </c>
    </row>
    <row r="70" spans="1:17" x14ac:dyDescent="0.2">
      <c r="A70" s="31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VLOOKUP(G70,lookups!$A$2:$I$201,2,0)</f>
        <v>Blue Tang</v>
      </c>
      <c r="L70" t="str">
        <f>VLOOKUP(G70,lookups!$A$2:$I$201,3,0)</f>
        <v>Acanthurus coeruleus</v>
      </c>
      <c r="M70" t="str">
        <f>VLOOKUP(G70,lookups!$A$2:$I$201,4,0)</f>
        <v>Acanthuridae</v>
      </c>
      <c r="N70" t="str">
        <f>VLOOKUP(G70,lookups!$A$2:$I$201,5,0)</f>
        <v>Herbivores</v>
      </c>
      <c r="O70">
        <f>VLOOKUP(G70,lookups!$A$2:$I$201,6,0)</f>
        <v>4.1500000000000002E-2</v>
      </c>
      <c r="P70">
        <f>VLOOKUP(G70,lookups!$A$2:$I$201,7,0)</f>
        <v>2.8346</v>
      </c>
      <c r="Q70">
        <f t="shared" si="1"/>
        <v>150.05260508576984</v>
      </c>
    </row>
    <row r="71" spans="1:17" x14ac:dyDescent="0.2">
      <c r="A71" s="31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VLOOKUP(G71,lookups!$A$2:$I$201,2,0)</f>
        <v>Striped Parrotfish</v>
      </c>
      <c r="L71" t="str">
        <f>VLOOKUP(G71,lookups!$A$2:$I$201,3,0)</f>
        <v>Scarus iserti</v>
      </c>
      <c r="M71" t="str">
        <f>VLOOKUP(G71,lookups!$A$2:$I$201,4,0)</f>
        <v>Scaridae</v>
      </c>
      <c r="N71" t="str">
        <f>VLOOKUP(G71,lookups!$A$2:$I$201,5,0)</f>
        <v>Herbivores</v>
      </c>
      <c r="O71">
        <f>VLOOKUP(G71,lookups!$A$2:$I$201,6,0)</f>
        <v>1.47E-2</v>
      </c>
      <c r="P71">
        <f>VLOOKUP(G71,lookups!$A$2:$I$201,7,0)</f>
        <v>3.0548000000000002</v>
      </c>
      <c r="Q71">
        <f t="shared" si="1"/>
        <v>8.4348356905685886</v>
      </c>
    </row>
    <row r="72" spans="1:17" x14ac:dyDescent="0.2">
      <c r="A72" s="31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VLOOKUP(G72,lookups!$A$2:$I$201,2,0)</f>
        <v>Striped Parrotfish</v>
      </c>
      <c r="L72" t="str">
        <f>VLOOKUP(G72,lookups!$A$2:$I$201,3,0)</f>
        <v>Scarus iserti</v>
      </c>
      <c r="M72" t="str">
        <f>VLOOKUP(G72,lookups!$A$2:$I$201,4,0)</f>
        <v>Scaridae</v>
      </c>
      <c r="N72" t="str">
        <f>VLOOKUP(G72,lookups!$A$2:$I$201,5,0)</f>
        <v>Herbivores</v>
      </c>
      <c r="O72">
        <f>VLOOKUP(G72,lookups!$A$2:$I$201,6,0)</f>
        <v>1.47E-2</v>
      </c>
      <c r="P72">
        <f>VLOOKUP(G72,lookups!$A$2:$I$201,7,0)</f>
        <v>3.0548000000000002</v>
      </c>
      <c r="Q72">
        <f t="shared" si="1"/>
        <v>16.676977189904147</v>
      </c>
    </row>
    <row r="73" spans="1:17" x14ac:dyDescent="0.2">
      <c r="A73" s="31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VLOOKUP(G73,lookups!$A$2:$I$201,2,0)</f>
        <v>Striped Parrotfish</v>
      </c>
      <c r="L73" t="str">
        <f>VLOOKUP(G73,lookups!$A$2:$I$201,3,0)</f>
        <v>Scarus iserti</v>
      </c>
      <c r="M73" t="str">
        <f>VLOOKUP(G73,lookups!$A$2:$I$201,4,0)</f>
        <v>Scaridae</v>
      </c>
      <c r="N73" t="str">
        <f>VLOOKUP(G73,lookups!$A$2:$I$201,5,0)</f>
        <v>Herbivores</v>
      </c>
      <c r="O73">
        <f>VLOOKUP(G73,lookups!$A$2:$I$201,6,0)</f>
        <v>1.47E-2</v>
      </c>
      <c r="P73">
        <f>VLOOKUP(G73,lookups!$A$2:$I$201,7,0)</f>
        <v>3.0548000000000002</v>
      </c>
      <c r="Q73">
        <f t="shared" si="1"/>
        <v>3.5027873644931384</v>
      </c>
    </row>
    <row r="74" spans="1:17" x14ac:dyDescent="0.2">
      <c r="A74" s="31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VLOOKUP(G74,lookups!$A$2:$I$201,2,0)</f>
        <v>Slippery Dick</v>
      </c>
      <c r="L74" t="str">
        <f>VLOOKUP(G74,lookups!$A$2:$I$201,3,0)</f>
        <v>Halichoeres bivittatus</v>
      </c>
      <c r="M74" t="str">
        <f>VLOOKUP(G74,lookups!$A$2:$I$201,4,0)</f>
        <v>Labridae</v>
      </c>
      <c r="N74" t="str">
        <f>VLOOKUP(G74,lookups!$A$2:$I$201,5,0)</f>
        <v>Carnivores</v>
      </c>
      <c r="O74">
        <f>VLOOKUP(G74,lookups!$A$2:$I$201,6,0)</f>
        <v>9.3299999999999998E-3</v>
      </c>
      <c r="P74">
        <f>VLOOKUP(G74,lookups!$A$2:$I$201,7,0)</f>
        <v>3.06</v>
      </c>
      <c r="Q74">
        <f t="shared" si="1"/>
        <v>0.64891112111155991</v>
      </c>
    </row>
    <row r="75" spans="1:17" x14ac:dyDescent="0.2">
      <c r="A75" s="31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VLOOKUP(G75,lookups!$A$2:$I$201,2,0)</f>
        <v>Redband Parrotfish</v>
      </c>
      <c r="L75" t="str">
        <f>VLOOKUP(G75,lookups!$A$2:$I$201,3,0)</f>
        <v>Sparisoma aurofrenatum</v>
      </c>
      <c r="M75" t="str">
        <f>VLOOKUP(G75,lookups!$A$2:$I$201,4,0)</f>
        <v>Scaridae</v>
      </c>
      <c r="N75" t="str">
        <f>VLOOKUP(G75,lookups!$A$2:$I$201,5,0)</f>
        <v>Herbivores</v>
      </c>
      <c r="O75">
        <f>VLOOKUP(G75,lookups!$A$2:$I$201,6,0)</f>
        <v>4.5999999999999999E-3</v>
      </c>
      <c r="P75">
        <f>VLOOKUP(G75,lookups!$A$2:$I$201,7,0)</f>
        <v>3.4291</v>
      </c>
      <c r="Q75">
        <f t="shared" si="1"/>
        <v>0.53368100802107599</v>
      </c>
    </row>
    <row r="76" spans="1:17" x14ac:dyDescent="0.2">
      <c r="A76" s="31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VLOOKUP(G76,lookups!$A$2:$I$201,2,0)</f>
        <v>Spanish Hogfish</v>
      </c>
      <c r="L76" t="str">
        <f>VLOOKUP(G76,lookups!$A$2:$I$201,3,0)</f>
        <v>Bodianus rufus</v>
      </c>
      <c r="M76" t="str">
        <f>VLOOKUP(G76,lookups!$A$2:$I$201,4,0)</f>
        <v>Labridae</v>
      </c>
      <c r="N76" t="str">
        <f>VLOOKUP(G76,lookups!$A$2:$I$201,5,0)</f>
        <v>Carnivores</v>
      </c>
      <c r="O76">
        <f>VLOOKUP(G76,lookups!$A$2:$I$201,6,0)</f>
        <v>1.44E-2</v>
      </c>
      <c r="P76">
        <f>VLOOKUP(G76,lookups!$A$2:$I$201,7,0)</f>
        <v>3.0531999999999999</v>
      </c>
      <c r="Q76">
        <f t="shared" si="1"/>
        <v>135.10370993053809</v>
      </c>
    </row>
    <row r="77" spans="1:17" x14ac:dyDescent="0.2">
      <c r="A77" s="31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VLOOKUP(G77,lookups!$A$2:$I$201,2,0)</f>
        <v>Smooth Trunkfish</v>
      </c>
      <c r="L77" t="str">
        <f>VLOOKUP(G77,lookups!$A$2:$I$201,3,0)</f>
        <v>Lactophyrs triqueter</v>
      </c>
      <c r="M77" t="str">
        <f>VLOOKUP(G77,lookups!$A$2:$I$201,4,0)</f>
        <v>Ostraciidae</v>
      </c>
      <c r="N77" t="str">
        <f>VLOOKUP(G77,lookups!$A$2:$I$201,5,0)</f>
        <v>Omnivores</v>
      </c>
      <c r="O77">
        <f>VLOOKUP(G77,lookups!$A$2:$I$201,6,0)</f>
        <v>4.8980000000000003E-2</v>
      </c>
      <c r="P77">
        <f>VLOOKUP(G77,lookups!$A$2:$I$201,7,0)</f>
        <v>2.78</v>
      </c>
      <c r="Q77">
        <f t="shared" si="1"/>
        <v>22.019779057758182</v>
      </c>
    </row>
    <row r="78" spans="1:17" x14ac:dyDescent="0.2">
      <c r="A78" s="31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VLOOKUP(G78,lookups!$A$2:$I$201,2,0)</f>
        <v>Black Durgon</v>
      </c>
      <c r="L78" t="str">
        <f>VLOOKUP(G78,lookups!$A$2:$I$201,3,0)</f>
        <v>Melichthys niger</v>
      </c>
      <c r="M78" t="str">
        <f>VLOOKUP(G78,lookups!$A$2:$I$201,4,0)</f>
        <v>Balistidae</v>
      </c>
      <c r="N78" t="str">
        <f>VLOOKUP(G78,lookups!$A$2:$I$201,5,0)</f>
        <v>Omnivores</v>
      </c>
      <c r="O78">
        <f>VLOOKUP(G78,lookups!$A$2:$I$201,6,0)</f>
        <v>5.62E-2</v>
      </c>
      <c r="P78">
        <f>VLOOKUP(G78,lookups!$A$2:$I$201,7,0)</f>
        <v>2.6532</v>
      </c>
      <c r="Q78">
        <f t="shared" si="1"/>
        <v>204.85764333677099</v>
      </c>
    </row>
    <row r="79" spans="1:17" x14ac:dyDescent="0.2">
      <c r="A79" s="31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VLOOKUP(G79,lookups!$A$2:$I$201,2,0)</f>
        <v>Black Durgon</v>
      </c>
      <c r="L79" t="str">
        <f>VLOOKUP(G79,lookups!$A$2:$I$201,3,0)</f>
        <v>Melichthys niger</v>
      </c>
      <c r="M79" t="str">
        <f>VLOOKUP(G79,lookups!$A$2:$I$201,4,0)</f>
        <v>Balistidae</v>
      </c>
      <c r="N79" t="str">
        <f>VLOOKUP(G79,lookups!$A$2:$I$201,5,0)</f>
        <v>Omnivores</v>
      </c>
      <c r="O79">
        <f>VLOOKUP(G79,lookups!$A$2:$I$201,6,0)</f>
        <v>5.62E-2</v>
      </c>
      <c r="P79">
        <f>VLOOKUP(G79,lookups!$A$2:$I$201,7,0)</f>
        <v>2.6532</v>
      </c>
      <c r="Q79">
        <f t="shared" si="1"/>
        <v>388.45078580326424</v>
      </c>
    </row>
    <row r="80" spans="1:17" x14ac:dyDescent="0.2">
      <c r="A80" s="31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VLOOKUP(G80,lookups!$A$2:$I$201,2,0)</f>
        <v>Ocean Surgeonfish</v>
      </c>
      <c r="L80" t="str">
        <f>VLOOKUP(G80,lookups!$A$2:$I$201,3,0)</f>
        <v>Acanthurus bahianus</v>
      </c>
      <c r="M80" t="str">
        <f>VLOOKUP(G80,lookups!$A$2:$I$201,4,0)</f>
        <v>Acanthuridae</v>
      </c>
      <c r="N80" t="str">
        <f>VLOOKUP(G80,lookups!$A$2:$I$201,5,0)</f>
        <v>Herbivores</v>
      </c>
      <c r="O80">
        <f>VLOOKUP(G80,lookups!$A$2:$I$201,6,0)</f>
        <v>2.3699999999999999E-2</v>
      </c>
      <c r="P80">
        <f>VLOOKUP(G80,lookups!$A$2:$I$201,7,0)</f>
        <v>2.9752000000000001</v>
      </c>
      <c r="Q80">
        <f t="shared" si="1"/>
        <v>74.791985048275095</v>
      </c>
    </row>
    <row r="81" spans="1:17" x14ac:dyDescent="0.2">
      <c r="A81" s="31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VLOOKUP(G81,lookups!$A$2:$I$201,2,0)</f>
        <v>Puddingwife</v>
      </c>
      <c r="L81" t="str">
        <f>VLOOKUP(G81,lookups!$A$2:$I$201,3,0)</f>
        <v>Halichoeres radiatus</v>
      </c>
      <c r="M81" t="str">
        <f>VLOOKUP(G81,lookups!$A$2:$I$201,4,0)</f>
        <v>Labridae</v>
      </c>
      <c r="N81" t="str">
        <f>VLOOKUP(G81,lookups!$A$2:$I$201,5,0)</f>
        <v>Carnivores</v>
      </c>
      <c r="O81">
        <f>VLOOKUP(G81,lookups!$A$2:$I$201,6,0)</f>
        <v>1.3100000000000001E-2</v>
      </c>
      <c r="P81">
        <f>VLOOKUP(G81,lookups!$A$2:$I$201,7,0)</f>
        <v>3.0379999999999998</v>
      </c>
      <c r="Q81">
        <f t="shared" si="1"/>
        <v>7.2586971357628647</v>
      </c>
    </row>
    <row r="82" spans="1:17" x14ac:dyDescent="0.2">
      <c r="A82" s="31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VLOOKUP(G82,lookups!$A$2:$I$201,2,0)</f>
        <v>Longspine squirrelfish</v>
      </c>
      <c r="L82" t="str">
        <f>VLOOKUP(G82,lookups!$A$2:$I$201,3,0)</f>
        <v>Holocentrus rufus</v>
      </c>
      <c r="M82" t="str">
        <f>VLOOKUP(G82,lookups!$A$2:$I$201,4,0)</f>
        <v>Holocentridae</v>
      </c>
      <c r="N82" t="str">
        <f>VLOOKUP(G82,lookups!$A$2:$I$201,5,0)</f>
        <v>Carnivores</v>
      </c>
      <c r="O82">
        <f>VLOOKUP(G82,lookups!$A$2:$I$201,6,0)</f>
        <v>1.1480000000000001E-2</v>
      </c>
      <c r="P82">
        <f>VLOOKUP(G82,lookups!$A$2:$I$201,7,0)</f>
        <v>2.89</v>
      </c>
      <c r="Q82">
        <f t="shared" si="1"/>
        <v>76.059882444026258</v>
      </c>
    </row>
    <row r="83" spans="1:17" x14ac:dyDescent="0.2">
      <c r="A83" s="31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VLOOKUP(G83,lookups!$A$2:$I$201,2,0)</f>
        <v>Bluehead Wrasse</v>
      </c>
      <c r="L83" t="str">
        <f>VLOOKUP(G83,lookups!$A$2:$I$201,3,0)</f>
        <v>Thalassoma bifasciatum</v>
      </c>
      <c r="M83" t="str">
        <f>VLOOKUP(G83,lookups!$A$2:$I$201,4,0)</f>
        <v>Labridae</v>
      </c>
      <c r="N83" t="str">
        <f>VLOOKUP(G83,lookups!$A$2:$I$201,5,0)</f>
        <v>Carnivores</v>
      </c>
      <c r="O83">
        <f>VLOOKUP(G83,lookups!$A$2:$I$201,6,0)</f>
        <v>8.9099999999999995E-3</v>
      </c>
      <c r="P83">
        <f>VLOOKUP(G83,lookups!$A$2:$I$201,7,0)</f>
        <v>3.01</v>
      </c>
      <c r="Q83">
        <f t="shared" si="1"/>
        <v>9.1175405612215243</v>
      </c>
    </row>
    <row r="84" spans="1:17" x14ac:dyDescent="0.2">
      <c r="A84" s="31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VLOOKUP(G84,lookups!$A$2:$I$201,2,0)</f>
        <v>Bluehead Wrasse</v>
      </c>
      <c r="L84" t="str">
        <f>VLOOKUP(G84,lookups!$A$2:$I$201,3,0)</f>
        <v>Thalassoma bifasciatum</v>
      </c>
      <c r="M84" t="str">
        <f>VLOOKUP(G84,lookups!$A$2:$I$201,4,0)</f>
        <v>Labridae</v>
      </c>
      <c r="N84" t="str">
        <f>VLOOKUP(G84,lookups!$A$2:$I$201,5,0)</f>
        <v>Carnivores</v>
      </c>
      <c r="O84">
        <f>VLOOKUP(G84,lookups!$A$2:$I$201,6,0)</f>
        <v>8.9099999999999995E-3</v>
      </c>
      <c r="P84">
        <f>VLOOKUP(G84,lookups!$A$2:$I$201,7,0)</f>
        <v>3.01</v>
      </c>
      <c r="Q84">
        <f t="shared" si="1"/>
        <v>0.5782002537554658</v>
      </c>
    </row>
    <row r="85" spans="1:17" x14ac:dyDescent="0.2">
      <c r="A85" s="31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VLOOKUP(G85,lookups!$A$2:$I$201,2,0)</f>
        <v>Dusky Damselfish</v>
      </c>
      <c r="L85" t="str">
        <f>VLOOKUP(G85,lookups!$A$2:$I$201,3,0)</f>
        <v>Stegastes adustus </v>
      </c>
      <c r="M85" t="str">
        <f>VLOOKUP(G85,lookups!$A$2:$I$201,4,0)</f>
        <v>Pomacentridae</v>
      </c>
      <c r="N85" t="str">
        <f>VLOOKUP(G85,lookups!$A$2:$I$201,5,0)</f>
        <v>Herbivores</v>
      </c>
      <c r="O85">
        <f>VLOOKUP(G85,lookups!$A$2:$I$201,6,0)</f>
        <v>1.95E-2</v>
      </c>
      <c r="P85">
        <f>VLOOKUP(G85,lookups!$A$2:$I$201,7,0)</f>
        <v>2.99</v>
      </c>
      <c r="Q85">
        <f t="shared" si="1"/>
        <v>19.056125808638321</v>
      </c>
    </row>
    <row r="86" spans="1:17" x14ac:dyDescent="0.2">
      <c r="A86" s="31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VLOOKUP(G86,lookups!$A$2:$I$201,2,0)</f>
        <v>Dusky Damselfish</v>
      </c>
      <c r="L86" t="str">
        <f>VLOOKUP(G86,lookups!$A$2:$I$201,3,0)</f>
        <v>Stegastes adustus </v>
      </c>
      <c r="M86" t="str">
        <f>VLOOKUP(G86,lookups!$A$2:$I$201,4,0)</f>
        <v>Pomacentridae</v>
      </c>
      <c r="N86" t="str">
        <f>VLOOKUP(G86,lookups!$A$2:$I$201,5,0)</f>
        <v>Herbivores</v>
      </c>
      <c r="O86">
        <f>VLOOKUP(G86,lookups!$A$2:$I$201,6,0)</f>
        <v>1.95E-2</v>
      </c>
      <c r="P86">
        <f>VLOOKUP(G86,lookups!$A$2:$I$201,7,0)</f>
        <v>2.99</v>
      </c>
      <c r="Q86">
        <f t="shared" si="1"/>
        <v>9.7785322511078778</v>
      </c>
    </row>
    <row r="87" spans="1:17" x14ac:dyDescent="0.2">
      <c r="A87" s="31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VLOOKUP(G87,lookups!$A$2:$I$201,2,0)</f>
        <v>Yellowhead Wrasse</v>
      </c>
      <c r="L87" t="str">
        <f>VLOOKUP(G87,lookups!$A$2:$I$201,3,0)</f>
        <v>Halichoeres garnoti</v>
      </c>
      <c r="M87" t="str">
        <f>VLOOKUP(G87,lookups!$A$2:$I$201,4,0)</f>
        <v>Labridae</v>
      </c>
      <c r="N87" t="str">
        <f>VLOOKUP(G87,lookups!$A$2:$I$201,5,0)</f>
        <v>Carnivores</v>
      </c>
      <c r="O87">
        <f>VLOOKUP(G87,lookups!$A$2:$I$201,6,0)</f>
        <v>0.01</v>
      </c>
      <c r="P87">
        <f>VLOOKUP(G87,lookups!$A$2:$I$201,7,0)</f>
        <v>3.13</v>
      </c>
      <c r="Q87">
        <f t="shared" si="1"/>
        <v>13.48962882591654</v>
      </c>
    </row>
    <row r="88" spans="1:17" x14ac:dyDescent="0.2">
      <c r="A88" s="31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VLOOKUP(G88,lookups!$A$2:$I$201,2,0)</f>
        <v>Queen Parrotfish</v>
      </c>
      <c r="L88" t="str">
        <f>VLOOKUP(G88,lookups!$A$2:$I$201,3,0)</f>
        <v>Scarus vetula</v>
      </c>
      <c r="M88" t="str">
        <f>VLOOKUP(G88,lookups!$A$2:$I$201,4,0)</f>
        <v>Scaridae</v>
      </c>
      <c r="N88" t="str">
        <f>VLOOKUP(G88,lookups!$A$2:$I$201,5,0)</f>
        <v>Herbivores</v>
      </c>
      <c r="O88">
        <f>VLOOKUP(G88,lookups!$A$2:$I$201,6,0)</f>
        <v>2.5000000000000001E-2</v>
      </c>
      <c r="P88">
        <f>VLOOKUP(G88,lookups!$A$2:$I$201,7,0)</f>
        <v>2.9214000000000002</v>
      </c>
      <c r="Q88">
        <f t="shared" si="1"/>
        <v>158.04073398743014</v>
      </c>
    </row>
    <row r="89" spans="1:17" x14ac:dyDescent="0.2">
      <c r="A89" s="31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VLOOKUP(G89,lookups!$A$2:$I$201,2,0)</f>
        <v>Black Durgon</v>
      </c>
      <c r="L89" t="str">
        <f>VLOOKUP(G89,lookups!$A$2:$I$201,3,0)</f>
        <v>Melichthys niger</v>
      </c>
      <c r="M89" t="str">
        <f>VLOOKUP(G89,lookups!$A$2:$I$201,4,0)</f>
        <v>Balistidae</v>
      </c>
      <c r="N89" t="str">
        <f>VLOOKUP(G89,lookups!$A$2:$I$201,5,0)</f>
        <v>Omnivores</v>
      </c>
      <c r="O89">
        <f>VLOOKUP(G89,lookups!$A$2:$I$201,6,0)</f>
        <v>5.62E-2</v>
      </c>
      <c r="P89">
        <f>VLOOKUP(G89,lookups!$A$2:$I$201,7,0)</f>
        <v>2.6532</v>
      </c>
      <c r="Q89">
        <f t="shared" si="1"/>
        <v>426.3543355110545</v>
      </c>
    </row>
    <row r="90" spans="1:17" x14ac:dyDescent="0.2">
      <c r="A90" s="31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VLOOKUP(G90,lookups!$A$2:$I$201,2,0)</f>
        <v>Black Durgon</v>
      </c>
      <c r="L90" t="str">
        <f>VLOOKUP(G90,lookups!$A$2:$I$201,3,0)</f>
        <v>Melichthys niger</v>
      </c>
      <c r="M90" t="str">
        <f>VLOOKUP(G90,lookups!$A$2:$I$201,4,0)</f>
        <v>Balistidae</v>
      </c>
      <c r="N90" t="str">
        <f>VLOOKUP(G90,lookups!$A$2:$I$201,5,0)</f>
        <v>Omnivores</v>
      </c>
      <c r="O90">
        <f>VLOOKUP(G90,lookups!$A$2:$I$201,6,0)</f>
        <v>5.62E-2</v>
      </c>
      <c r="P90">
        <f>VLOOKUP(G90,lookups!$A$2:$I$201,7,0)</f>
        <v>2.6532</v>
      </c>
      <c r="Q90">
        <f t="shared" si="1"/>
        <v>466.48150394777065</v>
      </c>
    </row>
    <row r="91" spans="1:17" x14ac:dyDescent="0.2">
      <c r="A91" s="31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VLOOKUP(G91,lookups!$A$2:$I$201,2,0)</f>
        <v>Blue Tang</v>
      </c>
      <c r="L91" t="str">
        <f>VLOOKUP(G91,lookups!$A$2:$I$201,3,0)</f>
        <v>Acanthurus coeruleus</v>
      </c>
      <c r="M91" t="str">
        <f>VLOOKUP(G91,lookups!$A$2:$I$201,4,0)</f>
        <v>Acanthuridae</v>
      </c>
      <c r="N91" t="str">
        <f>VLOOKUP(G91,lookups!$A$2:$I$201,5,0)</f>
        <v>Herbivores</v>
      </c>
      <c r="O91">
        <f>VLOOKUP(G91,lookups!$A$2:$I$201,6,0)</f>
        <v>4.1500000000000002E-2</v>
      </c>
      <c r="P91">
        <f>VLOOKUP(G91,lookups!$A$2:$I$201,7,0)</f>
        <v>2.8346</v>
      </c>
      <c r="Q91">
        <f t="shared" si="1"/>
        <v>150.05260508576984</v>
      </c>
    </row>
    <row r="92" spans="1:17" x14ac:dyDescent="0.2">
      <c r="A92" s="31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VLOOKUP(G92,lookups!$A$2:$I$201,2,0)</f>
        <v>Blue Tang</v>
      </c>
      <c r="L92" t="str">
        <f>VLOOKUP(G92,lookups!$A$2:$I$201,3,0)</f>
        <v>Acanthurus coeruleus</v>
      </c>
      <c r="M92" t="str">
        <f>VLOOKUP(G92,lookups!$A$2:$I$201,4,0)</f>
        <v>Acanthuridae</v>
      </c>
      <c r="N92" t="str">
        <f>VLOOKUP(G92,lookups!$A$2:$I$201,5,0)</f>
        <v>Herbivores</v>
      </c>
      <c r="O92">
        <f>VLOOKUP(G92,lookups!$A$2:$I$201,6,0)</f>
        <v>4.1500000000000002E-2</v>
      </c>
      <c r="P92">
        <f>VLOOKUP(G92,lookups!$A$2:$I$201,7,0)</f>
        <v>2.8346</v>
      </c>
      <c r="Q92">
        <f t="shared" si="1"/>
        <v>202.27756752862322</v>
      </c>
    </row>
    <row r="93" spans="1:17" x14ac:dyDescent="0.2">
      <c r="A93" s="31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VLOOKUP(G93,lookups!$A$2:$I$201,2,0)</f>
        <v>Blue Tang</v>
      </c>
      <c r="L93" t="str">
        <f>VLOOKUP(G93,lookups!$A$2:$I$201,3,0)</f>
        <v>Acanthurus coeruleus</v>
      </c>
      <c r="M93" t="str">
        <f>VLOOKUP(G93,lookups!$A$2:$I$201,4,0)</f>
        <v>Acanthuridae</v>
      </c>
      <c r="N93" t="str">
        <f>VLOOKUP(G93,lookups!$A$2:$I$201,5,0)</f>
        <v>Herbivores</v>
      </c>
      <c r="O93">
        <f>VLOOKUP(G93,lookups!$A$2:$I$201,6,0)</f>
        <v>4.1500000000000002E-2</v>
      </c>
      <c r="P93">
        <f>VLOOKUP(G93,lookups!$A$2:$I$201,7,0)</f>
        <v>2.8346</v>
      </c>
      <c r="Q93">
        <f t="shared" si="1"/>
        <v>3.9751037756219527</v>
      </c>
    </row>
    <row r="94" spans="1:17" x14ac:dyDescent="0.2">
      <c r="A94" s="31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VLOOKUP(G94,lookups!$A$2:$I$201,2,0)</f>
        <v>Blue Tang</v>
      </c>
      <c r="L94" t="str">
        <f>VLOOKUP(G94,lookups!$A$2:$I$201,3,0)</f>
        <v>Acanthurus coeruleus</v>
      </c>
      <c r="M94" t="str">
        <f>VLOOKUP(G94,lookups!$A$2:$I$201,4,0)</f>
        <v>Acanthuridae</v>
      </c>
      <c r="N94" t="str">
        <f>VLOOKUP(G94,lookups!$A$2:$I$201,5,0)</f>
        <v>Herbivores</v>
      </c>
      <c r="O94">
        <f>VLOOKUP(G94,lookups!$A$2:$I$201,6,0)</f>
        <v>4.1500000000000002E-2</v>
      </c>
      <c r="P94">
        <f>VLOOKUP(G94,lookups!$A$2:$I$201,7,0)</f>
        <v>2.8346</v>
      </c>
      <c r="Q94">
        <f t="shared" si="1"/>
        <v>202.27756752862322</v>
      </c>
    </row>
    <row r="95" spans="1:17" x14ac:dyDescent="0.2">
      <c r="A95" s="31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VLOOKUP(G95,lookups!$A$2:$I$201,2,0)</f>
        <v>Blue Tang</v>
      </c>
      <c r="L95" t="str">
        <f>VLOOKUP(G95,lookups!$A$2:$I$201,3,0)</f>
        <v>Acanthurus coeruleus</v>
      </c>
      <c r="M95" t="str">
        <f>VLOOKUP(G95,lookups!$A$2:$I$201,4,0)</f>
        <v>Acanthuridae</v>
      </c>
      <c r="N95" t="str">
        <f>VLOOKUP(G95,lookups!$A$2:$I$201,5,0)</f>
        <v>Herbivores</v>
      </c>
      <c r="O95">
        <f>VLOOKUP(G95,lookups!$A$2:$I$201,6,0)</f>
        <v>4.1500000000000002E-2</v>
      </c>
      <c r="P95">
        <f>VLOOKUP(G95,lookups!$A$2:$I$201,7,0)</f>
        <v>2.8346</v>
      </c>
      <c r="Q95">
        <f t="shared" si="1"/>
        <v>2.1117735602071006</v>
      </c>
    </row>
    <row r="96" spans="1:17" x14ac:dyDescent="0.2">
      <c r="A96" s="31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VLOOKUP(G96,lookups!$A$2:$I$201,2,0)</f>
        <v>Ocean Surgeonfish</v>
      </c>
      <c r="L96" t="str">
        <f>VLOOKUP(G96,lookups!$A$2:$I$201,3,0)</f>
        <v>Acanthurus bahianus</v>
      </c>
      <c r="M96" t="str">
        <f>VLOOKUP(G96,lookups!$A$2:$I$201,4,0)</f>
        <v>Acanthuridae</v>
      </c>
      <c r="N96" t="str">
        <f>VLOOKUP(G96,lookups!$A$2:$I$201,5,0)</f>
        <v>Herbivores</v>
      </c>
      <c r="O96">
        <f>VLOOKUP(G96,lookups!$A$2:$I$201,6,0)</f>
        <v>2.3699999999999999E-2</v>
      </c>
      <c r="P96">
        <f>VLOOKUP(G96,lookups!$A$2:$I$201,7,0)</f>
        <v>2.9752000000000001</v>
      </c>
      <c r="Q96">
        <f t="shared" si="1"/>
        <v>60.912787998674638</v>
      </c>
    </row>
    <row r="97" spans="1:17" x14ac:dyDescent="0.2">
      <c r="A97" s="31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VLOOKUP(G97,lookups!$A$2:$I$201,2,0)</f>
        <v>Yellowtail Damselfish</v>
      </c>
      <c r="L97" t="str">
        <f>VLOOKUP(G97,lookups!$A$2:$I$201,3,0)</f>
        <v>Microspathodon chrysurus</v>
      </c>
      <c r="M97" t="str">
        <f>VLOOKUP(G97,lookups!$A$2:$I$201,4,0)</f>
        <v>Pomacentridae</v>
      </c>
      <c r="N97" t="str">
        <f>VLOOKUP(G97,lookups!$A$2:$I$201,5,0)</f>
        <v>Herbivores</v>
      </c>
      <c r="O97">
        <f>VLOOKUP(G97,lookups!$A$2:$I$201,6,0)</f>
        <v>2.3900000000000001E-2</v>
      </c>
      <c r="P97">
        <f>VLOOKUP(G97,lookups!$A$2:$I$201,7,0)</f>
        <v>3.0825</v>
      </c>
      <c r="Q97">
        <f t="shared" si="1"/>
        <v>38.769558283246681</v>
      </c>
    </row>
    <row r="98" spans="1:17" x14ac:dyDescent="0.2">
      <c r="A98" s="31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VLOOKUP(G98,lookups!$A$2:$I$201,2,0)</f>
        <v>White Grunt</v>
      </c>
      <c r="L98" t="str">
        <f>VLOOKUP(G98,lookups!$A$2:$I$201,3,0)</f>
        <v>Haemulon plumieri</v>
      </c>
      <c r="M98" t="str">
        <f>VLOOKUP(G98,lookups!$A$2:$I$201,4,0)</f>
        <v>Haemulidae</v>
      </c>
      <c r="N98" t="str">
        <f>VLOOKUP(G98,lookups!$A$2:$I$201,5,0)</f>
        <v>Carnivores</v>
      </c>
      <c r="O98">
        <f>VLOOKUP(G98,lookups!$A$2:$I$201,6,0)</f>
        <v>1.21E-2</v>
      </c>
      <c r="P98">
        <f>VLOOKUP(G98,lookups!$A$2:$I$201,7,0)</f>
        <v>3.1612</v>
      </c>
      <c r="Q98">
        <f t="shared" si="1"/>
        <v>31.209953767028857</v>
      </c>
    </row>
    <row r="99" spans="1:17" x14ac:dyDescent="0.2">
      <c r="A99" s="31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VLOOKUP(G99,lookups!$A$2:$I$201,2,0)</f>
        <v>Yellowhead Wrasse</v>
      </c>
      <c r="L99" t="str">
        <f>VLOOKUP(G99,lookups!$A$2:$I$201,3,0)</f>
        <v>Halichoeres garnoti</v>
      </c>
      <c r="M99" t="str">
        <f>VLOOKUP(G99,lookups!$A$2:$I$201,4,0)</f>
        <v>Labridae</v>
      </c>
      <c r="N99" t="str">
        <f>VLOOKUP(G99,lookups!$A$2:$I$201,5,0)</f>
        <v>Carnivores</v>
      </c>
      <c r="O99">
        <f>VLOOKUP(G99,lookups!$A$2:$I$201,6,0)</f>
        <v>0.01</v>
      </c>
      <c r="P99">
        <f>VLOOKUP(G99,lookups!$A$2:$I$201,7,0)</f>
        <v>3.13</v>
      </c>
      <c r="Q99">
        <f t="shared" si="1"/>
        <v>2.7265496699528886</v>
      </c>
    </row>
    <row r="100" spans="1:17" x14ac:dyDescent="0.2">
      <c r="A100" s="31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VLOOKUP(G100,lookups!$A$2:$I$201,2,0)</f>
        <v>Stoplight Parrotfish</v>
      </c>
      <c r="L100" t="str">
        <f>VLOOKUP(G100,lookups!$A$2:$I$201,3,0)</f>
        <v>Sparisoma viride</v>
      </c>
      <c r="M100" t="str">
        <f>VLOOKUP(G100,lookups!$A$2:$I$201,4,0)</f>
        <v>Scaridae</v>
      </c>
      <c r="N100" t="str">
        <f>VLOOKUP(G100,lookups!$A$2:$I$201,5,0)</f>
        <v>Herbivores</v>
      </c>
      <c r="O100">
        <f>VLOOKUP(G100,lookups!$A$2:$I$201,6,0)</f>
        <v>2.5000000000000001E-2</v>
      </c>
      <c r="P100">
        <f>VLOOKUP(G100,lookups!$A$2:$I$201,7,0)</f>
        <v>2.9214000000000002</v>
      </c>
      <c r="Q100">
        <f t="shared" si="1"/>
        <v>55.7491759254154</v>
      </c>
    </row>
    <row r="101" spans="1:17" x14ac:dyDescent="0.2">
      <c r="A101" s="31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VLOOKUP(G101,lookups!$A$2:$I$201,2,0)</f>
        <v>Stoplight Parrotfish</v>
      </c>
      <c r="L101" t="str">
        <f>VLOOKUP(G101,lookups!$A$2:$I$201,3,0)</f>
        <v>Sparisoma viride</v>
      </c>
      <c r="M101" t="str">
        <f>VLOOKUP(G101,lookups!$A$2:$I$201,4,0)</f>
        <v>Scaridae</v>
      </c>
      <c r="N101" t="str">
        <f>VLOOKUP(G101,lookups!$A$2:$I$201,5,0)</f>
        <v>Herbivores</v>
      </c>
      <c r="O101">
        <f>VLOOKUP(G101,lookups!$A$2:$I$201,6,0)</f>
        <v>2.5000000000000001E-2</v>
      </c>
      <c r="P101">
        <f>VLOOKUP(G101,lookups!$A$2:$I$201,7,0)</f>
        <v>2.9214000000000002</v>
      </c>
      <c r="Q101">
        <f t="shared" si="1"/>
        <v>20.861234677071096</v>
      </c>
    </row>
    <row r="102" spans="1:17" x14ac:dyDescent="0.2">
      <c r="A102" s="31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VLOOKUP(G102,lookups!$A$2:$I$201,2,0)</f>
        <v>Stoplight Parrotfish</v>
      </c>
      <c r="L102" t="str">
        <f>VLOOKUP(G102,lookups!$A$2:$I$201,3,0)</f>
        <v>Sparisoma viride</v>
      </c>
      <c r="M102" t="str">
        <f>VLOOKUP(G102,lookups!$A$2:$I$201,4,0)</f>
        <v>Scaridae</v>
      </c>
      <c r="N102" t="str">
        <f>VLOOKUP(G102,lookups!$A$2:$I$201,5,0)</f>
        <v>Herbivores</v>
      </c>
      <c r="O102">
        <f>VLOOKUP(G102,lookups!$A$2:$I$201,6,0)</f>
        <v>2.5000000000000001E-2</v>
      </c>
      <c r="P102">
        <f>VLOOKUP(G102,lookups!$A$2:$I$201,7,0)</f>
        <v>2.9214000000000002</v>
      </c>
      <c r="Q102">
        <f t="shared" si="1"/>
        <v>2.7536642058777425</v>
      </c>
    </row>
    <row r="103" spans="1:17" x14ac:dyDescent="0.2">
      <c r="A103" s="31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VLOOKUP(G103,lookups!$A$2:$I$201,2,0)</f>
        <v>Stoplight Parrotfish</v>
      </c>
      <c r="L103" t="str">
        <f>VLOOKUP(G103,lookups!$A$2:$I$201,3,0)</f>
        <v>Sparisoma viride</v>
      </c>
      <c r="M103" t="str">
        <f>VLOOKUP(G103,lookups!$A$2:$I$201,4,0)</f>
        <v>Scaridae</v>
      </c>
      <c r="N103" t="str">
        <f>VLOOKUP(G103,lookups!$A$2:$I$201,5,0)</f>
        <v>Herbivores</v>
      </c>
      <c r="O103">
        <f>VLOOKUP(G103,lookups!$A$2:$I$201,6,0)</f>
        <v>2.5000000000000001E-2</v>
      </c>
      <c r="P103">
        <f>VLOOKUP(G103,lookups!$A$2:$I$201,7,0)</f>
        <v>2.9214000000000002</v>
      </c>
      <c r="Q103">
        <f t="shared" si="1"/>
        <v>10.869938743553069</v>
      </c>
    </row>
    <row r="104" spans="1:17" x14ac:dyDescent="0.2">
      <c r="A104" s="31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VLOOKUP(G104,lookups!$A$2:$I$201,2,0)</f>
        <v>Striped Parrotfish</v>
      </c>
      <c r="L104" t="str">
        <f>VLOOKUP(G104,lookups!$A$2:$I$201,3,0)</f>
        <v>Scarus iserti</v>
      </c>
      <c r="M104" t="str">
        <f>VLOOKUP(G104,lookups!$A$2:$I$201,4,0)</f>
        <v>Scaridae</v>
      </c>
      <c r="N104" t="str">
        <f>VLOOKUP(G104,lookups!$A$2:$I$201,5,0)</f>
        <v>Herbivores</v>
      </c>
      <c r="O104">
        <f>VLOOKUP(G104,lookups!$A$2:$I$201,6,0)</f>
        <v>1.47E-2</v>
      </c>
      <c r="P104">
        <f>VLOOKUP(G104,lookups!$A$2:$I$201,7,0)</f>
        <v>3.0548000000000002</v>
      </c>
      <c r="Q104">
        <f t="shared" si="1"/>
        <v>3.5027873644931384</v>
      </c>
    </row>
    <row r="105" spans="1:17" x14ac:dyDescent="0.2">
      <c r="A105" s="31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VLOOKUP(G105,lookups!$A$2:$I$201,2,0)</f>
        <v>Redband Parrotfish</v>
      </c>
      <c r="L105" t="str">
        <f>VLOOKUP(G105,lookups!$A$2:$I$201,3,0)</f>
        <v>Sparisoma aurofrenatum</v>
      </c>
      <c r="M105" t="str">
        <f>VLOOKUP(G105,lookups!$A$2:$I$201,4,0)</f>
        <v>Scaridae</v>
      </c>
      <c r="N105" t="str">
        <f>VLOOKUP(G105,lookups!$A$2:$I$201,5,0)</f>
        <v>Herbivores</v>
      </c>
      <c r="O105">
        <f>VLOOKUP(G105,lookups!$A$2:$I$201,6,0)</f>
        <v>4.5999999999999999E-3</v>
      </c>
      <c r="P105">
        <f>VLOOKUP(G105,lookups!$A$2:$I$201,7,0)</f>
        <v>3.4291</v>
      </c>
      <c r="Q105">
        <f t="shared" si="1"/>
        <v>1.1470857206847838</v>
      </c>
    </row>
    <row r="106" spans="1:17" x14ac:dyDescent="0.2">
      <c r="A106" s="31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VLOOKUP(G106,lookups!$A$2:$I$201,2,0)</f>
        <v>Redband Parrotfish</v>
      </c>
      <c r="L106" t="str">
        <f>VLOOKUP(G106,lookups!$A$2:$I$201,3,0)</f>
        <v>Sparisoma aurofrenatum</v>
      </c>
      <c r="M106" t="str">
        <f>VLOOKUP(G106,lookups!$A$2:$I$201,4,0)</f>
        <v>Scaridae</v>
      </c>
      <c r="N106" t="str">
        <f>VLOOKUP(G106,lookups!$A$2:$I$201,5,0)</f>
        <v>Herbivores</v>
      </c>
      <c r="O106">
        <f>VLOOKUP(G106,lookups!$A$2:$I$201,6,0)</f>
        <v>4.5999999999999999E-3</v>
      </c>
      <c r="P106">
        <f>VLOOKUP(G106,lookups!$A$2:$I$201,7,0)</f>
        <v>3.4291</v>
      </c>
      <c r="Q106">
        <f t="shared" si="1"/>
        <v>3.6364994037087026</v>
      </c>
    </row>
    <row r="107" spans="1:17" x14ac:dyDescent="0.2">
      <c r="A107" s="31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VLOOKUP(G107,lookups!$A$2:$I$201,2,0)</f>
        <v>Bluehead Wrasse</v>
      </c>
      <c r="L107" t="str">
        <f>VLOOKUP(G107,lookups!$A$2:$I$201,3,0)</f>
        <v>Thalassoma bifasciatum</v>
      </c>
      <c r="M107" t="str">
        <f>VLOOKUP(G107,lookups!$A$2:$I$201,4,0)</f>
        <v>Labridae</v>
      </c>
      <c r="N107" t="str">
        <f>VLOOKUP(G107,lookups!$A$2:$I$201,5,0)</f>
        <v>Carnivores</v>
      </c>
      <c r="O107">
        <f>VLOOKUP(G107,lookups!$A$2:$I$201,6,0)</f>
        <v>8.9099999999999995E-3</v>
      </c>
      <c r="P107">
        <f>VLOOKUP(G107,lookups!$A$2:$I$201,7,0)</f>
        <v>3.01</v>
      </c>
      <c r="Q107">
        <f t="shared" si="1"/>
        <v>1.1318201385239828</v>
      </c>
    </row>
    <row r="108" spans="1:17" x14ac:dyDescent="0.2">
      <c r="A108" s="31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VLOOKUP(G108,lookups!$A$2:$I$201,2,0)</f>
        <v>Bluehead Wrasse</v>
      </c>
      <c r="L108" t="str">
        <f>VLOOKUP(G108,lookups!$A$2:$I$201,3,0)</f>
        <v>Thalassoma bifasciatum</v>
      </c>
      <c r="M108" t="str">
        <f>VLOOKUP(G108,lookups!$A$2:$I$201,4,0)</f>
        <v>Labridae</v>
      </c>
      <c r="N108" t="str">
        <f>VLOOKUP(G108,lookups!$A$2:$I$201,5,0)</f>
        <v>Carnivores</v>
      </c>
      <c r="O108">
        <f>VLOOKUP(G108,lookups!$A$2:$I$201,6,0)</f>
        <v>8.9099999999999995E-3</v>
      </c>
      <c r="P108">
        <f>VLOOKUP(G108,lookups!$A$2:$I$201,7,0)</f>
        <v>3.01</v>
      </c>
      <c r="Q108">
        <f t="shared" si="1"/>
        <v>1.9593542699963782</v>
      </c>
    </row>
    <row r="109" spans="1:17" x14ac:dyDescent="0.2">
      <c r="A109" s="31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VLOOKUP(G109,lookups!$A$2:$I$201,2,0)</f>
        <v>Bluehead Wrasse</v>
      </c>
      <c r="L109" t="str">
        <f>VLOOKUP(G109,lookups!$A$2:$I$201,3,0)</f>
        <v>Thalassoma bifasciatum</v>
      </c>
      <c r="M109" t="str">
        <f>VLOOKUP(G109,lookups!$A$2:$I$201,4,0)</f>
        <v>Labridae</v>
      </c>
      <c r="N109" t="str">
        <f>VLOOKUP(G109,lookups!$A$2:$I$201,5,0)</f>
        <v>Carnivores</v>
      </c>
      <c r="O109">
        <f>VLOOKUP(G109,lookups!$A$2:$I$201,6,0)</f>
        <v>8.9099999999999995E-3</v>
      </c>
      <c r="P109">
        <f>VLOOKUP(G109,lookups!$A$2:$I$201,7,0)</f>
        <v>3.01</v>
      </c>
      <c r="Q109">
        <f t="shared" si="1"/>
        <v>0.24322750267948948</v>
      </c>
    </row>
    <row r="110" spans="1:17" x14ac:dyDescent="0.2">
      <c r="A110" s="31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VLOOKUP(G110,lookups!$A$2:$I$201,2,0)</f>
        <v>Queen Parrotfish</v>
      </c>
      <c r="L110" t="str">
        <f>VLOOKUP(G110,lookups!$A$2:$I$201,3,0)</f>
        <v>Scarus vetula</v>
      </c>
      <c r="M110" t="str">
        <f>VLOOKUP(G110,lookups!$A$2:$I$201,4,0)</f>
        <v>Scaridae</v>
      </c>
      <c r="N110" t="str">
        <f>VLOOKUP(G110,lookups!$A$2:$I$201,5,0)</f>
        <v>Herbivores</v>
      </c>
      <c r="O110">
        <f>VLOOKUP(G110,lookups!$A$2:$I$201,6,0)</f>
        <v>2.5000000000000001E-2</v>
      </c>
      <c r="P110">
        <f>VLOOKUP(G110,lookups!$A$2:$I$201,7,0)</f>
        <v>2.9214000000000002</v>
      </c>
      <c r="Q110">
        <f t="shared" si="1"/>
        <v>158.04073398743014</v>
      </c>
    </row>
    <row r="111" spans="1:17" x14ac:dyDescent="0.2">
      <c r="A111" s="31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VLOOKUP(G111,lookups!$A$2:$I$201,2,0)</f>
        <v>Dusky Damselfish</v>
      </c>
      <c r="L111" t="str">
        <f>VLOOKUP(G111,lookups!$A$2:$I$201,3,0)</f>
        <v>Stegastes adustus </v>
      </c>
      <c r="M111" t="str">
        <f>VLOOKUP(G111,lookups!$A$2:$I$201,4,0)</f>
        <v>Pomacentridae</v>
      </c>
      <c r="N111" t="str">
        <f>VLOOKUP(G111,lookups!$A$2:$I$201,5,0)</f>
        <v>Herbivores</v>
      </c>
      <c r="O111">
        <f>VLOOKUP(G111,lookups!$A$2:$I$201,6,0)</f>
        <v>1.95E-2</v>
      </c>
      <c r="P111">
        <f>VLOOKUP(G111,lookups!$A$2:$I$201,7,0)</f>
        <v>2.99</v>
      </c>
      <c r="Q111">
        <f t="shared" si="1"/>
        <v>9.7785322511078778</v>
      </c>
    </row>
    <row r="112" spans="1:17" x14ac:dyDescent="0.2">
      <c r="A112" s="31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VLOOKUP(G112,lookups!$A$2:$I$201,2,0)</f>
        <v>Dusky Damselfish</v>
      </c>
      <c r="L112" t="str">
        <f>VLOOKUP(G112,lookups!$A$2:$I$201,3,0)</f>
        <v>Stegastes adustus </v>
      </c>
      <c r="M112" t="str">
        <f>VLOOKUP(G112,lookups!$A$2:$I$201,4,0)</f>
        <v>Pomacentridae</v>
      </c>
      <c r="N112" t="str">
        <f>VLOOKUP(G112,lookups!$A$2:$I$201,5,0)</f>
        <v>Herbivores</v>
      </c>
      <c r="O112">
        <f>VLOOKUP(G112,lookups!$A$2:$I$201,6,0)</f>
        <v>1.95E-2</v>
      </c>
      <c r="P112">
        <f>VLOOKUP(G112,lookups!$A$2:$I$201,7,0)</f>
        <v>2.99</v>
      </c>
      <c r="Q112">
        <f t="shared" si="1"/>
        <v>1.2308184152077122</v>
      </c>
    </row>
    <row r="113" spans="1:17" x14ac:dyDescent="0.2">
      <c r="A113" s="31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VLOOKUP(G113,lookups!$A$2:$I$201,2,0)</f>
        <v>Dusky Damselfish</v>
      </c>
      <c r="L113" t="str">
        <f>VLOOKUP(G113,lookups!$A$2:$I$201,3,0)</f>
        <v>Stegastes adustus </v>
      </c>
      <c r="M113" t="str">
        <f>VLOOKUP(G113,lookups!$A$2:$I$201,4,0)</f>
        <v>Pomacentridae</v>
      </c>
      <c r="N113" t="str">
        <f>VLOOKUP(G113,lookups!$A$2:$I$201,5,0)</f>
        <v>Herbivores</v>
      </c>
      <c r="O113">
        <f>VLOOKUP(G113,lookups!$A$2:$I$201,6,0)</f>
        <v>1.95E-2</v>
      </c>
      <c r="P113">
        <f>VLOOKUP(G113,lookups!$A$2:$I$201,7,0)</f>
        <v>2.99</v>
      </c>
      <c r="Q113">
        <f t="shared" si="1"/>
        <v>6.5596059480892199</v>
      </c>
    </row>
    <row r="114" spans="1:17" x14ac:dyDescent="0.2">
      <c r="A114" s="31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VLOOKUP(G114,lookups!$A$2:$I$201,2,0)</f>
        <v>Stoplight Parrotfish</v>
      </c>
      <c r="L114" t="str">
        <f>VLOOKUP(G114,lookups!$A$2:$I$201,3,0)</f>
        <v>Sparisoma viride</v>
      </c>
      <c r="M114" t="str">
        <f>VLOOKUP(G114,lookups!$A$2:$I$201,4,0)</f>
        <v>Scaridae</v>
      </c>
      <c r="N114" t="str">
        <f>VLOOKUP(G114,lookups!$A$2:$I$201,5,0)</f>
        <v>Herbivores</v>
      </c>
      <c r="O114">
        <f>VLOOKUP(G114,lookups!$A$2:$I$201,6,0)</f>
        <v>2.5000000000000001E-2</v>
      </c>
      <c r="P114">
        <f>VLOOKUP(G114,lookups!$A$2:$I$201,7,0)</f>
        <v>2.9214000000000002</v>
      </c>
      <c r="Q114">
        <f t="shared" si="1"/>
        <v>2.7536642058777425</v>
      </c>
    </row>
    <row r="115" spans="1:17" x14ac:dyDescent="0.2">
      <c r="A115" s="31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VLOOKUP(G115,lookups!$A$2:$I$201,2,0)</f>
        <v>Redband Parrotfish</v>
      </c>
      <c r="L115" t="str">
        <f>VLOOKUP(G115,lookups!$A$2:$I$201,3,0)</f>
        <v>Sparisoma aurofrenatum</v>
      </c>
      <c r="M115" t="str">
        <f>VLOOKUP(G115,lookups!$A$2:$I$201,4,0)</f>
        <v>Scaridae</v>
      </c>
      <c r="N115" t="str">
        <f>VLOOKUP(G115,lookups!$A$2:$I$201,5,0)</f>
        <v>Herbivores</v>
      </c>
      <c r="O115">
        <f>VLOOKUP(G115,lookups!$A$2:$I$201,6,0)</f>
        <v>4.5999999999999999E-3</v>
      </c>
      <c r="P115">
        <f>VLOOKUP(G115,lookups!$A$2:$I$201,7,0)</f>
        <v>3.4291</v>
      </c>
      <c r="Q115">
        <f t="shared" si="1"/>
        <v>2.1434644468897606</v>
      </c>
    </row>
    <row r="116" spans="1:17" x14ac:dyDescent="0.2">
      <c r="A116" s="31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VLOOKUP(G116,lookups!$A$2:$I$201,2,0)</f>
        <v>Redband Parrotfish</v>
      </c>
      <c r="L116" t="str">
        <f>VLOOKUP(G116,lookups!$A$2:$I$201,3,0)</f>
        <v>Sparisoma aurofrenatum</v>
      </c>
      <c r="M116" t="str">
        <f>VLOOKUP(G116,lookups!$A$2:$I$201,4,0)</f>
        <v>Scaridae</v>
      </c>
      <c r="N116" t="str">
        <f>VLOOKUP(G116,lookups!$A$2:$I$201,5,0)</f>
        <v>Herbivores</v>
      </c>
      <c r="O116">
        <f>VLOOKUP(G116,lookups!$A$2:$I$201,6,0)</f>
        <v>4.5999999999999999E-3</v>
      </c>
      <c r="P116">
        <f>VLOOKUP(G116,lookups!$A$2:$I$201,7,0)</f>
        <v>3.4291</v>
      </c>
      <c r="Q116">
        <f t="shared" si="1"/>
        <v>8.6089625938103325</v>
      </c>
    </row>
    <row r="117" spans="1:17" x14ac:dyDescent="0.2">
      <c r="A117" s="31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VLOOKUP(G117,lookups!$A$2:$I$201,2,0)</f>
        <v>Redband Parrotfish</v>
      </c>
      <c r="L117" t="str">
        <f>VLOOKUP(G117,lookups!$A$2:$I$201,3,0)</f>
        <v>Sparisoma aurofrenatum</v>
      </c>
      <c r="M117" t="str">
        <f>VLOOKUP(G117,lookups!$A$2:$I$201,4,0)</f>
        <v>Scaridae</v>
      </c>
      <c r="N117" t="str">
        <f>VLOOKUP(G117,lookups!$A$2:$I$201,5,0)</f>
        <v>Herbivores</v>
      </c>
      <c r="O117">
        <f>VLOOKUP(G117,lookups!$A$2:$I$201,6,0)</f>
        <v>4.5999999999999999E-3</v>
      </c>
      <c r="P117">
        <f>VLOOKUP(G117,lookups!$A$2:$I$201,7,0)</f>
        <v>3.4291</v>
      </c>
      <c r="Q117">
        <f t="shared" si="1"/>
        <v>4.9547276785883491E-2</v>
      </c>
    </row>
    <row r="118" spans="1:17" x14ac:dyDescent="0.2">
      <c r="A118" s="31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VLOOKUP(G118,lookups!$A$2:$I$201,2,0)</f>
        <v>Striped Parrotfish</v>
      </c>
      <c r="L118" t="str">
        <f>VLOOKUP(G118,lookups!$A$2:$I$201,3,0)</f>
        <v>Scarus iserti</v>
      </c>
      <c r="M118" t="str">
        <f>VLOOKUP(G118,lookups!$A$2:$I$201,4,0)</f>
        <v>Scaridae</v>
      </c>
      <c r="N118" t="str">
        <f>VLOOKUP(G118,lookups!$A$2:$I$201,5,0)</f>
        <v>Herbivores</v>
      </c>
      <c r="O118">
        <f>VLOOKUP(G118,lookups!$A$2:$I$201,6,0)</f>
        <v>1.47E-2</v>
      </c>
      <c r="P118">
        <f>VLOOKUP(G118,lookups!$A$2:$I$201,7,0)</f>
        <v>3.0548000000000002</v>
      </c>
      <c r="Q118">
        <f t="shared" si="1"/>
        <v>3.5027873644931384</v>
      </c>
    </row>
    <row r="119" spans="1:17" x14ac:dyDescent="0.2">
      <c r="A119" s="31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VLOOKUP(G119,lookups!$A$2:$I$201,2,0)</f>
        <v>Striped Parrotfish</v>
      </c>
      <c r="L119" t="str">
        <f>VLOOKUP(G119,lookups!$A$2:$I$201,3,0)</f>
        <v>Scarus iserti</v>
      </c>
      <c r="M119" t="str">
        <f>VLOOKUP(G119,lookups!$A$2:$I$201,4,0)</f>
        <v>Scaridae</v>
      </c>
      <c r="N119" t="str">
        <f>VLOOKUP(G119,lookups!$A$2:$I$201,5,0)</f>
        <v>Herbivores</v>
      </c>
      <c r="O119">
        <f>VLOOKUP(G119,lookups!$A$2:$I$201,6,0)</f>
        <v>1.47E-2</v>
      </c>
      <c r="P119">
        <f>VLOOKUP(G119,lookups!$A$2:$I$201,7,0)</f>
        <v>3.0548000000000002</v>
      </c>
      <c r="Q119">
        <f t="shared" si="1"/>
        <v>12.087524088838006</v>
      </c>
    </row>
    <row r="120" spans="1:17" x14ac:dyDescent="0.2">
      <c r="A120" s="31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VLOOKUP(G120,lookups!$A$2:$I$201,2,0)</f>
        <v>Striped Parrotfish</v>
      </c>
      <c r="L120" t="str">
        <f>VLOOKUP(G120,lookups!$A$2:$I$201,3,0)</f>
        <v>Scarus iserti</v>
      </c>
      <c r="M120" t="str">
        <f>VLOOKUP(G120,lookups!$A$2:$I$201,4,0)</f>
        <v>Scaridae</v>
      </c>
      <c r="N120" t="str">
        <f>VLOOKUP(G120,lookups!$A$2:$I$201,5,0)</f>
        <v>Herbivores</v>
      </c>
      <c r="O120">
        <f>VLOOKUP(G120,lookups!$A$2:$I$201,6,0)</f>
        <v>1.47E-2</v>
      </c>
      <c r="P120">
        <f>VLOOKUP(G120,lookups!$A$2:$I$201,7,0)</f>
        <v>3.0548000000000002</v>
      </c>
      <c r="Q120">
        <f t="shared" si="1"/>
        <v>8.4348356905685886</v>
      </c>
    </row>
    <row r="121" spans="1:17" x14ac:dyDescent="0.2">
      <c r="A121" s="31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VLOOKUP(G121,lookups!$A$2:$I$201,2,0)</f>
        <v>Striped Parrotfish</v>
      </c>
      <c r="L121" t="str">
        <f>VLOOKUP(G121,lookups!$A$2:$I$201,3,0)</f>
        <v>Scarus iserti</v>
      </c>
      <c r="M121" t="str">
        <f>VLOOKUP(G121,lookups!$A$2:$I$201,4,0)</f>
        <v>Scaridae</v>
      </c>
      <c r="N121" t="str">
        <f>VLOOKUP(G121,lookups!$A$2:$I$201,5,0)</f>
        <v>Herbivores</v>
      </c>
      <c r="O121">
        <f>VLOOKUP(G121,lookups!$A$2:$I$201,6,0)</f>
        <v>1.47E-2</v>
      </c>
      <c r="P121">
        <f>VLOOKUP(G121,lookups!$A$2:$I$201,7,0)</f>
        <v>3.0548000000000002</v>
      </c>
      <c r="Q121">
        <f t="shared" si="1"/>
        <v>16.676977189904147</v>
      </c>
    </row>
    <row r="122" spans="1:17" x14ac:dyDescent="0.2">
      <c r="A122" s="31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VLOOKUP(G122,lookups!$A$2:$I$201,2,0)</f>
        <v>Striped Parrotfish</v>
      </c>
      <c r="L122" t="str">
        <f>VLOOKUP(G122,lookups!$A$2:$I$201,3,0)</f>
        <v>Scarus iserti</v>
      </c>
      <c r="M122" t="str">
        <f>VLOOKUP(G122,lookups!$A$2:$I$201,4,0)</f>
        <v>Scaridae</v>
      </c>
      <c r="N122" t="str">
        <f>VLOOKUP(G122,lookups!$A$2:$I$201,5,0)</f>
        <v>Herbivores</v>
      </c>
      <c r="O122">
        <f>VLOOKUP(G122,lookups!$A$2:$I$201,6,0)</f>
        <v>1.47E-2</v>
      </c>
      <c r="P122">
        <f>VLOOKUP(G122,lookups!$A$2:$I$201,7,0)</f>
        <v>3.0548000000000002</v>
      </c>
      <c r="Q122">
        <f t="shared" si="1"/>
        <v>29.107184931818338</v>
      </c>
    </row>
    <row r="123" spans="1:17" x14ac:dyDescent="0.2">
      <c r="A123" s="31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VLOOKUP(G123,lookups!$A$2:$I$201,2,0)</f>
        <v>Blue Tang</v>
      </c>
      <c r="L123" t="str">
        <f>VLOOKUP(G123,lookups!$A$2:$I$201,3,0)</f>
        <v>Acanthurus coeruleus</v>
      </c>
      <c r="M123" t="str">
        <f>VLOOKUP(G123,lookups!$A$2:$I$201,4,0)</f>
        <v>Acanthuridae</v>
      </c>
      <c r="N123" t="str">
        <f>VLOOKUP(G123,lookups!$A$2:$I$201,5,0)</f>
        <v>Herbivores</v>
      </c>
      <c r="O123">
        <f>VLOOKUP(G123,lookups!$A$2:$I$201,6,0)</f>
        <v>4.1500000000000002E-2</v>
      </c>
      <c r="P123">
        <f>VLOOKUP(G123,lookups!$A$2:$I$201,7,0)</f>
        <v>2.8346</v>
      </c>
      <c r="Q123">
        <f t="shared" si="1"/>
        <v>3.9751037756219527</v>
      </c>
    </row>
    <row r="124" spans="1:17" x14ac:dyDescent="0.2">
      <c r="A124" s="31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VLOOKUP(G124,lookups!$A$2:$I$201,2,0)</f>
        <v>French Grunt</v>
      </c>
      <c r="L124" t="str">
        <f>VLOOKUP(G124,lookups!$A$2:$I$201,3,0)</f>
        <v>Haemulon flavolineatum</v>
      </c>
      <c r="M124" t="str">
        <f>VLOOKUP(G124,lookups!$A$2:$I$201,4,0)</f>
        <v>Haemulidae</v>
      </c>
      <c r="N124" t="str">
        <f>VLOOKUP(G124,lookups!$A$2:$I$201,5,0)</f>
        <v>Carnivores</v>
      </c>
      <c r="O124">
        <f>VLOOKUP(G124,lookups!$A$2:$I$201,6,0)</f>
        <v>1.2699999999999999E-2</v>
      </c>
      <c r="P124">
        <f>VLOOKUP(G124,lookups!$A$2:$I$201,7,0)</f>
        <v>3.1581000000000001</v>
      </c>
      <c r="Q124">
        <f t="shared" si="1"/>
        <v>65.768437801503794</v>
      </c>
    </row>
    <row r="125" spans="1:17" x14ac:dyDescent="0.2">
      <c r="A125" s="31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VLOOKUP(G125,lookups!$A$2:$I$201,2,0)</f>
        <v>French Grunt</v>
      </c>
      <c r="L125" t="str">
        <f>VLOOKUP(G125,lookups!$A$2:$I$201,3,0)</f>
        <v>Haemulon flavolineatum</v>
      </c>
      <c r="M125" t="str">
        <f>VLOOKUP(G125,lookups!$A$2:$I$201,4,0)</f>
        <v>Haemulidae</v>
      </c>
      <c r="N125" t="str">
        <f>VLOOKUP(G125,lookups!$A$2:$I$201,5,0)</f>
        <v>Carnivores</v>
      </c>
      <c r="O125">
        <f>VLOOKUP(G125,lookups!$A$2:$I$201,6,0)</f>
        <v>1.2699999999999999E-2</v>
      </c>
      <c r="P125">
        <f>VLOOKUP(G125,lookups!$A$2:$I$201,7,0)</f>
        <v>3.1581000000000001</v>
      </c>
      <c r="Q125">
        <f t="shared" si="1"/>
        <v>52.892082958299284</v>
      </c>
    </row>
    <row r="126" spans="1:17" x14ac:dyDescent="0.2">
      <c r="A126" s="31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VLOOKUP(G126,lookups!$A$2:$I$201,2,0)</f>
        <v>Dusky Damselfish</v>
      </c>
      <c r="L126" t="str">
        <f>VLOOKUP(G126,lookups!$A$2:$I$201,3,0)</f>
        <v>Stegastes adustus </v>
      </c>
      <c r="M126" t="str">
        <f>VLOOKUP(G126,lookups!$A$2:$I$201,4,0)</f>
        <v>Pomacentridae</v>
      </c>
      <c r="N126" t="str">
        <f>VLOOKUP(G126,lookups!$A$2:$I$201,5,0)</f>
        <v>Herbivores</v>
      </c>
      <c r="O126">
        <f>VLOOKUP(G126,lookups!$A$2:$I$201,6,0)</f>
        <v>1.95E-2</v>
      </c>
      <c r="P126">
        <f>VLOOKUP(G126,lookups!$A$2:$I$201,7,0)</f>
        <v>2.99</v>
      </c>
      <c r="Q126">
        <f t="shared" si="1"/>
        <v>4.1372031817477204</v>
      </c>
    </row>
    <row r="127" spans="1:17" x14ac:dyDescent="0.2">
      <c r="A127" s="31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VLOOKUP(G127,lookups!$A$2:$I$201,2,0)</f>
        <v>Dusky Damselfish</v>
      </c>
      <c r="L127" t="str">
        <f>VLOOKUP(G127,lookups!$A$2:$I$201,3,0)</f>
        <v>Stegastes adustus </v>
      </c>
      <c r="M127" t="str">
        <f>VLOOKUP(G127,lookups!$A$2:$I$201,4,0)</f>
        <v>Pomacentridae</v>
      </c>
      <c r="N127" t="str">
        <f>VLOOKUP(G127,lookups!$A$2:$I$201,5,0)</f>
        <v>Herbivores</v>
      </c>
      <c r="O127">
        <f>VLOOKUP(G127,lookups!$A$2:$I$201,6,0)</f>
        <v>1.95E-2</v>
      </c>
      <c r="P127">
        <f>VLOOKUP(G127,lookups!$A$2:$I$201,7,0)</f>
        <v>2.99</v>
      </c>
      <c r="Q127">
        <f t="shared" si="1"/>
        <v>19.056125808638321</v>
      </c>
    </row>
    <row r="128" spans="1:17" x14ac:dyDescent="0.2">
      <c r="A128" s="31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VLOOKUP(G128,lookups!$A$2:$I$201,2,0)</f>
        <v>Dusky Damselfish</v>
      </c>
      <c r="L128" t="str">
        <f>VLOOKUP(G128,lookups!$A$2:$I$201,3,0)</f>
        <v>Stegastes adustus </v>
      </c>
      <c r="M128" t="str">
        <f>VLOOKUP(G128,lookups!$A$2:$I$201,4,0)</f>
        <v>Pomacentridae</v>
      </c>
      <c r="N128" t="str">
        <f>VLOOKUP(G128,lookups!$A$2:$I$201,5,0)</f>
        <v>Herbivores</v>
      </c>
      <c r="O128">
        <f>VLOOKUP(G128,lookups!$A$2:$I$201,6,0)</f>
        <v>1.95E-2</v>
      </c>
      <c r="P128">
        <f>VLOOKUP(G128,lookups!$A$2:$I$201,7,0)</f>
        <v>2.99</v>
      </c>
      <c r="Q128">
        <f t="shared" si="1"/>
        <v>9.7785322511078778</v>
      </c>
    </row>
    <row r="129" spans="1:17" x14ac:dyDescent="0.2">
      <c r="A129" s="31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VLOOKUP(G129,lookups!$A$2:$I$201,2,0)</f>
        <v>Dusky Damselfish</v>
      </c>
      <c r="L129" t="str">
        <f>VLOOKUP(G129,lookups!$A$2:$I$201,3,0)</f>
        <v>Stegastes adustus </v>
      </c>
      <c r="M129" t="str">
        <f>VLOOKUP(G129,lookups!$A$2:$I$201,4,0)</f>
        <v>Pomacentridae</v>
      </c>
      <c r="N129" t="str">
        <f>VLOOKUP(G129,lookups!$A$2:$I$201,5,0)</f>
        <v>Herbivores</v>
      </c>
      <c r="O129">
        <f>VLOOKUP(G129,lookups!$A$2:$I$201,6,0)</f>
        <v>1.95E-2</v>
      </c>
      <c r="P129">
        <f>VLOOKUP(G129,lookups!$A$2:$I$201,7,0)</f>
        <v>2.99</v>
      </c>
      <c r="Q129">
        <f t="shared" si="1"/>
        <v>0.52074746319664811</v>
      </c>
    </row>
    <row r="130" spans="1:17" x14ac:dyDescent="0.2">
      <c r="A130" s="31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VLOOKUP(G130,lookups!$A$2:$I$201,2,0)</f>
        <v>Dusky Damselfish</v>
      </c>
      <c r="L130" t="str">
        <f>VLOOKUP(G130,lookups!$A$2:$I$201,3,0)</f>
        <v>Stegastes adustus </v>
      </c>
      <c r="M130" t="str">
        <f>VLOOKUP(G130,lookups!$A$2:$I$201,4,0)</f>
        <v>Pomacentridae</v>
      </c>
      <c r="N130" t="str">
        <f>VLOOKUP(G130,lookups!$A$2:$I$201,5,0)</f>
        <v>Herbivores</v>
      </c>
      <c r="O130">
        <f>VLOOKUP(G130,lookups!$A$2:$I$201,6,0)</f>
        <v>1.95E-2</v>
      </c>
      <c r="P130">
        <f>VLOOKUP(G130,lookups!$A$2:$I$201,7,0)</f>
        <v>2.99</v>
      </c>
      <c r="Q130">
        <f t="shared" si="1"/>
        <v>32.869003455135136</v>
      </c>
    </row>
    <row r="131" spans="1:17" x14ac:dyDescent="0.2">
      <c r="A131" s="31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VLOOKUP(G131,lookups!$A$2:$I$201,2,0)</f>
        <v>Slippery Dick</v>
      </c>
      <c r="L131" t="str">
        <f>VLOOKUP(G131,lookups!$A$2:$I$201,3,0)</f>
        <v>Halichoeres bivittatus</v>
      </c>
      <c r="M131" t="str">
        <f>VLOOKUP(G131,lookups!$A$2:$I$201,4,0)</f>
        <v>Labridae</v>
      </c>
      <c r="N131" t="str">
        <f>VLOOKUP(G131,lookups!$A$2:$I$201,5,0)</f>
        <v>Carnivores</v>
      </c>
      <c r="O131">
        <f>VLOOKUP(G131,lookups!$A$2:$I$201,6,0)</f>
        <v>9.3299999999999998E-3</v>
      </c>
      <c r="P131">
        <f>VLOOKUP(G131,lookups!$A$2:$I$201,7,0)</f>
        <v>3.06</v>
      </c>
      <c r="Q131">
        <f t="shared" ref="Q131:Q194" si="2">O131*H131^P131</f>
        <v>18.714415031991813</v>
      </c>
    </row>
    <row r="132" spans="1:17" x14ac:dyDescent="0.2">
      <c r="A132" s="31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VLOOKUP(G132,lookups!$A$2:$I$201,2,0)</f>
        <v>Slippery Dick</v>
      </c>
      <c r="L132" t="str">
        <f>VLOOKUP(G132,lookups!$A$2:$I$201,3,0)</f>
        <v>Halichoeres bivittatus</v>
      </c>
      <c r="M132" t="str">
        <f>VLOOKUP(G132,lookups!$A$2:$I$201,4,0)</f>
        <v>Labridae</v>
      </c>
      <c r="N132" t="str">
        <f>VLOOKUP(G132,lookups!$A$2:$I$201,5,0)</f>
        <v>Carnivores</v>
      </c>
      <c r="O132">
        <f>VLOOKUP(G132,lookups!$A$2:$I$201,6,0)</f>
        <v>9.3299999999999998E-3</v>
      </c>
      <c r="P132">
        <f>VLOOKUP(G132,lookups!$A$2:$I$201,7,0)</f>
        <v>3.06</v>
      </c>
      <c r="Q132">
        <f t="shared" si="2"/>
        <v>14.339805485939763</v>
      </c>
    </row>
    <row r="133" spans="1:17" x14ac:dyDescent="0.2">
      <c r="A133" s="31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VLOOKUP(G133,lookups!$A$2:$I$201,2,0)</f>
        <v>Slippery Dick</v>
      </c>
      <c r="L133" t="str">
        <f>VLOOKUP(G133,lookups!$A$2:$I$201,3,0)</f>
        <v>Halichoeres bivittatus</v>
      </c>
      <c r="M133" t="str">
        <f>VLOOKUP(G133,lookups!$A$2:$I$201,4,0)</f>
        <v>Labridae</v>
      </c>
      <c r="N133" t="str">
        <f>VLOOKUP(G133,lookups!$A$2:$I$201,5,0)</f>
        <v>Carnivores</v>
      </c>
      <c r="O133">
        <f>VLOOKUP(G133,lookups!$A$2:$I$201,6,0)</f>
        <v>9.3299999999999998E-3</v>
      </c>
      <c r="P133">
        <f>VLOOKUP(G133,lookups!$A$2:$I$201,7,0)</f>
        <v>3.06</v>
      </c>
      <c r="Q133">
        <f t="shared" si="2"/>
        <v>0.26907458751730307</v>
      </c>
    </row>
    <row r="134" spans="1:17" x14ac:dyDescent="0.2">
      <c r="A134" s="31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VLOOKUP(G134,lookups!$A$2:$I$201,2,0)</f>
        <v>Ocean Surgeonfish</v>
      </c>
      <c r="L134" t="str">
        <f>VLOOKUP(G134,lookups!$A$2:$I$201,3,0)</f>
        <v>Acanthurus bahianus</v>
      </c>
      <c r="M134" t="str">
        <f>VLOOKUP(G134,lookups!$A$2:$I$201,4,0)</f>
        <v>Acanthuridae</v>
      </c>
      <c r="N134" t="str">
        <f>VLOOKUP(G134,lookups!$A$2:$I$201,5,0)</f>
        <v>Herbivores</v>
      </c>
      <c r="O134">
        <f>VLOOKUP(G134,lookups!$A$2:$I$201,6,0)</f>
        <v>2.3699999999999999E-2</v>
      </c>
      <c r="P134">
        <f>VLOOKUP(G134,lookups!$A$2:$I$201,7,0)</f>
        <v>2.9752000000000001</v>
      </c>
      <c r="Q134">
        <f t="shared" si="2"/>
        <v>38.505998471352768</v>
      </c>
    </row>
    <row r="135" spans="1:17" x14ac:dyDescent="0.2">
      <c r="A135" s="31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VLOOKUP(G135,lookups!$A$2:$I$201,2,0)</f>
        <v>Caesar Grunt</v>
      </c>
      <c r="L135" t="str">
        <f>VLOOKUP(G135,lookups!$A$2:$I$201,3,0)</f>
        <v>Haemulon carbonarium</v>
      </c>
      <c r="M135" t="str">
        <f>VLOOKUP(G135,lookups!$A$2:$I$201,4,0)</f>
        <v>Haemulidae</v>
      </c>
      <c r="N135" t="str">
        <f>VLOOKUP(G135,lookups!$A$2:$I$201,5,0)</f>
        <v>Carnivores</v>
      </c>
      <c r="O135">
        <f>VLOOKUP(G135,lookups!$A$2:$I$201,6,0)</f>
        <v>1.47E-2</v>
      </c>
      <c r="P135">
        <f>VLOOKUP(G135,lookups!$A$2:$I$201,7,0)</f>
        <v>3.0558999999999998</v>
      </c>
      <c r="Q135">
        <f t="shared" si="2"/>
        <v>70.305222941186926</v>
      </c>
    </row>
    <row r="136" spans="1:17" x14ac:dyDescent="0.2">
      <c r="A136" s="31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VLOOKUP(G136,lookups!$A$2:$I$201,2,0)</f>
        <v>Slippery Dick</v>
      </c>
      <c r="L136" t="str">
        <f>VLOOKUP(G136,lookups!$A$2:$I$201,3,0)</f>
        <v>Halichoeres bivittatus</v>
      </c>
      <c r="M136" t="str">
        <f>VLOOKUP(G136,lookups!$A$2:$I$201,4,0)</f>
        <v>Labridae</v>
      </c>
      <c r="N136" t="str">
        <f>VLOOKUP(G136,lookups!$A$2:$I$201,5,0)</f>
        <v>Carnivores</v>
      </c>
      <c r="O136">
        <f>VLOOKUP(G136,lookups!$A$2:$I$201,6,0)</f>
        <v>9.3299999999999998E-3</v>
      </c>
      <c r="P136">
        <f>VLOOKUP(G136,lookups!$A$2:$I$201,7,0)</f>
        <v>3.06</v>
      </c>
      <c r="Q136">
        <f t="shared" si="2"/>
        <v>18.714415031991813</v>
      </c>
    </row>
    <row r="137" spans="1:17" x14ac:dyDescent="0.2">
      <c r="A137" s="31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VLOOKUP(G137,lookups!$A$2:$I$201,2,0)</f>
        <v>Slippery Dick</v>
      </c>
      <c r="L137" t="str">
        <f>VLOOKUP(G137,lookups!$A$2:$I$201,3,0)</f>
        <v>Halichoeres bivittatus</v>
      </c>
      <c r="M137" t="str">
        <f>VLOOKUP(G137,lookups!$A$2:$I$201,4,0)</f>
        <v>Labridae</v>
      </c>
      <c r="N137" t="str">
        <f>VLOOKUP(G137,lookups!$A$2:$I$201,5,0)</f>
        <v>Carnivores</v>
      </c>
      <c r="O137">
        <f>VLOOKUP(G137,lookups!$A$2:$I$201,6,0)</f>
        <v>9.3299999999999998E-3</v>
      </c>
      <c r="P137">
        <f>VLOOKUP(G137,lookups!$A$2:$I$201,7,0)</f>
        <v>3.06</v>
      </c>
      <c r="Q137">
        <f t="shared" si="2"/>
        <v>10.712273288565926</v>
      </c>
    </row>
    <row r="138" spans="1:17" x14ac:dyDescent="0.2">
      <c r="A138" s="31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VLOOKUP(G138,lookups!$A$2:$I$201,2,0)</f>
        <v>Beaugregory</v>
      </c>
      <c r="L138" t="str">
        <f>VLOOKUP(G138,lookups!$A$2:$I$201,3,0)</f>
        <v>Stegastes leucostictus</v>
      </c>
      <c r="M138" t="str">
        <f>VLOOKUP(G138,lookups!$A$2:$I$201,4,0)</f>
        <v>Pomacentridae</v>
      </c>
      <c r="N138" t="str">
        <f>VLOOKUP(G138,lookups!$A$2:$I$201,5,0)</f>
        <v>Omnivores</v>
      </c>
      <c r="O138">
        <f>VLOOKUP(G138,lookups!$A$2:$I$201,6,0)</f>
        <v>1.9949999999999999E-2</v>
      </c>
      <c r="P138">
        <f>VLOOKUP(G138,lookups!$A$2:$I$201,7,0)</f>
        <v>2.95</v>
      </c>
      <c r="Q138">
        <f t="shared" si="2"/>
        <v>17.780456215768243</v>
      </c>
    </row>
    <row r="139" spans="1:17" x14ac:dyDescent="0.2">
      <c r="A139" s="31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VLOOKUP(G139,lookups!$A$2:$I$201,2,0)</f>
        <v>Beaugregory</v>
      </c>
      <c r="L139" t="str">
        <f>VLOOKUP(G139,lookups!$A$2:$I$201,3,0)</f>
        <v>Stegastes leucostictus</v>
      </c>
      <c r="M139" t="str">
        <f>VLOOKUP(G139,lookups!$A$2:$I$201,4,0)</f>
        <v>Pomacentridae</v>
      </c>
      <c r="N139" t="str">
        <f>VLOOKUP(G139,lookups!$A$2:$I$201,5,0)</f>
        <v>Omnivores</v>
      </c>
      <c r="O139">
        <f>VLOOKUP(G139,lookups!$A$2:$I$201,6,0)</f>
        <v>1.9949999999999999E-2</v>
      </c>
      <c r="P139">
        <f>VLOOKUP(G139,lookups!$A$2:$I$201,7,0)</f>
        <v>2.95</v>
      </c>
      <c r="Q139">
        <f t="shared" si="2"/>
        <v>9.2057327252920587</v>
      </c>
    </row>
    <row r="140" spans="1:17" x14ac:dyDescent="0.2">
      <c r="A140" s="31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VLOOKUP(G140,lookups!$A$2:$I$201,2,0)</f>
        <v>Queen Parrotfish</v>
      </c>
      <c r="L140" t="str">
        <f>VLOOKUP(G140,lookups!$A$2:$I$201,3,0)</f>
        <v>Scarus vetula</v>
      </c>
      <c r="M140" t="str">
        <f>VLOOKUP(G140,lookups!$A$2:$I$201,4,0)</f>
        <v>Scaridae</v>
      </c>
      <c r="N140" t="str">
        <f>VLOOKUP(G140,lookups!$A$2:$I$201,5,0)</f>
        <v>Herbivores</v>
      </c>
      <c r="O140">
        <f>VLOOKUP(G140,lookups!$A$2:$I$201,6,0)</f>
        <v>2.5000000000000001E-2</v>
      </c>
      <c r="P140">
        <f>VLOOKUP(G140,lookups!$A$2:$I$201,7,0)</f>
        <v>2.9214000000000002</v>
      </c>
      <c r="Q140">
        <f t="shared" si="2"/>
        <v>158.04073398743014</v>
      </c>
    </row>
    <row r="141" spans="1:17" x14ac:dyDescent="0.2">
      <c r="A141" s="31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VLOOKUP(G141,lookups!$A$2:$I$201,2,0)</f>
        <v>Queen Parrotfish</v>
      </c>
      <c r="L141" t="str">
        <f>VLOOKUP(G141,lookups!$A$2:$I$201,3,0)</f>
        <v>Scarus vetula</v>
      </c>
      <c r="M141" t="str">
        <f>VLOOKUP(G141,lookups!$A$2:$I$201,4,0)</f>
        <v>Scaridae</v>
      </c>
      <c r="N141" t="str">
        <f>VLOOKUP(G141,lookups!$A$2:$I$201,5,0)</f>
        <v>Herbivores</v>
      </c>
      <c r="O141">
        <f>VLOOKUP(G141,lookups!$A$2:$I$201,6,0)</f>
        <v>2.5000000000000001E-2</v>
      </c>
      <c r="P141">
        <f>VLOOKUP(G141,lookups!$A$2:$I$201,7,0)</f>
        <v>2.9214000000000002</v>
      </c>
      <c r="Q141">
        <f t="shared" si="2"/>
        <v>158.04073398743014</v>
      </c>
    </row>
    <row r="142" spans="1:17" x14ac:dyDescent="0.2">
      <c r="A142" s="31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VLOOKUP(G142,lookups!$A$2:$I$201,2,0)</f>
        <v>Redband Parrotfish</v>
      </c>
      <c r="L142" t="str">
        <f>VLOOKUP(G142,lookups!$A$2:$I$201,3,0)</f>
        <v>Sparisoma aurofrenatum</v>
      </c>
      <c r="M142" t="str">
        <f>VLOOKUP(G142,lookups!$A$2:$I$201,4,0)</f>
        <v>Scaridae</v>
      </c>
      <c r="N142" t="str">
        <f>VLOOKUP(G142,lookups!$A$2:$I$201,5,0)</f>
        <v>Herbivores</v>
      </c>
      <c r="O142">
        <f>VLOOKUP(G142,lookups!$A$2:$I$201,6,0)</f>
        <v>4.5999999999999999E-3</v>
      </c>
      <c r="P142">
        <f>VLOOKUP(G142,lookups!$A$2:$I$201,7,0)</f>
        <v>3.4291</v>
      </c>
      <c r="Q142">
        <f t="shared" si="2"/>
        <v>157.31857911525435</v>
      </c>
    </row>
    <row r="143" spans="1:17" x14ac:dyDescent="0.2">
      <c r="A143" s="31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VLOOKUP(G143,lookups!$A$2:$I$201,2,0)</f>
        <v>Redband Parrotfish</v>
      </c>
      <c r="L143" t="str">
        <f>VLOOKUP(G143,lookups!$A$2:$I$201,3,0)</f>
        <v>Sparisoma aurofrenatum</v>
      </c>
      <c r="M143" t="str">
        <f>VLOOKUP(G143,lookups!$A$2:$I$201,4,0)</f>
        <v>Scaridae</v>
      </c>
      <c r="N143" t="str">
        <f>VLOOKUP(G143,lookups!$A$2:$I$201,5,0)</f>
        <v>Herbivores</v>
      </c>
      <c r="O143">
        <f>VLOOKUP(G143,lookups!$A$2:$I$201,6,0)</f>
        <v>4.5999999999999999E-3</v>
      </c>
      <c r="P143">
        <f>VLOOKUP(G143,lookups!$A$2:$I$201,7,0)</f>
        <v>3.4291</v>
      </c>
      <c r="Q143">
        <f t="shared" si="2"/>
        <v>92.72840271192122</v>
      </c>
    </row>
    <row r="144" spans="1:17" x14ac:dyDescent="0.2">
      <c r="A144" s="31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VLOOKUP(G144,lookups!$A$2:$I$201,2,0)</f>
        <v>Redband Parrotfish</v>
      </c>
      <c r="L144" t="str">
        <f>VLOOKUP(G144,lookups!$A$2:$I$201,3,0)</f>
        <v>Sparisoma aurofrenatum</v>
      </c>
      <c r="M144" t="str">
        <f>VLOOKUP(G144,lookups!$A$2:$I$201,4,0)</f>
        <v>Scaridae</v>
      </c>
      <c r="N144" t="str">
        <f>VLOOKUP(G144,lookups!$A$2:$I$201,5,0)</f>
        <v>Herbivores</v>
      </c>
      <c r="O144">
        <f>VLOOKUP(G144,lookups!$A$2:$I$201,6,0)</f>
        <v>4.5999999999999999E-3</v>
      </c>
      <c r="P144">
        <f>VLOOKUP(G144,lookups!$A$2:$I$201,7,0)</f>
        <v>3.4291</v>
      </c>
      <c r="Q144">
        <f t="shared" si="2"/>
        <v>133.08214428296475</v>
      </c>
    </row>
    <row r="145" spans="1:17" x14ac:dyDescent="0.2">
      <c r="A145" s="31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VLOOKUP(G145,lookups!$A$2:$I$201,2,0)</f>
        <v>Mahogany Snapper</v>
      </c>
      <c r="L145" t="str">
        <f>VLOOKUP(G145,lookups!$A$2:$I$201,3,0)</f>
        <v>Lutjanus mahogoni</v>
      </c>
      <c r="M145" t="str">
        <f>VLOOKUP(G145,lookups!$A$2:$I$201,4,0)</f>
        <v>Lutjanidae</v>
      </c>
      <c r="N145" t="str">
        <f>VLOOKUP(G145,lookups!$A$2:$I$201,5,0)</f>
        <v>Carnivores</v>
      </c>
      <c r="O145">
        <f>VLOOKUP(G145,lookups!$A$2:$I$201,6,0)</f>
        <v>4.2900000000000001E-2</v>
      </c>
      <c r="P145">
        <f>VLOOKUP(G145,lookups!$A$2:$I$201,7,0)</f>
        <v>2.7189999999999999</v>
      </c>
      <c r="Q145">
        <f t="shared" si="2"/>
        <v>128.64364389213304</v>
      </c>
    </row>
    <row r="146" spans="1:17" x14ac:dyDescent="0.2">
      <c r="A146" s="31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VLOOKUP(G146,lookups!$A$2:$I$201,2,0)</f>
        <v>Blue Tang</v>
      </c>
      <c r="L146" t="str">
        <f>VLOOKUP(G146,lookups!$A$2:$I$201,3,0)</f>
        <v>Acanthurus coeruleus</v>
      </c>
      <c r="M146" t="str">
        <f>VLOOKUP(G146,lookups!$A$2:$I$201,4,0)</f>
        <v>Acanthuridae</v>
      </c>
      <c r="N146" t="str">
        <f>VLOOKUP(G146,lookups!$A$2:$I$201,5,0)</f>
        <v>Herbivores</v>
      </c>
      <c r="O146">
        <f>VLOOKUP(G146,lookups!$A$2:$I$201,6,0)</f>
        <v>4.1500000000000002E-2</v>
      </c>
      <c r="P146">
        <f>VLOOKUP(G146,lookups!$A$2:$I$201,7,0)</f>
        <v>2.8346</v>
      </c>
      <c r="Q146">
        <f t="shared" si="2"/>
        <v>202.27756752862322</v>
      </c>
    </row>
    <row r="147" spans="1:17" x14ac:dyDescent="0.2">
      <c r="A147" s="31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VLOOKUP(G147,lookups!$A$2:$I$201,2,0)</f>
        <v>White Grunt</v>
      </c>
      <c r="L147" t="str">
        <f>VLOOKUP(G147,lookups!$A$2:$I$201,3,0)</f>
        <v>Haemulon plumieri</v>
      </c>
      <c r="M147" t="str">
        <f>VLOOKUP(G147,lookups!$A$2:$I$201,4,0)</f>
        <v>Haemulidae</v>
      </c>
      <c r="N147" t="str">
        <f>VLOOKUP(G147,lookups!$A$2:$I$201,5,0)</f>
        <v>Carnivores</v>
      </c>
      <c r="O147">
        <f>VLOOKUP(G147,lookups!$A$2:$I$201,6,0)</f>
        <v>1.21E-2</v>
      </c>
      <c r="P147">
        <f>VLOOKUP(G147,lookups!$A$2:$I$201,7,0)</f>
        <v>3.1612</v>
      </c>
      <c r="Q147">
        <f t="shared" si="2"/>
        <v>156.89221435082123</v>
      </c>
    </row>
    <row r="148" spans="1:17" x14ac:dyDescent="0.2">
      <c r="A148" s="31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VLOOKUP(G148,lookups!$A$2:$I$201,2,0)</f>
        <v>White Grunt</v>
      </c>
      <c r="L148" t="str">
        <f>VLOOKUP(G148,lookups!$A$2:$I$201,3,0)</f>
        <v>Haemulon plumieri</v>
      </c>
      <c r="M148" t="str">
        <f>VLOOKUP(G148,lookups!$A$2:$I$201,4,0)</f>
        <v>Haemulidae</v>
      </c>
      <c r="N148" t="str">
        <f>VLOOKUP(G148,lookups!$A$2:$I$201,5,0)</f>
        <v>Carnivores</v>
      </c>
      <c r="O148">
        <f>VLOOKUP(G148,lookups!$A$2:$I$201,6,0)</f>
        <v>1.21E-2</v>
      </c>
      <c r="P148">
        <f>VLOOKUP(G148,lookups!$A$2:$I$201,7,0)</f>
        <v>3.1612</v>
      </c>
      <c r="Q148">
        <f t="shared" si="2"/>
        <v>112.44827910947038</v>
      </c>
    </row>
    <row r="149" spans="1:17" x14ac:dyDescent="0.2">
      <c r="A149" s="31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VLOOKUP(G149,lookups!$A$2:$I$201,2,0)</f>
        <v>Bluestriped Grunt</v>
      </c>
      <c r="L149" t="str">
        <f>VLOOKUP(G149,lookups!$A$2:$I$201,3,0)</f>
        <v>Haemulon sciurus</v>
      </c>
      <c r="M149" t="str">
        <f>VLOOKUP(G149,lookups!$A$2:$I$201,4,0)</f>
        <v>Haemulidae</v>
      </c>
      <c r="N149" t="str">
        <f>VLOOKUP(G149,lookups!$A$2:$I$201,5,0)</f>
        <v>Carnivores</v>
      </c>
      <c r="O149">
        <f>VLOOKUP(G149,lookups!$A$2:$I$201,6,0)</f>
        <v>1.9400000000000001E-2</v>
      </c>
      <c r="P149">
        <f>VLOOKUP(G149,lookups!$A$2:$I$201,7,0)</f>
        <v>2.9996</v>
      </c>
      <c r="Q149">
        <f t="shared" si="2"/>
        <v>206.31594969088954</v>
      </c>
    </row>
    <row r="150" spans="1:17" x14ac:dyDescent="0.2">
      <c r="A150" s="31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VLOOKUP(G150,lookups!$A$2:$I$201,2,0)</f>
        <v>Stoplight Parrotfish</v>
      </c>
      <c r="L150" t="str">
        <f>VLOOKUP(G150,lookups!$A$2:$I$201,3,0)</f>
        <v>Sparisoma viride</v>
      </c>
      <c r="M150" t="str">
        <f>VLOOKUP(G150,lookups!$A$2:$I$201,4,0)</f>
        <v>Scaridae</v>
      </c>
      <c r="N150" t="str">
        <f>VLOOKUP(G150,lookups!$A$2:$I$201,5,0)</f>
        <v>Herbivores</v>
      </c>
      <c r="O150">
        <f>VLOOKUP(G150,lookups!$A$2:$I$201,6,0)</f>
        <v>2.5000000000000001E-2</v>
      </c>
      <c r="P150">
        <f>VLOOKUP(G150,lookups!$A$2:$I$201,7,0)</f>
        <v>2.9214000000000002</v>
      </c>
      <c r="Q150">
        <f t="shared" si="2"/>
        <v>20.861234677071096</v>
      </c>
    </row>
    <row r="151" spans="1:17" x14ac:dyDescent="0.2">
      <c r="A151" s="31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VLOOKUP(G151,lookups!$A$2:$I$201,2,0)</f>
        <v>Stoplight Parrotfish</v>
      </c>
      <c r="L151" t="str">
        <f>VLOOKUP(G151,lookups!$A$2:$I$201,3,0)</f>
        <v>Sparisoma viride</v>
      </c>
      <c r="M151" t="str">
        <f>VLOOKUP(G151,lookups!$A$2:$I$201,4,0)</f>
        <v>Scaridae</v>
      </c>
      <c r="N151" t="str">
        <f>VLOOKUP(G151,lookups!$A$2:$I$201,5,0)</f>
        <v>Herbivores</v>
      </c>
      <c r="O151">
        <f>VLOOKUP(G151,lookups!$A$2:$I$201,6,0)</f>
        <v>2.5000000000000001E-2</v>
      </c>
      <c r="P151">
        <f>VLOOKUP(G151,lookups!$A$2:$I$201,7,0)</f>
        <v>2.9214000000000002</v>
      </c>
      <c r="Q151">
        <f t="shared" si="2"/>
        <v>7.3588410575586884</v>
      </c>
    </row>
    <row r="152" spans="1:17" x14ac:dyDescent="0.2">
      <c r="A152" s="31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VLOOKUP(G152,lookups!$A$2:$I$201,2,0)</f>
        <v>Redband Parrotfish</v>
      </c>
      <c r="L152" t="str">
        <f>VLOOKUP(G152,lookups!$A$2:$I$201,3,0)</f>
        <v>Sparisoma aurofrenatum</v>
      </c>
      <c r="M152" t="str">
        <f>VLOOKUP(G152,lookups!$A$2:$I$201,4,0)</f>
        <v>Scaridae</v>
      </c>
      <c r="N152" t="str">
        <f>VLOOKUP(G152,lookups!$A$2:$I$201,5,0)</f>
        <v>Herbivores</v>
      </c>
      <c r="O152">
        <f>VLOOKUP(G152,lookups!$A$2:$I$201,6,0)</f>
        <v>4.5999999999999999E-3</v>
      </c>
      <c r="P152">
        <f>VLOOKUP(G152,lookups!$A$2:$I$201,7,0)</f>
        <v>3.4291</v>
      </c>
      <c r="Q152">
        <f t="shared" si="2"/>
        <v>61.916395287476462</v>
      </c>
    </row>
    <row r="153" spans="1:17" x14ac:dyDescent="0.2">
      <c r="A153" s="31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VLOOKUP(G153,lookups!$A$2:$I$201,2,0)</f>
        <v>Redband Parrotfish</v>
      </c>
      <c r="L153" t="str">
        <f>VLOOKUP(G153,lookups!$A$2:$I$201,3,0)</f>
        <v>Sparisoma aurofrenatum</v>
      </c>
      <c r="M153" t="str">
        <f>VLOOKUP(G153,lookups!$A$2:$I$201,4,0)</f>
        <v>Scaridae</v>
      </c>
      <c r="N153" t="str">
        <f>VLOOKUP(G153,lookups!$A$2:$I$201,5,0)</f>
        <v>Herbivores</v>
      </c>
      <c r="O153">
        <f>VLOOKUP(G153,lookups!$A$2:$I$201,6,0)</f>
        <v>4.5999999999999999E-3</v>
      </c>
      <c r="P153">
        <f>VLOOKUP(G153,lookups!$A$2:$I$201,7,0)</f>
        <v>3.4291</v>
      </c>
      <c r="Q153">
        <f t="shared" si="2"/>
        <v>1.1470857206847838</v>
      </c>
    </row>
    <row r="154" spans="1:17" x14ac:dyDescent="0.2">
      <c r="A154" s="31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VLOOKUP(G154,lookups!$A$2:$I$201,2,0)</f>
        <v>Striped Parrotfish</v>
      </c>
      <c r="L154" t="str">
        <f>VLOOKUP(G154,lookups!$A$2:$I$201,3,0)</f>
        <v>Scarus iserti</v>
      </c>
      <c r="M154" t="str">
        <f>VLOOKUP(G154,lookups!$A$2:$I$201,4,0)</f>
        <v>Scaridae</v>
      </c>
      <c r="N154" t="str">
        <f>VLOOKUP(G154,lookups!$A$2:$I$201,5,0)</f>
        <v>Herbivores</v>
      </c>
      <c r="O154">
        <f>VLOOKUP(G154,lookups!$A$2:$I$201,6,0)</f>
        <v>1.47E-2</v>
      </c>
      <c r="P154">
        <f>VLOOKUP(G154,lookups!$A$2:$I$201,7,0)</f>
        <v>3.0548000000000002</v>
      </c>
      <c r="Q154">
        <f t="shared" si="2"/>
        <v>8.4348356905685886</v>
      </c>
    </row>
    <row r="155" spans="1:17" x14ac:dyDescent="0.2">
      <c r="A155" s="31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VLOOKUP(G155,lookups!$A$2:$I$201,2,0)</f>
        <v>Striped Parrotfish</v>
      </c>
      <c r="L155" t="str">
        <f>VLOOKUP(G155,lookups!$A$2:$I$201,3,0)</f>
        <v>Scarus iserti</v>
      </c>
      <c r="M155" t="str">
        <f>VLOOKUP(G155,lookups!$A$2:$I$201,4,0)</f>
        <v>Scaridae</v>
      </c>
      <c r="N155" t="str">
        <f>VLOOKUP(G155,lookups!$A$2:$I$201,5,0)</f>
        <v>Herbivores</v>
      </c>
      <c r="O155">
        <f>VLOOKUP(G155,lookups!$A$2:$I$201,6,0)</f>
        <v>1.47E-2</v>
      </c>
      <c r="P155">
        <f>VLOOKUP(G155,lookups!$A$2:$I$201,7,0)</f>
        <v>3.0548000000000002</v>
      </c>
      <c r="Q155">
        <f t="shared" si="2"/>
        <v>29.107184931818338</v>
      </c>
    </row>
    <row r="156" spans="1:17" x14ac:dyDescent="0.2">
      <c r="A156" s="31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VLOOKUP(G156,lookups!$A$2:$I$201,2,0)</f>
        <v>Dusky Damselfish</v>
      </c>
      <c r="L156" t="str">
        <f>VLOOKUP(G156,lookups!$A$2:$I$201,3,0)</f>
        <v>Stegastes adustus </v>
      </c>
      <c r="M156" t="str">
        <f>VLOOKUP(G156,lookups!$A$2:$I$201,4,0)</f>
        <v>Pomacentridae</v>
      </c>
      <c r="N156" t="str">
        <f>VLOOKUP(G156,lookups!$A$2:$I$201,5,0)</f>
        <v>Herbivores</v>
      </c>
      <c r="O156">
        <f>VLOOKUP(G156,lookups!$A$2:$I$201,6,0)</f>
        <v>1.95E-2</v>
      </c>
      <c r="P156">
        <f>VLOOKUP(G156,lookups!$A$2:$I$201,7,0)</f>
        <v>2.99</v>
      </c>
      <c r="Q156">
        <f t="shared" si="2"/>
        <v>4.1372031817477204</v>
      </c>
    </row>
    <row r="157" spans="1:17" x14ac:dyDescent="0.2">
      <c r="A157" s="31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VLOOKUP(G157,lookups!$A$2:$I$201,2,0)</f>
        <v>Dusky Damselfish</v>
      </c>
      <c r="L157" t="str">
        <f>VLOOKUP(G157,lookups!$A$2:$I$201,3,0)</f>
        <v>Stegastes adustus </v>
      </c>
      <c r="M157" t="str">
        <f>VLOOKUP(G157,lookups!$A$2:$I$201,4,0)</f>
        <v>Pomacentridae</v>
      </c>
      <c r="N157" t="str">
        <f>VLOOKUP(G157,lookups!$A$2:$I$201,5,0)</f>
        <v>Herbivores</v>
      </c>
      <c r="O157">
        <f>VLOOKUP(G157,lookups!$A$2:$I$201,6,0)</f>
        <v>1.95E-2</v>
      </c>
      <c r="P157">
        <f>VLOOKUP(G157,lookups!$A$2:$I$201,7,0)</f>
        <v>2.99</v>
      </c>
      <c r="Q157">
        <f t="shared" si="2"/>
        <v>19.056125808638321</v>
      </c>
    </row>
    <row r="158" spans="1:17" x14ac:dyDescent="0.2">
      <c r="A158" s="31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VLOOKUP(G158,lookups!$A$2:$I$201,2,0)</f>
        <v>Bluehead Wrasse</v>
      </c>
      <c r="L158" t="str">
        <f>VLOOKUP(G158,lookups!$A$2:$I$201,3,0)</f>
        <v>Thalassoma bifasciatum</v>
      </c>
      <c r="M158" t="str">
        <f>VLOOKUP(G158,lookups!$A$2:$I$201,4,0)</f>
        <v>Labridae</v>
      </c>
      <c r="N158" t="str">
        <f>VLOOKUP(G158,lookups!$A$2:$I$201,5,0)</f>
        <v>Carnivores</v>
      </c>
      <c r="O158">
        <f>VLOOKUP(G158,lookups!$A$2:$I$201,6,0)</f>
        <v>8.9099999999999995E-3</v>
      </c>
      <c r="P158">
        <f>VLOOKUP(G158,lookups!$A$2:$I$201,7,0)</f>
        <v>3.01</v>
      </c>
      <c r="Q158">
        <f t="shared" si="2"/>
        <v>1.1318201385239828</v>
      </c>
    </row>
    <row r="159" spans="1:17" x14ac:dyDescent="0.2">
      <c r="A159" s="31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VLOOKUP(G159,lookups!$A$2:$I$201,2,0)</f>
        <v>Bluehead Wrasse</v>
      </c>
      <c r="L159" t="str">
        <f>VLOOKUP(G159,lookups!$A$2:$I$201,3,0)</f>
        <v>Thalassoma bifasciatum</v>
      </c>
      <c r="M159" t="str">
        <f>VLOOKUP(G159,lookups!$A$2:$I$201,4,0)</f>
        <v>Labridae</v>
      </c>
      <c r="N159" t="str">
        <f>VLOOKUP(G159,lookups!$A$2:$I$201,5,0)</f>
        <v>Carnivores</v>
      </c>
      <c r="O159">
        <f>VLOOKUP(G159,lookups!$A$2:$I$201,6,0)</f>
        <v>8.9099999999999995E-3</v>
      </c>
      <c r="P159">
        <f>VLOOKUP(G159,lookups!$A$2:$I$201,7,0)</f>
        <v>3.01</v>
      </c>
      <c r="Q159">
        <f t="shared" si="2"/>
        <v>4.6577756365061544</v>
      </c>
    </row>
    <row r="160" spans="1:17" x14ac:dyDescent="0.2">
      <c r="A160" s="31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VLOOKUP(G160,lookups!$A$2:$I$201,2,0)</f>
        <v>Bluehead Wrasse</v>
      </c>
      <c r="L160" t="str">
        <f>VLOOKUP(G160,lookups!$A$2:$I$201,3,0)</f>
        <v>Thalassoma bifasciatum</v>
      </c>
      <c r="M160" t="str">
        <f>VLOOKUP(G160,lookups!$A$2:$I$201,4,0)</f>
        <v>Labridae</v>
      </c>
      <c r="N160" t="str">
        <f>VLOOKUP(G160,lookups!$A$2:$I$201,5,0)</f>
        <v>Carnivores</v>
      </c>
      <c r="O160">
        <f>VLOOKUP(G160,lookups!$A$2:$I$201,6,0)</f>
        <v>8.9099999999999995E-3</v>
      </c>
      <c r="P160">
        <f>VLOOKUP(G160,lookups!$A$2:$I$201,7,0)</f>
        <v>3.01</v>
      </c>
      <c r="Q160">
        <f t="shared" si="2"/>
        <v>0.24322750267948948</v>
      </c>
    </row>
    <row r="161" spans="1:17" x14ac:dyDescent="0.2">
      <c r="A161" s="31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VLOOKUP(G161,lookups!$A$2:$I$201,2,0)</f>
        <v>Blackbar soldierfish</v>
      </c>
      <c r="L161" t="str">
        <f>VLOOKUP(G161,lookups!$A$2:$I$201,3,0)</f>
        <v xml:space="preserve">Myripristis jacobus </v>
      </c>
      <c r="M161" t="str">
        <f>VLOOKUP(G161,lookups!$A$2:$I$201,4,0)</f>
        <v>Holocentridae</v>
      </c>
      <c r="N161" t="str">
        <f>VLOOKUP(G161,lookups!$A$2:$I$201,5,0)</f>
        <v>Carnivores</v>
      </c>
      <c r="O161">
        <f>VLOOKUP(G161,lookups!$A$2:$I$201,6,0)</f>
        <v>1.2019999999999999E-2</v>
      </c>
      <c r="P161">
        <f>VLOOKUP(G161,lookups!$A$2:$I$201,7,0)</f>
        <v>3.06</v>
      </c>
      <c r="Q161">
        <f t="shared" si="2"/>
        <v>24.110103824709711</v>
      </c>
    </row>
    <row r="162" spans="1:17" x14ac:dyDescent="0.2">
      <c r="A162" s="31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VLOOKUP(G162,lookups!$A$2:$I$201,2,0)</f>
        <v>Striped Parrotfish</v>
      </c>
      <c r="L162" t="str">
        <f>VLOOKUP(G162,lookups!$A$2:$I$201,3,0)</f>
        <v>Scarus iserti</v>
      </c>
      <c r="M162" t="str">
        <f>VLOOKUP(G162,lookups!$A$2:$I$201,4,0)</f>
        <v>Scaridae</v>
      </c>
      <c r="N162" t="str">
        <f>VLOOKUP(G162,lookups!$A$2:$I$201,5,0)</f>
        <v>Herbivores</v>
      </c>
      <c r="O162">
        <f>VLOOKUP(G162,lookups!$A$2:$I$201,6,0)</f>
        <v>1.47E-2</v>
      </c>
      <c r="P162">
        <f>VLOOKUP(G162,lookups!$A$2:$I$201,7,0)</f>
        <v>3.0548000000000002</v>
      </c>
      <c r="Q162">
        <f t="shared" si="2"/>
        <v>29.107184931818338</v>
      </c>
    </row>
    <row r="163" spans="1:17" x14ac:dyDescent="0.2">
      <c r="A163" s="31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VLOOKUP(G163,lookups!$A$2:$I$201,2,0)</f>
        <v>Striped Parrotfish</v>
      </c>
      <c r="L163" t="str">
        <f>VLOOKUP(G163,lookups!$A$2:$I$201,3,0)</f>
        <v>Scarus iserti</v>
      </c>
      <c r="M163" t="str">
        <f>VLOOKUP(G163,lookups!$A$2:$I$201,4,0)</f>
        <v>Scaridae</v>
      </c>
      <c r="N163" t="str">
        <f>VLOOKUP(G163,lookups!$A$2:$I$201,5,0)</f>
        <v>Herbivores</v>
      </c>
      <c r="O163">
        <f>VLOOKUP(G163,lookups!$A$2:$I$201,6,0)</f>
        <v>1.47E-2</v>
      </c>
      <c r="P163">
        <f>VLOOKUP(G163,lookups!$A$2:$I$201,7,0)</f>
        <v>3.0548000000000002</v>
      </c>
      <c r="Q163">
        <f t="shared" si="2"/>
        <v>84.351478603805617</v>
      </c>
    </row>
    <row r="164" spans="1:17" x14ac:dyDescent="0.2">
      <c r="A164" s="31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VLOOKUP(G164,lookups!$A$2:$I$201,2,0)</f>
        <v>Stoplight Parrotfish</v>
      </c>
      <c r="L164" t="str">
        <f>VLOOKUP(G164,lookups!$A$2:$I$201,3,0)</f>
        <v>Sparisoma viride</v>
      </c>
      <c r="M164" t="str">
        <f>VLOOKUP(G164,lookups!$A$2:$I$201,4,0)</f>
        <v>Scaridae</v>
      </c>
      <c r="N164" t="str">
        <f>VLOOKUP(G164,lookups!$A$2:$I$201,5,0)</f>
        <v>Herbivores</v>
      </c>
      <c r="O164">
        <f>VLOOKUP(G164,lookups!$A$2:$I$201,6,0)</f>
        <v>2.5000000000000001E-2</v>
      </c>
      <c r="P164">
        <f>VLOOKUP(G164,lookups!$A$2:$I$201,7,0)</f>
        <v>2.9214000000000002</v>
      </c>
      <c r="Q164">
        <f t="shared" si="2"/>
        <v>68.198215811537764</v>
      </c>
    </row>
    <row r="165" spans="1:17" x14ac:dyDescent="0.2">
      <c r="A165" s="31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VLOOKUP(G165,lookups!$A$2:$I$201,2,0)</f>
        <v>Smallmouth Grunt</v>
      </c>
      <c r="L165" t="str">
        <f>VLOOKUP(G165,lookups!$A$2:$I$201,3,0)</f>
        <v>Haemulon chrysargyreum</v>
      </c>
      <c r="M165" t="str">
        <f>VLOOKUP(G165,lookups!$A$2:$I$201,4,0)</f>
        <v>Haemulidae</v>
      </c>
      <c r="N165" t="str">
        <f>VLOOKUP(G165,lookups!$A$2:$I$201,5,0)</f>
        <v>Carnivores</v>
      </c>
      <c r="O165">
        <f>VLOOKUP(G165,lookups!$A$2:$I$201,6,0)</f>
        <v>1.259E-2</v>
      </c>
      <c r="P165">
        <f>VLOOKUP(G165,lookups!$A$2:$I$201,7,0)</f>
        <v>2.99</v>
      </c>
      <c r="Q165">
        <f t="shared" si="2"/>
        <v>50.158492827323087</v>
      </c>
    </row>
    <row r="166" spans="1:17" x14ac:dyDescent="0.2">
      <c r="A166" s="31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VLOOKUP(G166,lookups!$A$2:$I$201,2,0)</f>
        <v>Yellowtail Snapper</v>
      </c>
      <c r="L166" t="str">
        <f>VLOOKUP(G166,lookups!$A$2:$I$201,3,0)</f>
        <v>Ocyurus chrysurus</v>
      </c>
      <c r="M166" t="str">
        <f>VLOOKUP(G166,lookups!$A$2:$I$201,4,0)</f>
        <v>Lutjanidae</v>
      </c>
      <c r="N166" t="str">
        <f>VLOOKUP(G166,lookups!$A$2:$I$201,5,0)</f>
        <v>Carnivores</v>
      </c>
      <c r="O166">
        <f>VLOOKUP(G166,lookups!$A$2:$I$201,6,0)</f>
        <v>4.0500000000000001E-2</v>
      </c>
      <c r="P166">
        <f>VLOOKUP(G166,lookups!$A$2:$I$201,7,0)</f>
        <v>2.718</v>
      </c>
      <c r="Q166">
        <f t="shared" si="2"/>
        <v>139.20490921813564</v>
      </c>
    </row>
    <row r="167" spans="1:17" x14ac:dyDescent="0.2">
      <c r="A167" s="31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VLOOKUP(G167,lookups!$A$2:$I$201,2,0)</f>
        <v>Redband Parrotfish</v>
      </c>
      <c r="L167" t="str">
        <f>VLOOKUP(G167,lookups!$A$2:$I$201,3,0)</f>
        <v>Sparisoma aurofrenatum</v>
      </c>
      <c r="M167" t="str">
        <f>VLOOKUP(G167,lookups!$A$2:$I$201,4,0)</f>
        <v>Scaridae</v>
      </c>
      <c r="N167" t="str">
        <f>VLOOKUP(G167,lookups!$A$2:$I$201,5,0)</f>
        <v>Herbivores</v>
      </c>
      <c r="O167">
        <f>VLOOKUP(G167,lookups!$A$2:$I$201,6,0)</f>
        <v>4.5999999999999999E-3</v>
      </c>
      <c r="P167">
        <f>VLOOKUP(G167,lookups!$A$2:$I$201,7,0)</f>
        <v>3.4291</v>
      </c>
      <c r="Q167">
        <f t="shared" si="2"/>
        <v>184.52679832811322</v>
      </c>
    </row>
    <row r="168" spans="1:17" x14ac:dyDescent="0.2">
      <c r="A168" s="31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VLOOKUP(G168,lookups!$A$2:$I$201,2,0)</f>
        <v>Redband Parrotfish</v>
      </c>
      <c r="L168" t="str">
        <f>VLOOKUP(G168,lookups!$A$2:$I$201,3,0)</f>
        <v>Sparisoma aurofrenatum</v>
      </c>
      <c r="M168" t="str">
        <f>VLOOKUP(G168,lookups!$A$2:$I$201,4,0)</f>
        <v>Scaridae</v>
      </c>
      <c r="N168" t="str">
        <f>VLOOKUP(G168,lookups!$A$2:$I$201,5,0)</f>
        <v>Herbivores</v>
      </c>
      <c r="O168">
        <f>VLOOKUP(G168,lookups!$A$2:$I$201,6,0)</f>
        <v>4.5999999999999999E-3</v>
      </c>
      <c r="P168">
        <f>VLOOKUP(G168,lookups!$A$2:$I$201,7,0)</f>
        <v>3.4291</v>
      </c>
      <c r="Q168">
        <f t="shared" si="2"/>
        <v>248.67962318988421</v>
      </c>
    </row>
    <row r="169" spans="1:17" x14ac:dyDescent="0.2">
      <c r="A169" s="31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VLOOKUP(G169,lookups!$A$2:$I$201,2,0)</f>
        <v>Goatfish</v>
      </c>
      <c r="L169" t="str">
        <f>VLOOKUP(G169,lookups!$A$2:$I$201,3,0)</f>
        <v>Mulloidichthys martinicus</v>
      </c>
      <c r="M169" t="str">
        <f>VLOOKUP(G169,lookups!$A$2:$I$201,4,0)</f>
        <v>Mullidae</v>
      </c>
      <c r="N169" t="str">
        <f>VLOOKUP(G169,lookups!$A$2:$I$201,5,0)</f>
        <v>Carnivores</v>
      </c>
      <c r="O169">
        <f>VLOOKUP(G169,lookups!$A$2:$I$201,6,0)</f>
        <v>9.7699999999999992E-3</v>
      </c>
      <c r="P169">
        <f>VLOOKUP(G169,lookups!$A$2:$I$201,7,0)</f>
        <v>3.12</v>
      </c>
      <c r="Q169">
        <f t="shared" si="2"/>
        <v>55.814740460517193</v>
      </c>
    </row>
    <row r="170" spans="1:17" x14ac:dyDescent="0.2">
      <c r="A170" s="31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VLOOKUP(G170,lookups!$A$2:$I$201,2,0)</f>
        <v>Stoplight Parrotfish</v>
      </c>
      <c r="L170" t="str">
        <f>VLOOKUP(G170,lookups!$A$2:$I$201,3,0)</f>
        <v>Sparisoma viride</v>
      </c>
      <c r="M170" t="str">
        <f>VLOOKUP(G170,lookups!$A$2:$I$201,4,0)</f>
        <v>Scaridae</v>
      </c>
      <c r="N170" t="str">
        <f>VLOOKUP(G170,lookups!$A$2:$I$201,5,0)</f>
        <v>Herbivores</v>
      </c>
      <c r="O170">
        <f>VLOOKUP(G170,lookups!$A$2:$I$201,6,0)</f>
        <v>2.5000000000000001E-2</v>
      </c>
      <c r="P170">
        <f>VLOOKUP(G170,lookups!$A$2:$I$201,7,0)</f>
        <v>2.9214000000000002</v>
      </c>
      <c r="Q170">
        <f t="shared" si="2"/>
        <v>44.896668724352082</v>
      </c>
    </row>
    <row r="171" spans="1:17" x14ac:dyDescent="0.2">
      <c r="A171" s="31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VLOOKUP(G171,lookups!$A$2:$I$201,2,0)</f>
        <v>Stoplight Parrotfish</v>
      </c>
      <c r="L171" t="str">
        <f>VLOOKUP(G171,lookups!$A$2:$I$201,3,0)</f>
        <v>Sparisoma viride</v>
      </c>
      <c r="M171" t="str">
        <f>VLOOKUP(G171,lookups!$A$2:$I$201,4,0)</f>
        <v>Scaridae</v>
      </c>
      <c r="N171" t="str">
        <f>VLOOKUP(G171,lookups!$A$2:$I$201,5,0)</f>
        <v>Herbivores</v>
      </c>
      <c r="O171">
        <f>VLOOKUP(G171,lookups!$A$2:$I$201,6,0)</f>
        <v>2.5000000000000001E-2</v>
      </c>
      <c r="P171">
        <f>VLOOKUP(G171,lookups!$A$2:$I$201,7,0)</f>
        <v>2.9214000000000002</v>
      </c>
      <c r="Q171">
        <f t="shared" si="2"/>
        <v>2.7536642058777425</v>
      </c>
    </row>
    <row r="172" spans="1:17" x14ac:dyDescent="0.2">
      <c r="A172" s="31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VLOOKUP(G172,lookups!$A$2:$I$201,2,0)</f>
        <v>Stoplight Parrotfish</v>
      </c>
      <c r="L172" t="str">
        <f>VLOOKUP(G172,lookups!$A$2:$I$201,3,0)</f>
        <v>Sparisoma viride</v>
      </c>
      <c r="M172" t="str">
        <f>VLOOKUP(G172,lookups!$A$2:$I$201,4,0)</f>
        <v>Scaridae</v>
      </c>
      <c r="N172" t="str">
        <f>VLOOKUP(G172,lookups!$A$2:$I$201,5,0)</f>
        <v>Herbivores</v>
      </c>
      <c r="O172">
        <f>VLOOKUP(G172,lookups!$A$2:$I$201,6,0)</f>
        <v>2.5000000000000001E-2</v>
      </c>
      <c r="P172">
        <f>VLOOKUP(G172,lookups!$A$2:$I$201,7,0)</f>
        <v>2.9214000000000002</v>
      </c>
      <c r="Q172">
        <f t="shared" si="2"/>
        <v>10.869938743553069</v>
      </c>
    </row>
    <row r="173" spans="1:17" x14ac:dyDescent="0.2">
      <c r="A173" s="31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VLOOKUP(G173,lookups!$A$2:$I$201,2,0)</f>
        <v>Striped Parrotfish</v>
      </c>
      <c r="L173" t="str">
        <f>VLOOKUP(G173,lookups!$A$2:$I$201,3,0)</f>
        <v>Scarus iserti</v>
      </c>
      <c r="M173" t="str">
        <f>VLOOKUP(G173,lookups!$A$2:$I$201,4,0)</f>
        <v>Scaridae</v>
      </c>
      <c r="N173" t="str">
        <f>VLOOKUP(G173,lookups!$A$2:$I$201,5,0)</f>
        <v>Herbivores</v>
      </c>
      <c r="O173">
        <f>VLOOKUP(G173,lookups!$A$2:$I$201,6,0)</f>
        <v>1.47E-2</v>
      </c>
      <c r="P173">
        <f>VLOOKUP(G173,lookups!$A$2:$I$201,7,0)</f>
        <v>3.0548000000000002</v>
      </c>
      <c r="Q173">
        <f t="shared" si="2"/>
        <v>3.5027873644931384</v>
      </c>
    </row>
    <row r="174" spans="1:17" x14ac:dyDescent="0.2">
      <c r="A174" s="31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VLOOKUP(G174,lookups!$A$2:$I$201,2,0)</f>
        <v>Striped Parrotfish</v>
      </c>
      <c r="L174" t="str">
        <f>VLOOKUP(G174,lookups!$A$2:$I$201,3,0)</f>
        <v>Scarus iserti</v>
      </c>
      <c r="M174" t="str">
        <f>VLOOKUP(G174,lookups!$A$2:$I$201,4,0)</f>
        <v>Scaridae</v>
      </c>
      <c r="N174" t="str">
        <f>VLOOKUP(G174,lookups!$A$2:$I$201,5,0)</f>
        <v>Herbivores</v>
      </c>
      <c r="O174">
        <f>VLOOKUP(G174,lookups!$A$2:$I$201,6,0)</f>
        <v>1.47E-2</v>
      </c>
      <c r="P174">
        <f>VLOOKUP(G174,lookups!$A$2:$I$201,7,0)</f>
        <v>3.0548000000000002</v>
      </c>
      <c r="Q174">
        <f t="shared" si="2"/>
        <v>8.4348356905685886</v>
      </c>
    </row>
    <row r="175" spans="1:17" x14ac:dyDescent="0.2">
      <c r="A175" s="31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VLOOKUP(G175,lookups!$A$2:$I$201,2,0)</f>
        <v>Striped Parrotfish</v>
      </c>
      <c r="L175" t="str">
        <f>VLOOKUP(G175,lookups!$A$2:$I$201,3,0)</f>
        <v>Scarus iserti</v>
      </c>
      <c r="M175" t="str">
        <f>VLOOKUP(G175,lookups!$A$2:$I$201,4,0)</f>
        <v>Scaridae</v>
      </c>
      <c r="N175" t="str">
        <f>VLOOKUP(G175,lookups!$A$2:$I$201,5,0)</f>
        <v>Herbivores</v>
      </c>
      <c r="O175">
        <f>VLOOKUP(G175,lookups!$A$2:$I$201,6,0)</f>
        <v>1.47E-2</v>
      </c>
      <c r="P175">
        <f>VLOOKUP(G175,lookups!$A$2:$I$201,7,0)</f>
        <v>3.0548000000000002</v>
      </c>
      <c r="Q175">
        <f t="shared" si="2"/>
        <v>5.6094828861923958</v>
      </c>
    </row>
    <row r="176" spans="1:17" x14ac:dyDescent="0.2">
      <c r="A176" s="31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VLOOKUP(G176,lookups!$A$2:$I$201,2,0)</f>
        <v>Ocean Surgeonfish</v>
      </c>
      <c r="L176" t="str">
        <f>VLOOKUP(G176,lookups!$A$2:$I$201,3,0)</f>
        <v>Acanthurus bahianus</v>
      </c>
      <c r="M176" t="str">
        <f>VLOOKUP(G176,lookups!$A$2:$I$201,4,0)</f>
        <v>Acanthuridae</v>
      </c>
      <c r="N176" t="str">
        <f>VLOOKUP(G176,lookups!$A$2:$I$201,5,0)</f>
        <v>Herbivores</v>
      </c>
      <c r="O176">
        <f>VLOOKUP(G176,lookups!$A$2:$I$201,6,0)</f>
        <v>2.3699999999999999E-2</v>
      </c>
      <c r="P176">
        <f>VLOOKUP(G176,lookups!$A$2:$I$201,7,0)</f>
        <v>2.9752000000000001</v>
      </c>
      <c r="Q176">
        <f t="shared" si="2"/>
        <v>48.859903826460787</v>
      </c>
    </row>
    <row r="177" spans="1:17" x14ac:dyDescent="0.2">
      <c r="A177" s="31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VLOOKUP(G177,lookups!$A$2:$I$201,2,0)</f>
        <v>Redband Parrotfish</v>
      </c>
      <c r="L177" t="str">
        <f>VLOOKUP(G177,lookups!$A$2:$I$201,3,0)</f>
        <v>Sparisoma aurofrenatum</v>
      </c>
      <c r="M177" t="str">
        <f>VLOOKUP(G177,lookups!$A$2:$I$201,4,0)</f>
        <v>Scaridae</v>
      </c>
      <c r="N177" t="str">
        <f>VLOOKUP(G177,lookups!$A$2:$I$201,5,0)</f>
        <v>Herbivores</v>
      </c>
      <c r="O177">
        <f>VLOOKUP(G177,lookups!$A$2:$I$201,6,0)</f>
        <v>4.5999999999999999E-3</v>
      </c>
      <c r="P177">
        <f>VLOOKUP(G177,lookups!$A$2:$I$201,7,0)</f>
        <v>3.4291</v>
      </c>
      <c r="Q177">
        <f t="shared" si="2"/>
        <v>0.19900057269145616</v>
      </c>
    </row>
    <row r="178" spans="1:17" x14ac:dyDescent="0.2">
      <c r="A178" s="31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VLOOKUP(G178,lookups!$A$2:$I$201,2,0)</f>
        <v>Slippery Dick</v>
      </c>
      <c r="L178" t="str">
        <f>VLOOKUP(G178,lookups!$A$2:$I$201,3,0)</f>
        <v>Halichoeres bivittatus</v>
      </c>
      <c r="M178" t="str">
        <f>VLOOKUP(G178,lookups!$A$2:$I$201,4,0)</f>
        <v>Labridae</v>
      </c>
      <c r="N178" t="str">
        <f>VLOOKUP(G178,lookups!$A$2:$I$201,5,0)</f>
        <v>Carnivores</v>
      </c>
      <c r="O178">
        <f>VLOOKUP(G178,lookups!$A$2:$I$201,6,0)</f>
        <v>9.3299999999999998E-3</v>
      </c>
      <c r="P178">
        <f>VLOOKUP(G178,lookups!$A$2:$I$201,7,0)</f>
        <v>3.06</v>
      </c>
      <c r="Q178">
        <f t="shared" si="2"/>
        <v>5.4117410047026144</v>
      </c>
    </row>
    <row r="179" spans="1:17" x14ac:dyDescent="0.2">
      <c r="A179" s="31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VLOOKUP(G179,lookups!$A$2:$I$201,2,0)</f>
        <v>Slippery Dick</v>
      </c>
      <c r="L179" t="str">
        <f>VLOOKUP(G179,lookups!$A$2:$I$201,3,0)</f>
        <v>Halichoeres bivittatus</v>
      </c>
      <c r="M179" t="str">
        <f>VLOOKUP(G179,lookups!$A$2:$I$201,4,0)</f>
        <v>Labridae</v>
      </c>
      <c r="N179" t="str">
        <f>VLOOKUP(G179,lookups!$A$2:$I$201,5,0)</f>
        <v>Carnivores</v>
      </c>
      <c r="O179">
        <f>VLOOKUP(G179,lookups!$A$2:$I$201,6,0)</f>
        <v>9.3299999999999998E-3</v>
      </c>
      <c r="P179">
        <f>VLOOKUP(G179,lookups!$A$2:$I$201,7,0)</f>
        <v>3.06</v>
      </c>
      <c r="Q179">
        <f t="shared" si="2"/>
        <v>18.714415031991813</v>
      </c>
    </row>
    <row r="180" spans="1:17" x14ac:dyDescent="0.2">
      <c r="A180" s="31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VLOOKUP(G180,lookups!$A$2:$I$201,2,0)</f>
        <v>Queen Parrotfish</v>
      </c>
      <c r="L180" t="str">
        <f>VLOOKUP(G180,lookups!$A$2:$I$201,3,0)</f>
        <v>Scarus vetula</v>
      </c>
      <c r="M180" t="str">
        <f>VLOOKUP(G180,lookups!$A$2:$I$201,4,0)</f>
        <v>Scaridae</v>
      </c>
      <c r="N180" t="str">
        <f>VLOOKUP(G180,lookups!$A$2:$I$201,5,0)</f>
        <v>Herbivores</v>
      </c>
      <c r="O180">
        <f>VLOOKUP(G180,lookups!$A$2:$I$201,6,0)</f>
        <v>2.5000000000000001E-2</v>
      </c>
      <c r="P180">
        <f>VLOOKUP(G180,lookups!$A$2:$I$201,7,0)</f>
        <v>2.9214000000000002</v>
      </c>
      <c r="Q180">
        <f t="shared" si="2"/>
        <v>269.20872440026932</v>
      </c>
    </row>
    <row r="181" spans="1:17" x14ac:dyDescent="0.2">
      <c r="A181" s="31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VLOOKUP(G181,lookups!$A$2:$I$201,2,0)</f>
        <v>Goatfish</v>
      </c>
      <c r="L181" t="str">
        <f>VLOOKUP(G181,lookups!$A$2:$I$201,3,0)</f>
        <v>Mulloidichthys martinicus</v>
      </c>
      <c r="M181" t="str">
        <f>VLOOKUP(G181,lookups!$A$2:$I$201,4,0)</f>
        <v>Mullidae</v>
      </c>
      <c r="N181" t="str">
        <f>VLOOKUP(G181,lookups!$A$2:$I$201,5,0)</f>
        <v>Carnivores</v>
      </c>
      <c r="O181">
        <f>VLOOKUP(G181,lookups!$A$2:$I$201,6,0)</f>
        <v>9.7699999999999992E-3</v>
      </c>
      <c r="P181">
        <f>VLOOKUP(G181,lookups!$A$2:$I$201,7,0)</f>
        <v>3.12</v>
      </c>
      <c r="Q181">
        <f t="shared" si="2"/>
        <v>111.97166862172135</v>
      </c>
    </row>
    <row r="182" spans="1:17" x14ac:dyDescent="0.2">
      <c r="A182" s="31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VLOOKUP(G182,lookups!$A$2:$I$201,2,0)</f>
        <v>Redband Parrotfish</v>
      </c>
      <c r="L182" t="str">
        <f>VLOOKUP(G182,lookups!$A$2:$I$201,3,0)</f>
        <v>Sparisoma aurofrenatum</v>
      </c>
      <c r="M182" t="str">
        <f>VLOOKUP(G182,lookups!$A$2:$I$201,4,0)</f>
        <v>Scaridae</v>
      </c>
      <c r="N182" t="str">
        <f>VLOOKUP(G182,lookups!$A$2:$I$201,5,0)</f>
        <v>Herbivores</v>
      </c>
      <c r="O182">
        <f>VLOOKUP(G182,lookups!$A$2:$I$201,6,0)</f>
        <v>4.5999999999999999E-3</v>
      </c>
      <c r="P182">
        <f>VLOOKUP(G182,lookups!$A$2:$I$201,7,0)</f>
        <v>3.4291</v>
      </c>
      <c r="Q182">
        <f t="shared" si="2"/>
        <v>92.72840271192122</v>
      </c>
    </row>
    <row r="183" spans="1:17" x14ac:dyDescent="0.2">
      <c r="A183" s="31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VLOOKUP(G183,lookups!$A$2:$I$201,2,0)</f>
        <v>Redband Parrotfish</v>
      </c>
      <c r="L183" t="str">
        <f>VLOOKUP(G183,lookups!$A$2:$I$201,3,0)</f>
        <v>Sparisoma aurofrenatum</v>
      </c>
      <c r="M183" t="str">
        <f>VLOOKUP(G183,lookups!$A$2:$I$201,4,0)</f>
        <v>Scaridae</v>
      </c>
      <c r="N183" t="str">
        <f>VLOOKUP(G183,lookups!$A$2:$I$201,5,0)</f>
        <v>Herbivores</v>
      </c>
      <c r="O183">
        <f>VLOOKUP(G183,lookups!$A$2:$I$201,6,0)</f>
        <v>4.5999999999999999E-3</v>
      </c>
      <c r="P183">
        <f>VLOOKUP(G183,lookups!$A$2:$I$201,7,0)</f>
        <v>3.4291</v>
      </c>
      <c r="Q183">
        <f t="shared" si="2"/>
        <v>23.087570919727767</v>
      </c>
    </row>
    <row r="184" spans="1:17" x14ac:dyDescent="0.2">
      <c r="A184" s="31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VLOOKUP(G184,lookups!$A$2:$I$201,2,0)</f>
        <v>Trumpet Fish</v>
      </c>
      <c r="L184" t="str">
        <f>VLOOKUP(G184,lookups!$A$2:$I$201,3,0)</f>
        <v>Aulostomus maculatus</v>
      </c>
      <c r="M184" t="str">
        <f>VLOOKUP(G184,lookups!$A$2:$I$201,4,0)</f>
        <v>Aulostomidae</v>
      </c>
      <c r="N184" t="str">
        <f>VLOOKUP(G184,lookups!$A$2:$I$201,5,0)</f>
        <v>Carnivores</v>
      </c>
      <c r="O184">
        <f>VLOOKUP(G184,lookups!$A$2:$I$201,6,0)</f>
        <v>1E-4</v>
      </c>
      <c r="P184">
        <f>VLOOKUP(G184,lookups!$A$2:$I$201,7,0)</f>
        <v>3.5539999999999998</v>
      </c>
      <c r="Q184">
        <f t="shared" si="2"/>
        <v>75.078791593312431</v>
      </c>
    </row>
    <row r="185" spans="1:17" x14ac:dyDescent="0.2">
      <c r="A185" s="31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VLOOKUP(G185,lookups!$A$2:$I$201,2,0)</f>
        <v>Ocean Surgeonfish</v>
      </c>
      <c r="L185" t="str">
        <f>VLOOKUP(G185,lookups!$A$2:$I$201,3,0)</f>
        <v>Acanthurus bahianus</v>
      </c>
      <c r="M185" t="str">
        <f>VLOOKUP(G185,lookups!$A$2:$I$201,4,0)</f>
        <v>Acanthuridae</v>
      </c>
      <c r="N185" t="str">
        <f>VLOOKUP(G185,lookups!$A$2:$I$201,5,0)</f>
        <v>Herbivores</v>
      </c>
      <c r="O185">
        <f>VLOOKUP(G185,lookups!$A$2:$I$201,6,0)</f>
        <v>2.3699999999999999E-2</v>
      </c>
      <c r="P185">
        <f>VLOOKUP(G185,lookups!$A$2:$I$201,7,0)</f>
        <v>2.9752000000000001</v>
      </c>
      <c r="Q185">
        <f t="shared" si="2"/>
        <v>128.65749852251687</v>
      </c>
    </row>
    <row r="186" spans="1:17" x14ac:dyDescent="0.2">
      <c r="A186" s="31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VLOOKUP(G186,lookups!$A$2:$I$201,2,0)</f>
        <v>Sand diver</v>
      </c>
      <c r="L186" t="str">
        <f>VLOOKUP(G186,lookups!$A$2:$I$201,3,0)</f>
        <v>Synodus intermedius</v>
      </c>
      <c r="M186" t="str">
        <f>VLOOKUP(G186,lookups!$A$2:$I$201,4,0)</f>
        <v>Synodontidae</v>
      </c>
      <c r="N186" t="str">
        <f>VLOOKUP(G186,lookups!$A$2:$I$201,5,0)</f>
        <v>Carnivores</v>
      </c>
      <c r="O186">
        <f>VLOOKUP(G186,lookups!$A$2:$I$201,6,0)</f>
        <v>3.8E-3</v>
      </c>
      <c r="P186">
        <f>VLOOKUP(G186,lookups!$A$2:$I$201,7,0)</f>
        <v>3.21</v>
      </c>
      <c r="Q186">
        <f t="shared" si="2"/>
        <v>40.663835329525334</v>
      </c>
    </row>
    <row r="187" spans="1:17" x14ac:dyDescent="0.2">
      <c r="A187" s="31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VLOOKUP(G187,lookups!$A$2:$I$201,2,0)</f>
        <v>Striped Parrotfish</v>
      </c>
      <c r="L187" t="str">
        <f>VLOOKUP(G187,lookups!$A$2:$I$201,3,0)</f>
        <v>Scarus iserti</v>
      </c>
      <c r="M187" t="str">
        <f>VLOOKUP(G187,lookups!$A$2:$I$201,4,0)</f>
        <v>Scaridae</v>
      </c>
      <c r="N187" t="str">
        <f>VLOOKUP(G187,lookups!$A$2:$I$201,5,0)</f>
        <v>Herbivores</v>
      </c>
      <c r="O187">
        <f>VLOOKUP(G187,lookups!$A$2:$I$201,6,0)</f>
        <v>1.47E-2</v>
      </c>
      <c r="P187">
        <f>VLOOKUP(G187,lookups!$A$2:$I$201,7,0)</f>
        <v>3.0548000000000002</v>
      </c>
      <c r="Q187">
        <f t="shared" si="2"/>
        <v>241.87257931874728</v>
      </c>
    </row>
    <row r="188" spans="1:17" x14ac:dyDescent="0.2">
      <c r="A188" s="31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VLOOKUP(G188,lookups!$A$2:$I$201,2,0)</f>
        <v>Striped Parrotfish</v>
      </c>
      <c r="L188" t="str">
        <f>VLOOKUP(G188,lookups!$A$2:$I$201,3,0)</f>
        <v>Scarus iserti</v>
      </c>
      <c r="M188" t="str">
        <f>VLOOKUP(G188,lookups!$A$2:$I$201,4,0)</f>
        <v>Scaridae</v>
      </c>
      <c r="N188" t="str">
        <f>VLOOKUP(G188,lookups!$A$2:$I$201,5,0)</f>
        <v>Herbivores</v>
      </c>
      <c r="O188">
        <f>VLOOKUP(G188,lookups!$A$2:$I$201,6,0)</f>
        <v>1.47E-2</v>
      </c>
      <c r="P188">
        <f>VLOOKUP(G188,lookups!$A$2:$I$201,7,0)</f>
        <v>3.0548000000000002</v>
      </c>
      <c r="Q188">
        <f t="shared" si="2"/>
        <v>29.107184931818338</v>
      </c>
    </row>
    <row r="189" spans="1:17" x14ac:dyDescent="0.2">
      <c r="A189" s="31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VLOOKUP(G189,lookups!$A$2:$I$201,2,0)</f>
        <v>Spotted Goatfish</v>
      </c>
      <c r="L189" t="str">
        <f>VLOOKUP(G189,lookups!$A$2:$I$201,3,0)</f>
        <v>Pseudupeneus maculatus</v>
      </c>
      <c r="M189" t="str">
        <f>VLOOKUP(G189,lookups!$A$2:$I$201,4,0)</f>
        <v>Mullidae</v>
      </c>
      <c r="N189" t="str">
        <f>VLOOKUP(G189,lookups!$A$2:$I$201,5,0)</f>
        <v>Carnivores</v>
      </c>
      <c r="O189">
        <f>VLOOKUP(G189,lookups!$A$2:$I$201,6,0)</f>
        <v>0.01</v>
      </c>
      <c r="P189">
        <f>VLOOKUP(G189,lookups!$A$2:$I$201,7,0)</f>
        <v>3.12</v>
      </c>
      <c r="Q189">
        <f t="shared" si="2"/>
        <v>37.663395547880882</v>
      </c>
    </row>
    <row r="190" spans="1:17" x14ac:dyDescent="0.2">
      <c r="A190" s="31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VLOOKUP(G190,lookups!$A$2:$I$201,2,0)</f>
        <v>Stoplight Parrotfish</v>
      </c>
      <c r="L190" t="str">
        <f>VLOOKUP(G190,lookups!$A$2:$I$201,3,0)</f>
        <v>Sparisoma viride</v>
      </c>
      <c r="M190" t="str">
        <f>VLOOKUP(G190,lookups!$A$2:$I$201,4,0)</f>
        <v>Scaridae</v>
      </c>
      <c r="N190" t="str">
        <f>VLOOKUP(G190,lookups!$A$2:$I$201,5,0)</f>
        <v>Herbivores</v>
      </c>
      <c r="O190">
        <f>VLOOKUP(G190,lookups!$A$2:$I$201,6,0)</f>
        <v>2.5000000000000001E-2</v>
      </c>
      <c r="P190">
        <f>VLOOKUP(G190,lookups!$A$2:$I$201,7,0)</f>
        <v>2.9214000000000002</v>
      </c>
      <c r="Q190">
        <f t="shared" si="2"/>
        <v>116.16976346401027</v>
      </c>
    </row>
    <row r="191" spans="1:17" x14ac:dyDescent="0.2">
      <c r="A191" s="31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VLOOKUP(G191,lookups!$A$2:$I$201,2,0)</f>
        <v>Stoplight Parrotfish</v>
      </c>
      <c r="L191" t="str">
        <f>VLOOKUP(G191,lookups!$A$2:$I$201,3,0)</f>
        <v>Sparisoma viride</v>
      </c>
      <c r="M191" t="str">
        <f>VLOOKUP(G191,lookups!$A$2:$I$201,4,0)</f>
        <v>Scaridae</v>
      </c>
      <c r="N191" t="str">
        <f>VLOOKUP(G191,lookups!$A$2:$I$201,5,0)</f>
        <v>Herbivores</v>
      </c>
      <c r="O191">
        <f>VLOOKUP(G191,lookups!$A$2:$I$201,6,0)</f>
        <v>2.5000000000000001E-2</v>
      </c>
      <c r="P191">
        <f>VLOOKUP(G191,lookups!$A$2:$I$201,7,0)</f>
        <v>2.9214000000000002</v>
      </c>
      <c r="Q191">
        <f t="shared" si="2"/>
        <v>55.7491759254154</v>
      </c>
    </row>
    <row r="192" spans="1:17" x14ac:dyDescent="0.2">
      <c r="A192" s="31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VLOOKUP(G192,lookups!$A$2:$I$201,2,0)</f>
        <v>Yellowhead Wrasse</v>
      </c>
      <c r="L192" t="str">
        <f>VLOOKUP(G192,lookups!$A$2:$I$201,3,0)</f>
        <v>Halichoeres garnoti</v>
      </c>
      <c r="M192" t="str">
        <f>VLOOKUP(G192,lookups!$A$2:$I$201,4,0)</f>
        <v>Labridae</v>
      </c>
      <c r="N192" t="str">
        <f>VLOOKUP(G192,lookups!$A$2:$I$201,5,0)</f>
        <v>Carnivores</v>
      </c>
      <c r="O192">
        <f>VLOOKUP(G192,lookups!$A$2:$I$201,6,0)</f>
        <v>0.01</v>
      </c>
      <c r="P192">
        <f>VLOOKUP(G192,lookups!$A$2:$I$201,7,0)</f>
        <v>3.13</v>
      </c>
      <c r="Q192">
        <f t="shared" si="2"/>
        <v>23.869169040031956</v>
      </c>
    </row>
    <row r="193" spans="1:17" x14ac:dyDescent="0.2">
      <c r="A193" s="31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VLOOKUP(G193,lookups!$A$2:$I$201,2,0)</f>
        <v>Stoplight Parrotfish</v>
      </c>
      <c r="L193" t="str">
        <f>VLOOKUP(G193,lookups!$A$2:$I$201,3,0)</f>
        <v>Sparisoma viride</v>
      </c>
      <c r="M193" t="str">
        <f>VLOOKUP(G193,lookups!$A$2:$I$201,4,0)</f>
        <v>Scaridae</v>
      </c>
      <c r="N193" t="str">
        <f>VLOOKUP(G193,lookups!$A$2:$I$201,5,0)</f>
        <v>Herbivores</v>
      </c>
      <c r="O193">
        <f>VLOOKUP(G193,lookups!$A$2:$I$201,6,0)</f>
        <v>2.5000000000000001E-2</v>
      </c>
      <c r="P193">
        <f>VLOOKUP(G193,lookups!$A$2:$I$201,7,0)</f>
        <v>2.9214000000000002</v>
      </c>
      <c r="Q193">
        <f t="shared" si="2"/>
        <v>1.4348221330880631</v>
      </c>
    </row>
    <row r="194" spans="1:17" x14ac:dyDescent="0.2">
      <c r="A194" s="31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VLOOKUP(G194,lookups!$A$2:$I$201,2,0)</f>
        <v>Stoplight Parrotfish</v>
      </c>
      <c r="L194" t="str">
        <f>VLOOKUP(G194,lookups!$A$2:$I$201,3,0)</f>
        <v>Sparisoma viride</v>
      </c>
      <c r="M194" t="str">
        <f>VLOOKUP(G194,lookups!$A$2:$I$201,4,0)</f>
        <v>Scaridae</v>
      </c>
      <c r="N194" t="str">
        <f>VLOOKUP(G194,lookups!$A$2:$I$201,5,0)</f>
        <v>Herbivores</v>
      </c>
      <c r="O194">
        <f>VLOOKUP(G194,lookups!$A$2:$I$201,6,0)</f>
        <v>2.5000000000000001E-2</v>
      </c>
      <c r="P194">
        <f>VLOOKUP(G194,lookups!$A$2:$I$201,7,0)</f>
        <v>2.9214000000000002</v>
      </c>
      <c r="Q194">
        <f t="shared" si="2"/>
        <v>2.7536642058777425</v>
      </c>
    </row>
    <row r="195" spans="1:17" x14ac:dyDescent="0.2">
      <c r="A195" s="31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VLOOKUP(G195,lookups!$A$2:$I$201,2,0)</f>
        <v>Striped Parrotfish</v>
      </c>
      <c r="L195" t="str">
        <f>VLOOKUP(G195,lookups!$A$2:$I$201,3,0)</f>
        <v>Scarus iserti</v>
      </c>
      <c r="M195" t="str">
        <f>VLOOKUP(G195,lookups!$A$2:$I$201,4,0)</f>
        <v>Scaridae</v>
      </c>
      <c r="N195" t="str">
        <f>VLOOKUP(G195,lookups!$A$2:$I$201,5,0)</f>
        <v>Herbivores</v>
      </c>
      <c r="O195">
        <f>VLOOKUP(G195,lookups!$A$2:$I$201,6,0)</f>
        <v>1.47E-2</v>
      </c>
      <c r="P195">
        <f>VLOOKUP(G195,lookups!$A$2:$I$201,7,0)</f>
        <v>3.0548000000000002</v>
      </c>
      <c r="Q195">
        <f t="shared" ref="Q195:Q258" si="3">O195*H195^P195</f>
        <v>0.42152888881536776</v>
      </c>
    </row>
    <row r="196" spans="1:17" x14ac:dyDescent="0.2">
      <c r="A196" s="31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VLOOKUP(G196,lookups!$A$2:$I$201,2,0)</f>
        <v>Striped Parrotfish</v>
      </c>
      <c r="L196" t="str">
        <f>VLOOKUP(G196,lookups!$A$2:$I$201,3,0)</f>
        <v>Scarus iserti</v>
      </c>
      <c r="M196" t="str">
        <f>VLOOKUP(G196,lookups!$A$2:$I$201,4,0)</f>
        <v>Scaridae</v>
      </c>
      <c r="N196" t="str">
        <f>VLOOKUP(G196,lookups!$A$2:$I$201,5,0)</f>
        <v>Herbivores</v>
      </c>
      <c r="O196">
        <f>VLOOKUP(G196,lookups!$A$2:$I$201,6,0)</f>
        <v>1.47E-2</v>
      </c>
      <c r="P196">
        <f>VLOOKUP(G196,lookups!$A$2:$I$201,7,0)</f>
        <v>3.0548000000000002</v>
      </c>
      <c r="Q196">
        <f t="shared" si="3"/>
        <v>3.5027873644931384</v>
      </c>
    </row>
    <row r="197" spans="1:17" x14ac:dyDescent="0.2">
      <c r="A197" s="31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VLOOKUP(G197,lookups!$A$2:$I$201,2,0)</f>
        <v>Striped Parrotfish</v>
      </c>
      <c r="L197" t="str">
        <f>VLOOKUP(G197,lookups!$A$2:$I$201,3,0)</f>
        <v>Scarus iserti</v>
      </c>
      <c r="M197" t="str">
        <f>VLOOKUP(G197,lookups!$A$2:$I$201,4,0)</f>
        <v>Scaridae</v>
      </c>
      <c r="N197" t="str">
        <f>VLOOKUP(G197,lookups!$A$2:$I$201,5,0)</f>
        <v>Herbivores</v>
      </c>
      <c r="O197">
        <f>VLOOKUP(G197,lookups!$A$2:$I$201,6,0)</f>
        <v>1.47E-2</v>
      </c>
      <c r="P197">
        <f>VLOOKUP(G197,lookups!$A$2:$I$201,7,0)</f>
        <v>3.0548000000000002</v>
      </c>
      <c r="Q197">
        <f t="shared" si="3"/>
        <v>12.087524088838006</v>
      </c>
    </row>
    <row r="198" spans="1:17" x14ac:dyDescent="0.2">
      <c r="A198" s="31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VLOOKUP(G198,lookups!$A$2:$I$201,2,0)</f>
        <v>Striped Parrotfish</v>
      </c>
      <c r="L198" t="str">
        <f>VLOOKUP(G198,lookups!$A$2:$I$201,3,0)</f>
        <v>Scarus iserti</v>
      </c>
      <c r="M198" t="str">
        <f>VLOOKUP(G198,lookups!$A$2:$I$201,4,0)</f>
        <v>Scaridae</v>
      </c>
      <c r="N198" t="str">
        <f>VLOOKUP(G198,lookups!$A$2:$I$201,5,0)</f>
        <v>Herbivores</v>
      </c>
      <c r="O198">
        <f>VLOOKUP(G198,lookups!$A$2:$I$201,6,0)</f>
        <v>1.47E-2</v>
      </c>
      <c r="P198">
        <f>VLOOKUP(G198,lookups!$A$2:$I$201,7,0)</f>
        <v>3.0548000000000002</v>
      </c>
      <c r="Q198">
        <f t="shared" si="3"/>
        <v>8.4348356905685886</v>
      </c>
    </row>
    <row r="199" spans="1:17" x14ac:dyDescent="0.2">
      <c r="A199" s="31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VLOOKUP(G199,lookups!$A$2:$I$201,2,0)</f>
        <v>Redband Parrotfish</v>
      </c>
      <c r="L199" t="str">
        <f>VLOOKUP(G199,lookups!$A$2:$I$201,3,0)</f>
        <v>Sparisoma aurofrenatum</v>
      </c>
      <c r="M199" t="str">
        <f>VLOOKUP(G199,lookups!$A$2:$I$201,4,0)</f>
        <v>Scaridae</v>
      </c>
      <c r="N199" t="str">
        <f>VLOOKUP(G199,lookups!$A$2:$I$201,5,0)</f>
        <v>Herbivores</v>
      </c>
      <c r="O199">
        <f>VLOOKUP(G199,lookups!$A$2:$I$201,6,0)</f>
        <v>4.5999999999999999E-3</v>
      </c>
      <c r="P199">
        <f>VLOOKUP(G199,lookups!$A$2:$I$201,7,0)</f>
        <v>3.4291</v>
      </c>
      <c r="Q199">
        <f t="shared" si="3"/>
        <v>0.19900057269145616</v>
      </c>
    </row>
    <row r="200" spans="1:17" x14ac:dyDescent="0.2">
      <c r="A200" s="31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VLOOKUP(G200,lookups!$A$2:$I$201,2,0)</f>
        <v>Yellowhead Wrasse</v>
      </c>
      <c r="L200" t="str">
        <f>VLOOKUP(G200,lookups!$A$2:$I$201,3,0)</f>
        <v>Halichoeres garnoti</v>
      </c>
      <c r="M200" t="str">
        <f>VLOOKUP(G200,lookups!$A$2:$I$201,4,0)</f>
        <v>Labridae</v>
      </c>
      <c r="N200" t="str">
        <f>VLOOKUP(G200,lookups!$A$2:$I$201,5,0)</f>
        <v>Carnivores</v>
      </c>
      <c r="O200">
        <f>VLOOKUP(G200,lookups!$A$2:$I$201,6,0)</f>
        <v>0.01</v>
      </c>
      <c r="P200">
        <f>VLOOKUP(G200,lookups!$A$2:$I$201,7,0)</f>
        <v>3.13</v>
      </c>
      <c r="Q200">
        <f t="shared" si="3"/>
        <v>1.540905884130453</v>
      </c>
    </row>
    <row r="201" spans="1:17" x14ac:dyDescent="0.2">
      <c r="A201" s="31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VLOOKUP(G201,lookups!$A$2:$I$201,2,0)</f>
        <v>Schoolmaster Snapper</v>
      </c>
      <c r="L201" t="str">
        <f>VLOOKUP(G201,lookups!$A$2:$I$201,3,0)</f>
        <v>Lutjanus apodus</v>
      </c>
      <c r="M201" t="str">
        <f>VLOOKUP(G201,lookups!$A$2:$I$201,4,0)</f>
        <v>Lutjanidae</v>
      </c>
      <c r="N201" t="str">
        <f>VLOOKUP(G201,lookups!$A$2:$I$201,5,0)</f>
        <v>Carnivores</v>
      </c>
      <c r="O201">
        <f>VLOOKUP(G201,lookups!$A$2:$I$201,6,0)</f>
        <v>1.9400000000000001E-2</v>
      </c>
      <c r="P201">
        <f>VLOOKUP(G201,lookups!$A$2:$I$201,7,0)</f>
        <v>2.9779</v>
      </c>
      <c r="Q201">
        <f t="shared" si="3"/>
        <v>74.73957540234322</v>
      </c>
    </row>
    <row r="202" spans="1:17" x14ac:dyDescent="0.2">
      <c r="A202" s="31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VLOOKUP(G202,lookups!$A$2:$I$201,2,0)</f>
        <v>Slippery Dick</v>
      </c>
      <c r="L202" t="str">
        <f>VLOOKUP(G202,lookups!$A$2:$I$201,3,0)</f>
        <v>Halichoeres bivittatus</v>
      </c>
      <c r="M202" t="str">
        <f>VLOOKUP(G202,lookups!$A$2:$I$201,4,0)</f>
        <v>Labridae</v>
      </c>
      <c r="N202" t="str">
        <f>VLOOKUP(G202,lookups!$A$2:$I$201,5,0)</f>
        <v>Carnivores</v>
      </c>
      <c r="O202">
        <f>VLOOKUP(G202,lookups!$A$2:$I$201,6,0)</f>
        <v>9.3299999999999998E-3</v>
      </c>
      <c r="P202">
        <f>VLOOKUP(G202,lookups!$A$2:$I$201,7,0)</f>
        <v>3.06</v>
      </c>
      <c r="Q202">
        <f t="shared" si="3"/>
        <v>10.712273288565926</v>
      </c>
    </row>
    <row r="203" spans="1:17" x14ac:dyDescent="0.2">
      <c r="A203" s="31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VLOOKUP(G203,lookups!$A$2:$I$201,2,0)</f>
        <v>French Grunt</v>
      </c>
      <c r="L203" t="str">
        <f>VLOOKUP(G203,lookups!$A$2:$I$201,3,0)</f>
        <v>Haemulon flavolineatum</v>
      </c>
      <c r="M203" t="str">
        <f>VLOOKUP(G203,lookups!$A$2:$I$201,4,0)</f>
        <v>Haemulidae</v>
      </c>
      <c r="N203" t="str">
        <f>VLOOKUP(G203,lookups!$A$2:$I$201,5,0)</f>
        <v>Carnivores</v>
      </c>
      <c r="O203">
        <f>VLOOKUP(G203,lookups!$A$2:$I$201,6,0)</f>
        <v>1.2699999999999999E-2</v>
      </c>
      <c r="P203">
        <f>VLOOKUP(G203,lookups!$A$2:$I$201,7,0)</f>
        <v>3.1581000000000001</v>
      </c>
      <c r="Q203">
        <f t="shared" si="3"/>
        <v>41.855084386866508</v>
      </c>
    </row>
    <row r="204" spans="1:17" x14ac:dyDescent="0.2">
      <c r="A204" s="31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VLOOKUP(G204,lookups!$A$2:$I$201,2,0)</f>
        <v>Bluehead Wrasse</v>
      </c>
      <c r="L204" t="str">
        <f>VLOOKUP(G204,lookups!$A$2:$I$201,3,0)</f>
        <v>Thalassoma bifasciatum</v>
      </c>
      <c r="M204" t="str">
        <f>VLOOKUP(G204,lookups!$A$2:$I$201,4,0)</f>
        <v>Labridae</v>
      </c>
      <c r="N204" t="str">
        <f>VLOOKUP(G204,lookups!$A$2:$I$201,5,0)</f>
        <v>Carnivores</v>
      </c>
      <c r="O204">
        <f>VLOOKUP(G204,lookups!$A$2:$I$201,6,0)</f>
        <v>8.9099999999999995E-3</v>
      </c>
      <c r="P204">
        <f>VLOOKUP(G204,lookups!$A$2:$I$201,7,0)</f>
        <v>3.01</v>
      </c>
      <c r="Q204">
        <f t="shared" si="3"/>
        <v>1.1318201385239828</v>
      </c>
    </row>
    <row r="205" spans="1:17" x14ac:dyDescent="0.2">
      <c r="A205" s="31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VLOOKUP(G205,lookups!$A$2:$I$201,2,0)</f>
        <v>Bluehead Wrasse</v>
      </c>
      <c r="L205" t="str">
        <f>VLOOKUP(G205,lookups!$A$2:$I$201,3,0)</f>
        <v>Thalassoma bifasciatum</v>
      </c>
      <c r="M205" t="str">
        <f>VLOOKUP(G205,lookups!$A$2:$I$201,4,0)</f>
        <v>Labridae</v>
      </c>
      <c r="N205" t="str">
        <f>VLOOKUP(G205,lookups!$A$2:$I$201,5,0)</f>
        <v>Carnivores</v>
      </c>
      <c r="O205">
        <f>VLOOKUP(G205,lookups!$A$2:$I$201,6,0)</f>
        <v>8.9099999999999995E-3</v>
      </c>
      <c r="P205">
        <f>VLOOKUP(G205,lookups!$A$2:$I$201,7,0)</f>
        <v>3.01</v>
      </c>
      <c r="Q205">
        <f t="shared" si="3"/>
        <v>4.6577756365061544</v>
      </c>
    </row>
    <row r="206" spans="1:17" x14ac:dyDescent="0.2">
      <c r="A206" s="31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VLOOKUP(G206,lookups!$A$2:$I$201,2,0)</f>
        <v>Bicolour Damselfish</v>
      </c>
      <c r="L206" t="str">
        <f>VLOOKUP(G206,lookups!$A$2:$I$201,3,0)</f>
        <v>Stegastes partitus</v>
      </c>
      <c r="M206" t="str">
        <f>VLOOKUP(G206,lookups!$A$2:$I$201,4,0)</f>
        <v>Pomacentridae</v>
      </c>
      <c r="N206" t="str">
        <f>VLOOKUP(G206,lookups!$A$2:$I$201,5,0)</f>
        <v>Herbivores</v>
      </c>
      <c r="O206">
        <f>VLOOKUP(G206,lookups!$A$2:$I$201,6,0)</f>
        <v>1.4789999999999999E-2</v>
      </c>
      <c r="P206">
        <f>VLOOKUP(G206,lookups!$A$2:$I$201,7,0)</f>
        <v>3.01</v>
      </c>
      <c r="Q206">
        <f t="shared" si="3"/>
        <v>0.95977348519004924</v>
      </c>
    </row>
    <row r="207" spans="1:17" x14ac:dyDescent="0.2">
      <c r="A207" s="31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VLOOKUP(G207,lookups!$A$2:$I$201,2,0)</f>
        <v>French Grunt</v>
      </c>
      <c r="L207" t="str">
        <f>VLOOKUP(G207,lookups!$A$2:$I$201,3,0)</f>
        <v>Haemulon flavolineatum</v>
      </c>
      <c r="M207" t="str">
        <f>VLOOKUP(G207,lookups!$A$2:$I$201,4,0)</f>
        <v>Haemulidae</v>
      </c>
      <c r="N207" t="str">
        <f>VLOOKUP(G207,lookups!$A$2:$I$201,5,0)</f>
        <v>Carnivores</v>
      </c>
      <c r="O207">
        <f>VLOOKUP(G207,lookups!$A$2:$I$201,6,0)</f>
        <v>1.2699999999999999E-2</v>
      </c>
      <c r="P207">
        <f>VLOOKUP(G207,lookups!$A$2:$I$201,7,0)</f>
        <v>3.1581000000000001</v>
      </c>
      <c r="Q207">
        <f t="shared" si="3"/>
        <v>80.637125546889564</v>
      </c>
    </row>
    <row r="208" spans="1:17" x14ac:dyDescent="0.2">
      <c r="A208" s="31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VLOOKUP(G208,lookups!$A$2:$I$201,2,0)</f>
        <v>Queen Parrotfish</v>
      </c>
      <c r="L208" t="str">
        <f>VLOOKUP(G208,lookups!$A$2:$I$201,3,0)</f>
        <v>Scarus vetula</v>
      </c>
      <c r="M208" t="str">
        <f>VLOOKUP(G208,lookups!$A$2:$I$201,4,0)</f>
        <v>Scaridae</v>
      </c>
      <c r="N208" t="str">
        <f>VLOOKUP(G208,lookups!$A$2:$I$201,5,0)</f>
        <v>Herbivores</v>
      </c>
      <c r="O208">
        <f>VLOOKUP(G208,lookups!$A$2:$I$201,6,0)</f>
        <v>2.5000000000000001E-2</v>
      </c>
      <c r="P208">
        <f>VLOOKUP(G208,lookups!$A$2:$I$201,7,0)</f>
        <v>2.9214000000000002</v>
      </c>
      <c r="Q208">
        <f t="shared" si="3"/>
        <v>516.65667206816784</v>
      </c>
    </row>
    <row r="209" spans="1:17" x14ac:dyDescent="0.2">
      <c r="A209" s="31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VLOOKUP(G209,lookups!$A$2:$I$201,2,0)</f>
        <v>Queen Parrotfish</v>
      </c>
      <c r="L209" t="str">
        <f>VLOOKUP(G209,lookups!$A$2:$I$201,3,0)</f>
        <v>Scarus vetula</v>
      </c>
      <c r="M209" t="str">
        <f>VLOOKUP(G209,lookups!$A$2:$I$201,4,0)</f>
        <v>Scaridae</v>
      </c>
      <c r="N209" t="str">
        <f>VLOOKUP(G209,lookups!$A$2:$I$201,5,0)</f>
        <v>Herbivores</v>
      </c>
      <c r="O209">
        <f>VLOOKUP(G209,lookups!$A$2:$I$201,6,0)</f>
        <v>2.5000000000000001E-2</v>
      </c>
      <c r="P209">
        <f>VLOOKUP(G209,lookups!$A$2:$I$201,7,0)</f>
        <v>2.9214000000000002</v>
      </c>
      <c r="Q209">
        <f t="shared" si="3"/>
        <v>116.16976346401027</v>
      </c>
    </row>
    <row r="210" spans="1:17" x14ac:dyDescent="0.2">
      <c r="A210" s="31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VLOOKUP(G210,lookups!$A$2:$I$201,2,0)</f>
        <v>Queen Parrotfish</v>
      </c>
      <c r="L210" t="str">
        <f>VLOOKUP(G210,lookups!$A$2:$I$201,3,0)</f>
        <v>Scarus vetula</v>
      </c>
      <c r="M210" t="str">
        <f>VLOOKUP(G210,lookups!$A$2:$I$201,4,0)</f>
        <v>Scaridae</v>
      </c>
      <c r="N210" t="str">
        <f>VLOOKUP(G210,lookups!$A$2:$I$201,5,0)</f>
        <v>Herbivores</v>
      </c>
      <c r="O210">
        <f>VLOOKUP(G210,lookups!$A$2:$I$201,6,0)</f>
        <v>2.5000000000000001E-2</v>
      </c>
      <c r="P210">
        <f>VLOOKUP(G210,lookups!$A$2:$I$201,7,0)</f>
        <v>2.9214000000000002</v>
      </c>
      <c r="Q210">
        <f t="shared" si="3"/>
        <v>20.861234677071096</v>
      </c>
    </row>
    <row r="211" spans="1:17" x14ac:dyDescent="0.2">
      <c r="A211" s="31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VLOOKUP(G211,lookups!$A$2:$I$201,2,0)</f>
        <v>Yellowhead Wrasse</v>
      </c>
      <c r="L211" t="str">
        <f>VLOOKUP(G211,lookups!$A$2:$I$201,3,0)</f>
        <v>Halichoeres garnoti</v>
      </c>
      <c r="M211" t="str">
        <f>VLOOKUP(G211,lookups!$A$2:$I$201,4,0)</f>
        <v>Labridae</v>
      </c>
      <c r="N211" t="str">
        <f>VLOOKUP(G211,lookups!$A$2:$I$201,5,0)</f>
        <v>Carnivores</v>
      </c>
      <c r="O211">
        <f>VLOOKUP(G211,lookups!$A$2:$I$201,6,0)</f>
        <v>0.01</v>
      </c>
      <c r="P211">
        <f>VLOOKUP(G211,lookups!$A$2:$I$201,7,0)</f>
        <v>3.13</v>
      </c>
      <c r="Q211">
        <f t="shared" si="3"/>
        <v>13.48962882591654</v>
      </c>
    </row>
    <row r="212" spans="1:17" x14ac:dyDescent="0.2">
      <c r="A212" s="31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VLOOKUP(G212,lookups!$A$2:$I$201,2,0)</f>
        <v>Yellowtail parrotfish</v>
      </c>
      <c r="L212" t="str">
        <f>VLOOKUP(G212,lookups!$A$2:$I$201,3,0)</f>
        <v>Sparisoma rubiprinne</v>
      </c>
      <c r="M212" t="str">
        <f>VLOOKUP(G212,lookups!$A$2:$I$201,4,0)</f>
        <v>Scaridae</v>
      </c>
      <c r="N212" t="str">
        <f>VLOOKUP(G212,lookups!$A$2:$I$201,5,0)</f>
        <v>Herbivores</v>
      </c>
      <c r="O212">
        <f>VLOOKUP(G212,lookups!$A$2:$I$201,6,0)</f>
        <v>1.5599999999999999E-2</v>
      </c>
      <c r="P212">
        <f>VLOOKUP(G212,lookups!$A$2:$I$201,7,0)</f>
        <v>3.0640999999999998</v>
      </c>
      <c r="Q212">
        <f t="shared" si="3"/>
        <v>202.50788349100159</v>
      </c>
    </row>
    <row r="213" spans="1:17" x14ac:dyDescent="0.2">
      <c r="A213" s="31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VLOOKUP(G213,lookups!$A$2:$I$201,2,0)</f>
        <v>Spotted Goatfish</v>
      </c>
      <c r="L213" t="str">
        <f>VLOOKUP(G213,lookups!$A$2:$I$201,3,0)</f>
        <v>Pseudupeneus maculatus</v>
      </c>
      <c r="M213" t="str">
        <f>VLOOKUP(G213,lookups!$A$2:$I$201,4,0)</f>
        <v>Mullidae</v>
      </c>
      <c r="N213" t="str">
        <f>VLOOKUP(G213,lookups!$A$2:$I$201,5,0)</f>
        <v>Carnivores</v>
      </c>
      <c r="O213">
        <f>VLOOKUP(G213,lookups!$A$2:$I$201,6,0)</f>
        <v>0.01</v>
      </c>
      <c r="P213">
        <f>VLOOKUP(G213,lookups!$A$2:$I$201,7,0)</f>
        <v>3.12</v>
      </c>
      <c r="Q213">
        <f t="shared" si="3"/>
        <v>37.663395547880882</v>
      </c>
    </row>
    <row r="214" spans="1:17" x14ac:dyDescent="0.2">
      <c r="A214" s="31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VLOOKUP(G214,lookups!$A$2:$I$201,2,0)</f>
        <v>Spotted Goatfish</v>
      </c>
      <c r="L214" t="str">
        <f>VLOOKUP(G214,lookups!$A$2:$I$201,3,0)</f>
        <v>Pseudupeneus maculatus</v>
      </c>
      <c r="M214" t="str">
        <f>VLOOKUP(G214,lookups!$A$2:$I$201,4,0)</f>
        <v>Mullidae</v>
      </c>
      <c r="N214" t="str">
        <f>VLOOKUP(G214,lookups!$A$2:$I$201,5,0)</f>
        <v>Carnivores</v>
      </c>
      <c r="O214">
        <f>VLOOKUP(G214,lookups!$A$2:$I$201,6,0)</f>
        <v>0.01</v>
      </c>
      <c r="P214">
        <f>VLOOKUP(G214,lookups!$A$2:$I$201,7,0)</f>
        <v>3.12</v>
      </c>
      <c r="Q214">
        <f t="shared" si="3"/>
        <v>6.5711405955220679</v>
      </c>
    </row>
    <row r="215" spans="1:17" x14ac:dyDescent="0.2">
      <c r="A215" s="31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VLOOKUP(G215,lookups!$A$2:$I$201,2,0)</f>
        <v>Stoplight Parrotfish</v>
      </c>
      <c r="L215" t="str">
        <f>VLOOKUP(G215,lookups!$A$2:$I$201,3,0)</f>
        <v>Sparisoma viride</v>
      </c>
      <c r="M215" t="str">
        <f>VLOOKUP(G215,lookups!$A$2:$I$201,4,0)</f>
        <v>Scaridae</v>
      </c>
      <c r="N215" t="str">
        <f>VLOOKUP(G215,lookups!$A$2:$I$201,5,0)</f>
        <v>Herbivores</v>
      </c>
      <c r="O215">
        <f>VLOOKUP(G215,lookups!$A$2:$I$201,6,0)</f>
        <v>2.5000000000000001E-2</v>
      </c>
      <c r="P215">
        <f>VLOOKUP(G215,lookups!$A$2:$I$201,7,0)</f>
        <v>2.9214000000000002</v>
      </c>
      <c r="Q215">
        <f t="shared" si="3"/>
        <v>35.535309379641568</v>
      </c>
    </row>
    <row r="216" spans="1:17" x14ac:dyDescent="0.2">
      <c r="A216" s="31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VLOOKUP(G216,lookups!$A$2:$I$201,2,0)</f>
        <v>Squirrel Fish</v>
      </c>
      <c r="L216" t="str">
        <f>VLOOKUP(G216,lookups!$A$2:$I$201,3,0)</f>
        <v>Holocentrus adsensionis</v>
      </c>
      <c r="M216" t="str">
        <f>VLOOKUP(G216,lookups!$A$2:$I$201,4,0)</f>
        <v>Holocentridae</v>
      </c>
      <c r="N216" t="str">
        <f>VLOOKUP(G216,lookups!$A$2:$I$201,5,0)</f>
        <v>Carnivores</v>
      </c>
      <c r="O216">
        <f>VLOOKUP(G216,lookups!$A$2:$I$201,6,0)</f>
        <v>1.585E-2</v>
      </c>
      <c r="P216">
        <f>VLOOKUP(G216,lookups!$A$2:$I$201,7,0)</f>
        <v>2.97</v>
      </c>
      <c r="Q216">
        <f t="shared" si="3"/>
        <v>49.31968634150946</v>
      </c>
    </row>
    <row r="217" spans="1:17" x14ac:dyDescent="0.2">
      <c r="A217" s="31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VLOOKUP(G217,lookups!$A$2:$I$201,2,0)</f>
        <v>Striped Parrotfish</v>
      </c>
      <c r="L217" t="str">
        <f>VLOOKUP(G217,lookups!$A$2:$I$201,3,0)</f>
        <v>Scarus iserti</v>
      </c>
      <c r="M217" t="str">
        <f>VLOOKUP(G217,lookups!$A$2:$I$201,4,0)</f>
        <v>Scaridae</v>
      </c>
      <c r="N217" t="str">
        <f>VLOOKUP(G217,lookups!$A$2:$I$201,5,0)</f>
        <v>Herbivores</v>
      </c>
      <c r="O217">
        <f>VLOOKUP(G217,lookups!$A$2:$I$201,6,0)</f>
        <v>1.47E-2</v>
      </c>
      <c r="P217">
        <f>VLOOKUP(G217,lookups!$A$2:$I$201,7,0)</f>
        <v>3.0548000000000002</v>
      </c>
      <c r="Q217">
        <f t="shared" si="3"/>
        <v>0.42152888881536776</v>
      </c>
    </row>
    <row r="218" spans="1:17" x14ac:dyDescent="0.2">
      <c r="A218" s="31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VLOOKUP(G218,lookups!$A$2:$I$201,2,0)</f>
        <v>Striped Parrotfish</v>
      </c>
      <c r="L218" t="str">
        <f>VLOOKUP(G218,lookups!$A$2:$I$201,3,0)</f>
        <v>Scarus iserti</v>
      </c>
      <c r="M218" t="str">
        <f>VLOOKUP(G218,lookups!$A$2:$I$201,4,0)</f>
        <v>Scaridae</v>
      </c>
      <c r="N218" t="str">
        <f>VLOOKUP(G218,lookups!$A$2:$I$201,5,0)</f>
        <v>Herbivores</v>
      </c>
      <c r="O218">
        <f>VLOOKUP(G218,lookups!$A$2:$I$201,6,0)</f>
        <v>1.47E-2</v>
      </c>
      <c r="P218">
        <f>VLOOKUP(G218,lookups!$A$2:$I$201,7,0)</f>
        <v>3.0548000000000002</v>
      </c>
      <c r="Q218">
        <f t="shared" si="3"/>
        <v>3.5027873644931384</v>
      </c>
    </row>
    <row r="219" spans="1:17" x14ac:dyDescent="0.2">
      <c r="A219" s="31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VLOOKUP(G219,lookups!$A$2:$I$201,2,0)</f>
        <v>Redtail Parrotfish</v>
      </c>
      <c r="L219" t="str">
        <f>VLOOKUP(G219,lookups!$A$2:$I$201,3,0)</f>
        <v>Sparisoma chrysopterum</v>
      </c>
      <c r="M219" t="str">
        <f>VLOOKUP(G219,lookups!$A$2:$I$201,4,0)</f>
        <v>Scaridae</v>
      </c>
      <c r="N219" t="str">
        <f>VLOOKUP(G219,lookups!$A$2:$I$201,5,0)</f>
        <v>Herbivores</v>
      </c>
      <c r="O219">
        <f>VLOOKUP(G219,lookups!$A$2:$I$201,6,0)</f>
        <v>9.9000000000000008E-3</v>
      </c>
      <c r="P219">
        <f>VLOOKUP(G219,lookups!$A$2:$I$201,7,0)</f>
        <v>3.1707999999999998</v>
      </c>
      <c r="Q219">
        <f t="shared" si="3"/>
        <v>132.11164639852092</v>
      </c>
    </row>
    <row r="220" spans="1:17" x14ac:dyDescent="0.2">
      <c r="A220" s="31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VLOOKUP(G220,lookups!$A$2:$I$201,2,0)</f>
        <v>Redtail Parrotfish</v>
      </c>
      <c r="L220" t="str">
        <f>VLOOKUP(G220,lookups!$A$2:$I$201,3,0)</f>
        <v>Sparisoma chrysopterum</v>
      </c>
      <c r="M220" t="str">
        <f>VLOOKUP(G220,lookups!$A$2:$I$201,4,0)</f>
        <v>Scaridae</v>
      </c>
      <c r="N220" t="str">
        <f>VLOOKUP(G220,lookups!$A$2:$I$201,5,0)</f>
        <v>Herbivores</v>
      </c>
      <c r="O220">
        <f>VLOOKUP(G220,lookups!$A$2:$I$201,6,0)</f>
        <v>9.9000000000000008E-3</v>
      </c>
      <c r="P220">
        <f>VLOOKUP(G220,lookups!$A$2:$I$201,7,0)</f>
        <v>3.1707999999999998</v>
      </c>
      <c r="Q220">
        <f t="shared" si="3"/>
        <v>53.062213025071451</v>
      </c>
    </row>
    <row r="221" spans="1:17" x14ac:dyDescent="0.2">
      <c r="A221" s="31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VLOOKUP(G221,lookups!$A$2:$I$201,2,0)</f>
        <v>Redtail Parrotfish</v>
      </c>
      <c r="L221" t="str">
        <f>VLOOKUP(G221,lookups!$A$2:$I$201,3,0)</f>
        <v>Sparisoma chrysopterum</v>
      </c>
      <c r="M221" t="str">
        <f>VLOOKUP(G221,lookups!$A$2:$I$201,4,0)</f>
        <v>Scaridae</v>
      </c>
      <c r="N221" t="str">
        <f>VLOOKUP(G221,lookups!$A$2:$I$201,5,0)</f>
        <v>Herbivores</v>
      </c>
      <c r="O221">
        <f>VLOOKUP(G221,lookups!$A$2:$I$201,6,0)</f>
        <v>9.9000000000000008E-3</v>
      </c>
      <c r="P221">
        <f>VLOOKUP(G221,lookups!$A$2:$I$201,7,0)</f>
        <v>3.1707999999999998</v>
      </c>
      <c r="Q221">
        <f t="shared" si="3"/>
        <v>53.062213025071451</v>
      </c>
    </row>
    <row r="222" spans="1:17" x14ac:dyDescent="0.2">
      <c r="A222" s="31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VLOOKUP(G222,lookups!$A$2:$I$201,2,0)</f>
        <v>Redtail Parrotfish</v>
      </c>
      <c r="L222" t="str">
        <f>VLOOKUP(G222,lookups!$A$2:$I$201,3,0)</f>
        <v>Sparisoma chrysopterum</v>
      </c>
      <c r="M222" t="str">
        <f>VLOOKUP(G222,lookups!$A$2:$I$201,4,0)</f>
        <v>Scaridae</v>
      </c>
      <c r="N222" t="str">
        <f>VLOOKUP(G222,lookups!$A$2:$I$201,5,0)</f>
        <v>Herbivores</v>
      </c>
      <c r="O222">
        <f>VLOOKUP(G222,lookups!$A$2:$I$201,6,0)</f>
        <v>9.9000000000000008E-3</v>
      </c>
      <c r="P222">
        <f>VLOOKUP(G222,lookups!$A$2:$I$201,7,0)</f>
        <v>3.1707999999999998</v>
      </c>
      <c r="Q222">
        <f t="shared" si="3"/>
        <v>78.911924398392841</v>
      </c>
    </row>
    <row r="223" spans="1:17" x14ac:dyDescent="0.2">
      <c r="A223" s="31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VLOOKUP(G223,lookups!$A$2:$I$201,2,0)</f>
        <v>Redtail Parrotfish</v>
      </c>
      <c r="L223" t="str">
        <f>VLOOKUP(G223,lookups!$A$2:$I$201,3,0)</f>
        <v>Sparisoma chrysopterum</v>
      </c>
      <c r="M223" t="str">
        <f>VLOOKUP(G223,lookups!$A$2:$I$201,4,0)</f>
        <v>Scaridae</v>
      </c>
      <c r="N223" t="str">
        <f>VLOOKUP(G223,lookups!$A$2:$I$201,5,0)</f>
        <v>Herbivores</v>
      </c>
      <c r="O223">
        <f>VLOOKUP(G223,lookups!$A$2:$I$201,6,0)</f>
        <v>9.9000000000000008E-3</v>
      </c>
      <c r="P223">
        <f>VLOOKUP(G223,lookups!$A$2:$I$201,7,0)</f>
        <v>3.1707999999999998</v>
      </c>
      <c r="Q223">
        <f t="shared" si="3"/>
        <v>429.14767732430209</v>
      </c>
    </row>
    <row r="224" spans="1:17" x14ac:dyDescent="0.2">
      <c r="A224" s="31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VLOOKUP(G224,lookups!$A$2:$I$201,2,0)</f>
        <v>Redtail Parrotfish</v>
      </c>
      <c r="L224" t="str">
        <f>VLOOKUP(G224,lookups!$A$2:$I$201,3,0)</f>
        <v>Sparisoma chrysopterum</v>
      </c>
      <c r="M224" t="str">
        <f>VLOOKUP(G224,lookups!$A$2:$I$201,4,0)</f>
        <v>Scaridae</v>
      </c>
      <c r="N224" t="str">
        <f>VLOOKUP(G224,lookups!$A$2:$I$201,5,0)</f>
        <v>Herbivores</v>
      </c>
      <c r="O224">
        <f>VLOOKUP(G224,lookups!$A$2:$I$201,6,0)</f>
        <v>9.9000000000000008E-3</v>
      </c>
      <c r="P224">
        <f>VLOOKUP(G224,lookups!$A$2:$I$201,7,0)</f>
        <v>3.1707999999999998</v>
      </c>
      <c r="Q224">
        <f t="shared" si="3"/>
        <v>268.05466769633176</v>
      </c>
    </row>
    <row r="225" spans="1:17" x14ac:dyDescent="0.2">
      <c r="A225" s="31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VLOOKUP(G225,lookups!$A$2:$I$201,2,0)</f>
        <v>Redtail Parrotfish</v>
      </c>
      <c r="L225" t="str">
        <f>VLOOKUP(G225,lookups!$A$2:$I$201,3,0)</f>
        <v>Sparisoma chrysopterum</v>
      </c>
      <c r="M225" t="str">
        <f>VLOOKUP(G225,lookups!$A$2:$I$201,4,0)</f>
        <v>Scaridae</v>
      </c>
      <c r="N225" t="str">
        <f>VLOOKUP(G225,lookups!$A$2:$I$201,5,0)</f>
        <v>Herbivores</v>
      </c>
      <c r="O225">
        <f>VLOOKUP(G225,lookups!$A$2:$I$201,6,0)</f>
        <v>9.9000000000000008E-3</v>
      </c>
      <c r="P225">
        <f>VLOOKUP(G225,lookups!$A$2:$I$201,7,0)</f>
        <v>3.1707999999999998</v>
      </c>
      <c r="Q225">
        <f t="shared" si="3"/>
        <v>132.11164639852092</v>
      </c>
    </row>
    <row r="226" spans="1:17" x14ac:dyDescent="0.2">
      <c r="A226" s="31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VLOOKUP(G226,lookups!$A$2:$I$201,2,0)</f>
        <v>Redtail Parrotfish</v>
      </c>
      <c r="L226" t="str">
        <f>VLOOKUP(G226,lookups!$A$2:$I$201,3,0)</f>
        <v>Sparisoma chrysopterum</v>
      </c>
      <c r="M226" t="str">
        <f>VLOOKUP(G226,lookups!$A$2:$I$201,4,0)</f>
        <v>Scaridae</v>
      </c>
      <c r="N226" t="str">
        <f>VLOOKUP(G226,lookups!$A$2:$I$201,5,0)</f>
        <v>Herbivores</v>
      </c>
      <c r="O226">
        <f>VLOOKUP(G226,lookups!$A$2:$I$201,6,0)</f>
        <v>9.9000000000000008E-3</v>
      </c>
      <c r="P226">
        <f>VLOOKUP(G226,lookups!$A$2:$I$201,7,0)</f>
        <v>3.1707999999999998</v>
      </c>
      <c r="Q226">
        <f t="shared" si="3"/>
        <v>178.72653304064409</v>
      </c>
    </row>
    <row r="227" spans="1:17" x14ac:dyDescent="0.2">
      <c r="A227" s="31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VLOOKUP(G227,lookups!$A$2:$I$201,2,0)</f>
        <v>Blue Tang</v>
      </c>
      <c r="L227" t="str">
        <f>VLOOKUP(G227,lookups!$A$2:$I$201,3,0)</f>
        <v>Acanthurus coeruleus</v>
      </c>
      <c r="M227" t="str">
        <f>VLOOKUP(G227,lookups!$A$2:$I$201,4,0)</f>
        <v>Acanthuridae</v>
      </c>
      <c r="N227" t="str">
        <f>VLOOKUP(G227,lookups!$A$2:$I$201,5,0)</f>
        <v>Herbivores</v>
      </c>
      <c r="O227">
        <f>VLOOKUP(G227,lookups!$A$2:$I$201,6,0)</f>
        <v>4.1500000000000002E-2</v>
      </c>
      <c r="P227">
        <f>VLOOKUP(G227,lookups!$A$2:$I$201,7,0)</f>
        <v>2.8346</v>
      </c>
      <c r="Q227">
        <f t="shared" si="3"/>
        <v>2.1117735602071006</v>
      </c>
    </row>
    <row r="228" spans="1:17" x14ac:dyDescent="0.2">
      <c r="A228" s="31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VLOOKUP(G228,lookups!$A$2:$I$201,2,0)</f>
        <v>Blue Tang</v>
      </c>
      <c r="L228" t="str">
        <f>VLOOKUP(G228,lookups!$A$2:$I$201,3,0)</f>
        <v>Acanthurus coeruleus</v>
      </c>
      <c r="M228" t="str">
        <f>VLOOKUP(G228,lookups!$A$2:$I$201,4,0)</f>
        <v>Acanthuridae</v>
      </c>
      <c r="N228" t="str">
        <f>VLOOKUP(G228,lookups!$A$2:$I$201,5,0)</f>
        <v>Herbivores</v>
      </c>
      <c r="O228">
        <f>VLOOKUP(G228,lookups!$A$2:$I$201,6,0)</f>
        <v>4.1500000000000002E-2</v>
      </c>
      <c r="P228">
        <f>VLOOKUP(G228,lookups!$A$2:$I$201,7,0)</f>
        <v>2.8346</v>
      </c>
      <c r="Q228">
        <f t="shared" si="3"/>
        <v>0.93432077429463178</v>
      </c>
    </row>
    <row r="229" spans="1:17" x14ac:dyDescent="0.2">
      <c r="A229" s="31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VLOOKUP(G229,lookups!$A$2:$I$201,2,0)</f>
        <v>Striped Parrotfish</v>
      </c>
      <c r="L229" t="str">
        <f>VLOOKUP(G229,lookups!$A$2:$I$201,3,0)</f>
        <v>Scarus iserti</v>
      </c>
      <c r="M229" t="str">
        <f>VLOOKUP(G229,lookups!$A$2:$I$201,4,0)</f>
        <v>Scaridae</v>
      </c>
      <c r="N229" t="str">
        <f>VLOOKUP(G229,lookups!$A$2:$I$201,5,0)</f>
        <v>Herbivores</v>
      </c>
      <c r="O229">
        <f>VLOOKUP(G229,lookups!$A$2:$I$201,6,0)</f>
        <v>1.47E-2</v>
      </c>
      <c r="P229">
        <f>VLOOKUP(G229,lookups!$A$2:$I$201,7,0)</f>
        <v>3.0548000000000002</v>
      </c>
      <c r="Q229">
        <f t="shared" si="3"/>
        <v>8.4348356905685886</v>
      </c>
    </row>
    <row r="230" spans="1:17" x14ac:dyDescent="0.2">
      <c r="A230" s="31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VLOOKUP(G230,lookups!$A$2:$I$201,2,0)</f>
        <v>Redband Parrotfish</v>
      </c>
      <c r="L230" t="str">
        <f>VLOOKUP(G230,lookups!$A$2:$I$201,3,0)</f>
        <v>Sparisoma aurofrenatum</v>
      </c>
      <c r="M230" t="str">
        <f>VLOOKUP(G230,lookups!$A$2:$I$201,4,0)</f>
        <v>Scaridae</v>
      </c>
      <c r="N230" t="str">
        <f>VLOOKUP(G230,lookups!$A$2:$I$201,5,0)</f>
        <v>Herbivores</v>
      </c>
      <c r="O230">
        <f>VLOOKUP(G230,lookups!$A$2:$I$201,6,0)</f>
        <v>4.5999999999999999E-3</v>
      </c>
      <c r="P230">
        <f>VLOOKUP(G230,lookups!$A$2:$I$201,7,0)</f>
        <v>3.4291</v>
      </c>
      <c r="Q230">
        <f t="shared" si="3"/>
        <v>0.53368100802107599</v>
      </c>
    </row>
    <row r="231" spans="1:17" x14ac:dyDescent="0.2">
      <c r="A231" s="31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VLOOKUP(G231,lookups!$A$2:$I$201,2,0)</f>
        <v>Stoplight Parrotfish</v>
      </c>
      <c r="L231" t="str">
        <f>VLOOKUP(G231,lookups!$A$2:$I$201,3,0)</f>
        <v>Sparisoma viride</v>
      </c>
      <c r="M231" t="str">
        <f>VLOOKUP(G231,lookups!$A$2:$I$201,4,0)</f>
        <v>Scaridae</v>
      </c>
      <c r="N231" t="str">
        <f>VLOOKUP(G231,lookups!$A$2:$I$201,5,0)</f>
        <v>Herbivores</v>
      </c>
      <c r="O231">
        <f>VLOOKUP(G231,lookups!$A$2:$I$201,6,0)</f>
        <v>2.5000000000000001E-2</v>
      </c>
      <c r="P231">
        <f>VLOOKUP(G231,lookups!$A$2:$I$201,7,0)</f>
        <v>2.9214000000000002</v>
      </c>
      <c r="Q231">
        <f t="shared" si="3"/>
        <v>4.6906288624930603</v>
      </c>
    </row>
    <row r="232" spans="1:17" x14ac:dyDescent="0.2">
      <c r="A232" s="31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VLOOKUP(G232,lookups!$A$2:$I$201,2,0)</f>
        <v>Stoplight Parrotfish</v>
      </c>
      <c r="L232" t="str">
        <f>VLOOKUP(G232,lookups!$A$2:$I$201,3,0)</f>
        <v>Sparisoma viride</v>
      </c>
      <c r="M232" t="str">
        <f>VLOOKUP(G232,lookups!$A$2:$I$201,4,0)</f>
        <v>Scaridae</v>
      </c>
      <c r="N232" t="str">
        <f>VLOOKUP(G232,lookups!$A$2:$I$201,5,0)</f>
        <v>Herbivores</v>
      </c>
      <c r="O232">
        <f>VLOOKUP(G232,lookups!$A$2:$I$201,6,0)</f>
        <v>2.5000000000000001E-2</v>
      </c>
      <c r="P232">
        <f>VLOOKUP(G232,lookups!$A$2:$I$201,7,0)</f>
        <v>2.9214000000000002</v>
      </c>
      <c r="Q232">
        <f t="shared" si="3"/>
        <v>20.861234677071096</v>
      </c>
    </row>
    <row r="233" spans="1:17" x14ac:dyDescent="0.2">
      <c r="A233" s="31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VLOOKUP(G233,lookups!$A$2:$I$201,2,0)</f>
        <v>Stoplight Parrotfish</v>
      </c>
      <c r="L233" t="str">
        <f>VLOOKUP(G233,lookups!$A$2:$I$201,3,0)</f>
        <v>Sparisoma viride</v>
      </c>
      <c r="M233" t="str">
        <f>VLOOKUP(G233,lookups!$A$2:$I$201,4,0)</f>
        <v>Scaridae</v>
      </c>
      <c r="N233" t="str">
        <f>VLOOKUP(G233,lookups!$A$2:$I$201,5,0)</f>
        <v>Herbivores</v>
      </c>
      <c r="O233">
        <f>VLOOKUP(G233,lookups!$A$2:$I$201,6,0)</f>
        <v>2.5000000000000001E-2</v>
      </c>
      <c r="P233">
        <f>VLOOKUP(G233,lookups!$A$2:$I$201,7,0)</f>
        <v>2.9214000000000002</v>
      </c>
      <c r="Q233">
        <f t="shared" si="3"/>
        <v>10.869938743553069</v>
      </c>
    </row>
    <row r="234" spans="1:17" x14ac:dyDescent="0.2">
      <c r="A234" s="31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VLOOKUP(G234,lookups!$A$2:$I$201,2,0)</f>
        <v>Hamlet spp.</v>
      </c>
      <c r="L234" t="str">
        <f>VLOOKUP(G234,lookups!$A$2:$I$201,3,0)</f>
        <v>Hypoplectrus puella</v>
      </c>
      <c r="M234" t="str">
        <f>VLOOKUP(G234,lookups!$A$2:$I$201,4,0)</f>
        <v>Serranidae</v>
      </c>
      <c r="N234" t="str">
        <f>VLOOKUP(G234,lookups!$A$2:$I$201,5,0)</f>
        <v>Carnivores</v>
      </c>
      <c r="O234">
        <f>VLOOKUP(G234,lookups!$A$2:$I$201,6,0)</f>
        <v>1.7780000000000001E-2</v>
      </c>
      <c r="P234">
        <f>VLOOKUP(G234,lookups!$A$2:$I$201,7,0)</f>
        <v>3.03</v>
      </c>
      <c r="Q234">
        <f t="shared" si="3"/>
        <v>2.3324420895012303</v>
      </c>
    </row>
    <row r="235" spans="1:17" x14ac:dyDescent="0.2">
      <c r="A235" s="31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VLOOKUP(G235,lookups!$A$2:$I$201,2,0)</f>
        <v>Sand diver</v>
      </c>
      <c r="L235" t="str">
        <f>VLOOKUP(G235,lookups!$A$2:$I$201,3,0)</f>
        <v>Synodus intermedius</v>
      </c>
      <c r="M235" t="str">
        <f>VLOOKUP(G235,lookups!$A$2:$I$201,4,0)</f>
        <v>Synodontidae</v>
      </c>
      <c r="N235" t="str">
        <f>VLOOKUP(G235,lookups!$A$2:$I$201,5,0)</f>
        <v>Carnivores</v>
      </c>
      <c r="O235">
        <f>VLOOKUP(G235,lookups!$A$2:$I$201,6,0)</f>
        <v>3.8E-3</v>
      </c>
      <c r="P235">
        <f>VLOOKUP(G235,lookups!$A$2:$I$201,7,0)</f>
        <v>3.21</v>
      </c>
      <c r="Q235">
        <f t="shared" si="3"/>
        <v>167.94260185700335</v>
      </c>
    </row>
    <row r="236" spans="1:17" x14ac:dyDescent="0.2">
      <c r="A236" s="31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VLOOKUP(G236,lookups!$A$2:$I$201,2,0)</f>
        <v>Longspine squirrelfish</v>
      </c>
      <c r="L236" t="str">
        <f>VLOOKUP(G236,lookups!$A$2:$I$201,3,0)</f>
        <v>Holocentrus rufus</v>
      </c>
      <c r="M236" t="str">
        <f>VLOOKUP(G236,lookups!$A$2:$I$201,4,0)</f>
        <v>Holocentridae</v>
      </c>
      <c r="N236" t="str">
        <f>VLOOKUP(G236,lookups!$A$2:$I$201,5,0)</f>
        <v>Carnivores</v>
      </c>
      <c r="O236">
        <f>VLOOKUP(G236,lookups!$A$2:$I$201,6,0)</f>
        <v>1.1480000000000001E-2</v>
      </c>
      <c r="P236">
        <f>VLOOKUP(G236,lookups!$A$2:$I$201,7,0)</f>
        <v>2.89</v>
      </c>
      <c r="Q236">
        <f t="shared" si="3"/>
        <v>23.564157192149512</v>
      </c>
    </row>
    <row r="237" spans="1:17" x14ac:dyDescent="0.2">
      <c r="A237" s="31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VLOOKUP(G237,lookups!$A$2:$I$201,2,0)</f>
        <v>Yellowhead Wrasse</v>
      </c>
      <c r="L237" t="str">
        <f>VLOOKUP(G237,lookups!$A$2:$I$201,3,0)</f>
        <v>Halichoeres garnoti</v>
      </c>
      <c r="M237" t="str">
        <f>VLOOKUP(G237,lookups!$A$2:$I$201,4,0)</f>
        <v>Labridae</v>
      </c>
      <c r="N237" t="str">
        <f>VLOOKUP(G237,lookups!$A$2:$I$201,5,0)</f>
        <v>Carnivores</v>
      </c>
      <c r="O237">
        <f>VLOOKUP(G237,lookups!$A$2:$I$201,6,0)</f>
        <v>0.01</v>
      </c>
      <c r="P237">
        <f>VLOOKUP(G237,lookups!$A$2:$I$201,7,0)</f>
        <v>3.13</v>
      </c>
      <c r="Q237">
        <f t="shared" si="3"/>
        <v>13.48962882591654</v>
      </c>
    </row>
    <row r="238" spans="1:17" x14ac:dyDescent="0.2">
      <c r="A238" s="31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VLOOKUP(G238,lookups!$A$2:$I$201,2,0)</f>
        <v>Queen Parrotfish</v>
      </c>
      <c r="L238" t="str">
        <f>VLOOKUP(G238,lookups!$A$2:$I$201,3,0)</f>
        <v>Scarus vetula</v>
      </c>
      <c r="M238" t="str">
        <f>VLOOKUP(G238,lookups!$A$2:$I$201,4,0)</f>
        <v>Scaridae</v>
      </c>
      <c r="N238" t="str">
        <f>VLOOKUP(G238,lookups!$A$2:$I$201,5,0)</f>
        <v>Herbivores</v>
      </c>
      <c r="O238">
        <f>VLOOKUP(G238,lookups!$A$2:$I$201,6,0)</f>
        <v>2.5000000000000001E-2</v>
      </c>
      <c r="P238">
        <f>VLOOKUP(G238,lookups!$A$2:$I$201,7,0)</f>
        <v>2.9214000000000002</v>
      </c>
      <c r="Q238">
        <f t="shared" si="3"/>
        <v>237.73422506812869</v>
      </c>
    </row>
    <row r="239" spans="1:17" x14ac:dyDescent="0.2">
      <c r="A239" s="31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VLOOKUP(G239,lookups!$A$2:$I$201,2,0)</f>
        <v>Black Durgon</v>
      </c>
      <c r="L239" t="str">
        <f>VLOOKUP(G239,lookups!$A$2:$I$201,3,0)</f>
        <v>Melichthys niger</v>
      </c>
      <c r="M239" t="str">
        <f>VLOOKUP(G239,lookups!$A$2:$I$201,4,0)</f>
        <v>Balistidae</v>
      </c>
      <c r="N239" t="str">
        <f>VLOOKUP(G239,lookups!$A$2:$I$201,5,0)</f>
        <v>Omnivores</v>
      </c>
      <c r="O239">
        <f>VLOOKUP(G239,lookups!$A$2:$I$201,6,0)</f>
        <v>5.62E-2</v>
      </c>
      <c r="P239">
        <f>VLOOKUP(G239,lookups!$A$2:$I$201,7,0)</f>
        <v>2.6532</v>
      </c>
      <c r="Q239">
        <f t="shared" si="3"/>
        <v>204.85764333677099</v>
      </c>
    </row>
    <row r="240" spans="1:17" x14ac:dyDescent="0.2">
      <c r="A240" s="31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VLOOKUP(G240,lookups!$A$2:$I$201,2,0)</f>
        <v>Sergeant Major</v>
      </c>
      <c r="L240" t="str">
        <f>VLOOKUP(G240,lookups!$A$2:$I$201,3,0)</f>
        <v>Abudefduf saxatilis</v>
      </c>
      <c r="M240" t="str">
        <f>VLOOKUP(G240,lookups!$A$2:$I$201,4,0)</f>
        <v>Pomacentridae</v>
      </c>
      <c r="N240" t="str">
        <f>VLOOKUP(G240,lookups!$A$2:$I$201,5,0)</f>
        <v>Carnivores</v>
      </c>
      <c r="O240">
        <f>VLOOKUP(G240,lookups!$A$2:$I$201,6,0)</f>
        <v>1.8200000000000001E-2</v>
      </c>
      <c r="P240">
        <f>VLOOKUP(G240,lookups!$A$2:$I$201,7,0)</f>
        <v>3.05</v>
      </c>
      <c r="Q240">
        <f t="shared" si="3"/>
        <v>10.339412168517002</v>
      </c>
    </row>
    <row r="241" spans="1:17" x14ac:dyDescent="0.2">
      <c r="A241" s="31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VLOOKUP(G241,lookups!$A$2:$I$201,2,0)</f>
        <v>Sergeant Major</v>
      </c>
      <c r="L241" t="str">
        <f>VLOOKUP(G241,lookups!$A$2:$I$201,3,0)</f>
        <v>Abudefduf saxatilis</v>
      </c>
      <c r="M241" t="str">
        <f>VLOOKUP(G241,lookups!$A$2:$I$201,4,0)</f>
        <v>Pomacentridae</v>
      </c>
      <c r="N241" t="str">
        <f>VLOOKUP(G241,lookups!$A$2:$I$201,5,0)</f>
        <v>Carnivores</v>
      </c>
      <c r="O241">
        <f>VLOOKUP(G241,lookups!$A$2:$I$201,6,0)</f>
        <v>1.8200000000000001E-2</v>
      </c>
      <c r="P241">
        <f>VLOOKUP(G241,lookups!$A$2:$I$201,7,0)</f>
        <v>3.05</v>
      </c>
      <c r="Q241">
        <f t="shared" si="3"/>
        <v>35.610181599509723</v>
      </c>
    </row>
    <row r="242" spans="1:17" x14ac:dyDescent="0.2">
      <c r="A242" s="31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VLOOKUP(G242,lookups!$A$2:$I$201,2,0)</f>
        <v>Ocean Surgeonfish</v>
      </c>
      <c r="L242" t="str">
        <f>VLOOKUP(G242,lookups!$A$2:$I$201,3,0)</f>
        <v>Acanthurus bahianus</v>
      </c>
      <c r="M242" t="str">
        <f>VLOOKUP(G242,lookups!$A$2:$I$201,4,0)</f>
        <v>Acanthuridae</v>
      </c>
      <c r="N242" t="str">
        <f>VLOOKUP(G242,lookups!$A$2:$I$201,5,0)</f>
        <v>Herbivores</v>
      </c>
      <c r="O242">
        <f>VLOOKUP(G242,lookups!$A$2:$I$201,6,0)</f>
        <v>2.3699999999999999E-2</v>
      </c>
      <c r="P242">
        <f>VLOOKUP(G242,lookups!$A$2:$I$201,7,0)</f>
        <v>2.9752000000000001</v>
      </c>
      <c r="Q242">
        <f t="shared" si="3"/>
        <v>38.505998471352768</v>
      </c>
    </row>
    <row r="243" spans="1:17" x14ac:dyDescent="0.2">
      <c r="A243" s="31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VLOOKUP(G243,lookups!$A$2:$I$201,2,0)</f>
        <v>Striped Parrotfish</v>
      </c>
      <c r="L243" t="str">
        <f>VLOOKUP(G243,lookups!$A$2:$I$201,3,0)</f>
        <v>Scarus iserti</v>
      </c>
      <c r="M243" t="str">
        <f>VLOOKUP(G243,lookups!$A$2:$I$201,4,0)</f>
        <v>Scaridae</v>
      </c>
      <c r="N243" t="str">
        <f>VLOOKUP(G243,lookups!$A$2:$I$201,5,0)</f>
        <v>Herbivores</v>
      </c>
      <c r="O243">
        <f>VLOOKUP(G243,lookups!$A$2:$I$201,6,0)</f>
        <v>1.47E-2</v>
      </c>
      <c r="P243">
        <f>VLOOKUP(G243,lookups!$A$2:$I$201,7,0)</f>
        <v>3.0548000000000002</v>
      </c>
      <c r="Q243">
        <f t="shared" si="3"/>
        <v>37.169908103492105</v>
      </c>
    </row>
    <row r="244" spans="1:17" x14ac:dyDescent="0.2">
      <c r="A244" s="31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VLOOKUP(G244,lookups!$A$2:$I$201,2,0)</f>
        <v>Striped Parrotfish</v>
      </c>
      <c r="L244" t="str">
        <f>VLOOKUP(G244,lookups!$A$2:$I$201,3,0)</f>
        <v>Scarus iserti</v>
      </c>
      <c r="M244" t="str">
        <f>VLOOKUP(G244,lookups!$A$2:$I$201,4,0)</f>
        <v>Scaridae</v>
      </c>
      <c r="N244" t="str">
        <f>VLOOKUP(G244,lookups!$A$2:$I$201,5,0)</f>
        <v>Herbivores</v>
      </c>
      <c r="O244">
        <f>VLOOKUP(G244,lookups!$A$2:$I$201,6,0)</f>
        <v>1.47E-2</v>
      </c>
      <c r="P244">
        <f>VLOOKUP(G244,lookups!$A$2:$I$201,7,0)</f>
        <v>3.0548000000000002</v>
      </c>
      <c r="Q244">
        <f t="shared" si="3"/>
        <v>22.313295111338885</v>
      </c>
    </row>
    <row r="245" spans="1:17" x14ac:dyDescent="0.2">
      <c r="A245" s="31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VLOOKUP(G245,lookups!$A$2:$I$201,2,0)</f>
        <v>Goatfish</v>
      </c>
      <c r="L245" t="str">
        <f>VLOOKUP(G245,lookups!$A$2:$I$201,3,0)</f>
        <v>Mulloidichthys martinicus</v>
      </c>
      <c r="M245" t="str">
        <f>VLOOKUP(G245,lookups!$A$2:$I$201,4,0)</f>
        <v>Mullidae</v>
      </c>
      <c r="N245" t="str">
        <f>VLOOKUP(G245,lookups!$A$2:$I$201,5,0)</f>
        <v>Carnivores</v>
      </c>
      <c r="O245">
        <f>VLOOKUP(G245,lookups!$A$2:$I$201,6,0)</f>
        <v>9.7699999999999992E-3</v>
      </c>
      <c r="P245">
        <f>VLOOKUP(G245,lookups!$A$2:$I$201,7,0)</f>
        <v>3.12</v>
      </c>
      <c r="Q245">
        <f t="shared" si="3"/>
        <v>150.74861400230986</v>
      </c>
    </row>
    <row r="246" spans="1:17" x14ac:dyDescent="0.2">
      <c r="A246" s="31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VLOOKUP(G246,lookups!$A$2:$I$201,2,0)</f>
        <v>Goatfish</v>
      </c>
      <c r="L246" t="str">
        <f>VLOOKUP(G246,lookups!$A$2:$I$201,3,0)</f>
        <v>Mulloidichthys martinicus</v>
      </c>
      <c r="M246" t="str">
        <f>VLOOKUP(G246,lookups!$A$2:$I$201,4,0)</f>
        <v>Mullidae</v>
      </c>
      <c r="N246" t="str">
        <f>VLOOKUP(G246,lookups!$A$2:$I$201,5,0)</f>
        <v>Carnivores</v>
      </c>
      <c r="O246">
        <f>VLOOKUP(G246,lookups!$A$2:$I$201,6,0)</f>
        <v>9.7699999999999992E-3</v>
      </c>
      <c r="P246">
        <f>VLOOKUP(G246,lookups!$A$2:$I$201,7,0)</f>
        <v>3.12</v>
      </c>
      <c r="Q246">
        <f t="shared" si="3"/>
        <v>6.4200043618250593</v>
      </c>
    </row>
    <row r="247" spans="1:17" x14ac:dyDescent="0.2">
      <c r="A247" s="31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VLOOKUP(G247,lookups!$A$2:$I$201,2,0)</f>
        <v>White Grunt</v>
      </c>
      <c r="L247" t="str">
        <f>VLOOKUP(G247,lookups!$A$2:$I$201,3,0)</f>
        <v>Haemulon plumieri</v>
      </c>
      <c r="M247" t="str">
        <f>VLOOKUP(G247,lookups!$A$2:$I$201,4,0)</f>
        <v>Haemulidae</v>
      </c>
      <c r="N247" t="str">
        <f>VLOOKUP(G247,lookups!$A$2:$I$201,5,0)</f>
        <v>Carnivores</v>
      </c>
      <c r="O247">
        <f>VLOOKUP(G247,lookups!$A$2:$I$201,6,0)</f>
        <v>1.21E-2</v>
      </c>
      <c r="P247">
        <f>VLOOKUP(G247,lookups!$A$2:$I$201,7,0)</f>
        <v>3.1612</v>
      </c>
      <c r="Q247">
        <f t="shared" si="3"/>
        <v>112.44827910947038</v>
      </c>
    </row>
    <row r="248" spans="1:17" x14ac:dyDescent="0.2">
      <c r="A248" s="31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VLOOKUP(G248,lookups!$A$2:$I$201,2,0)</f>
        <v>Blue Tang</v>
      </c>
      <c r="L248" t="str">
        <f>VLOOKUP(G248,lookups!$A$2:$I$201,3,0)</f>
        <v>Acanthurus coeruleus</v>
      </c>
      <c r="M248" t="str">
        <f>VLOOKUP(G248,lookups!$A$2:$I$201,4,0)</f>
        <v>Acanthuridae</v>
      </c>
      <c r="N248" t="str">
        <f>VLOOKUP(G248,lookups!$A$2:$I$201,5,0)</f>
        <v>Herbivores</v>
      </c>
      <c r="O248">
        <f>VLOOKUP(G248,lookups!$A$2:$I$201,6,0)</f>
        <v>4.1500000000000002E-2</v>
      </c>
      <c r="P248">
        <f>VLOOKUP(G248,lookups!$A$2:$I$201,7,0)</f>
        <v>2.8346</v>
      </c>
      <c r="Q248">
        <f t="shared" si="3"/>
        <v>150.05260508576984</v>
      </c>
    </row>
    <row r="249" spans="1:17" x14ac:dyDescent="0.2">
      <c r="A249" s="31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VLOOKUP(G249,lookups!$A$2:$I$201,2,0)</f>
        <v>Blue Tang</v>
      </c>
      <c r="L249" t="str">
        <f>VLOOKUP(G249,lookups!$A$2:$I$201,3,0)</f>
        <v>Acanthurus coeruleus</v>
      </c>
      <c r="M249" t="str">
        <f>VLOOKUP(G249,lookups!$A$2:$I$201,4,0)</f>
        <v>Acanthuridae</v>
      </c>
      <c r="N249" t="str">
        <f>VLOOKUP(G249,lookups!$A$2:$I$201,5,0)</f>
        <v>Herbivores</v>
      </c>
      <c r="O249">
        <f>VLOOKUP(G249,lookups!$A$2:$I$201,6,0)</f>
        <v>4.1500000000000002E-2</v>
      </c>
      <c r="P249">
        <f>VLOOKUP(G249,lookups!$A$2:$I$201,7,0)</f>
        <v>2.8346</v>
      </c>
      <c r="Q249">
        <f t="shared" si="3"/>
        <v>89.494506928689532</v>
      </c>
    </row>
    <row r="250" spans="1:17" x14ac:dyDescent="0.2">
      <c r="A250" s="31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VLOOKUP(G250,lookups!$A$2:$I$201,2,0)</f>
        <v>Black Durgon</v>
      </c>
      <c r="L250" t="str">
        <f>VLOOKUP(G250,lookups!$A$2:$I$201,3,0)</f>
        <v>Melichthys niger</v>
      </c>
      <c r="M250" t="str">
        <f>VLOOKUP(G250,lookups!$A$2:$I$201,4,0)</f>
        <v>Balistidae</v>
      </c>
      <c r="N250" t="str">
        <f>VLOOKUP(G250,lookups!$A$2:$I$201,5,0)</f>
        <v>Omnivores</v>
      </c>
      <c r="O250">
        <f>VLOOKUP(G250,lookups!$A$2:$I$201,6,0)</f>
        <v>5.62E-2</v>
      </c>
      <c r="P250">
        <f>VLOOKUP(G250,lookups!$A$2:$I$201,7,0)</f>
        <v>2.6532</v>
      </c>
      <c r="Q250">
        <f t="shared" si="3"/>
        <v>258.05529936971499</v>
      </c>
    </row>
    <row r="251" spans="1:17" x14ac:dyDescent="0.2">
      <c r="A251" s="31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VLOOKUP(G251,lookups!$A$2:$I$201,2,0)</f>
        <v>Yellowtail parrotfish</v>
      </c>
      <c r="L251" t="str">
        <f>VLOOKUP(G251,lookups!$A$2:$I$201,3,0)</f>
        <v>Sparisoma rubiprinne</v>
      </c>
      <c r="M251" t="str">
        <f>VLOOKUP(G251,lookups!$A$2:$I$201,4,0)</f>
        <v>Scaridae</v>
      </c>
      <c r="N251" t="str">
        <f>VLOOKUP(G251,lookups!$A$2:$I$201,5,0)</f>
        <v>Herbivores</v>
      </c>
      <c r="O251">
        <f>VLOOKUP(G251,lookups!$A$2:$I$201,6,0)</f>
        <v>1.5599999999999999E-2</v>
      </c>
      <c r="P251">
        <f>VLOOKUP(G251,lookups!$A$2:$I$201,7,0)</f>
        <v>3.0640999999999998</v>
      </c>
      <c r="Q251">
        <f t="shared" si="3"/>
        <v>264.38077058719324</v>
      </c>
    </row>
    <row r="252" spans="1:17" x14ac:dyDescent="0.2">
      <c r="A252" s="31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VLOOKUP(G252,lookups!$A$2:$I$201,2,0)</f>
        <v>Yellowhead Wrasse</v>
      </c>
      <c r="L252" t="str">
        <f>VLOOKUP(G252,lookups!$A$2:$I$201,3,0)</f>
        <v>Halichoeres garnoti</v>
      </c>
      <c r="M252" t="str">
        <f>VLOOKUP(G252,lookups!$A$2:$I$201,4,0)</f>
        <v>Labridae</v>
      </c>
      <c r="N252" t="str">
        <f>VLOOKUP(G252,lookups!$A$2:$I$201,5,0)</f>
        <v>Carnivores</v>
      </c>
      <c r="O252">
        <f>VLOOKUP(G252,lookups!$A$2:$I$201,6,0)</f>
        <v>0.01</v>
      </c>
      <c r="P252">
        <f>VLOOKUP(G252,lookups!$A$2:$I$201,7,0)</f>
        <v>3.13</v>
      </c>
      <c r="Q252">
        <f t="shared" si="3"/>
        <v>6.7092142277548126</v>
      </c>
    </row>
    <row r="253" spans="1:17" x14ac:dyDescent="0.2">
      <c r="A253" s="31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VLOOKUP(G253,lookups!$A$2:$I$201,2,0)</f>
        <v>Sergeant Major</v>
      </c>
      <c r="L253" t="str">
        <f>VLOOKUP(G253,lookups!$A$2:$I$201,3,0)</f>
        <v>Abudefduf saxatilis</v>
      </c>
      <c r="M253" t="str">
        <f>VLOOKUP(G253,lookups!$A$2:$I$201,4,0)</f>
        <v>Pomacentridae</v>
      </c>
      <c r="N253" t="str">
        <f>VLOOKUP(G253,lookups!$A$2:$I$201,5,0)</f>
        <v>Carnivores</v>
      </c>
      <c r="O253">
        <f>VLOOKUP(G253,lookups!$A$2:$I$201,6,0)</f>
        <v>1.8200000000000001E-2</v>
      </c>
      <c r="P253">
        <f>VLOOKUP(G253,lookups!$A$2:$I$201,7,0)</f>
        <v>3.05</v>
      </c>
      <c r="Q253">
        <f t="shared" si="3"/>
        <v>45.45677413347525</v>
      </c>
    </row>
    <row r="254" spans="1:17" x14ac:dyDescent="0.2">
      <c r="A254" s="31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VLOOKUP(G254,lookups!$A$2:$I$201,2,0)</f>
        <v>Queen Parrotfish</v>
      </c>
      <c r="L254" t="str">
        <f>VLOOKUP(G254,lookups!$A$2:$I$201,3,0)</f>
        <v>Scarus vetula</v>
      </c>
      <c r="M254" t="str">
        <f>VLOOKUP(G254,lookups!$A$2:$I$201,4,0)</f>
        <v>Scaridae</v>
      </c>
      <c r="N254" t="str">
        <f>VLOOKUP(G254,lookups!$A$2:$I$201,5,0)</f>
        <v>Herbivores</v>
      </c>
      <c r="O254">
        <f>VLOOKUP(G254,lookups!$A$2:$I$201,6,0)</f>
        <v>2.5000000000000001E-2</v>
      </c>
      <c r="P254">
        <f>VLOOKUP(G254,lookups!$A$2:$I$201,7,0)</f>
        <v>2.9214000000000002</v>
      </c>
      <c r="Q254">
        <f t="shared" si="3"/>
        <v>10.869938743553069</v>
      </c>
    </row>
    <row r="255" spans="1:17" x14ac:dyDescent="0.2">
      <c r="A255" s="31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VLOOKUP(G255,lookups!$A$2:$I$201,2,0)</f>
        <v>Queen Parrotfish</v>
      </c>
      <c r="L255" t="str">
        <f>VLOOKUP(G255,lookups!$A$2:$I$201,3,0)</f>
        <v>Scarus vetula</v>
      </c>
      <c r="M255" t="str">
        <f>VLOOKUP(G255,lookups!$A$2:$I$201,4,0)</f>
        <v>Scaridae</v>
      </c>
      <c r="N255" t="str">
        <f>VLOOKUP(G255,lookups!$A$2:$I$201,5,0)</f>
        <v>Herbivores</v>
      </c>
      <c r="O255">
        <f>VLOOKUP(G255,lookups!$A$2:$I$201,6,0)</f>
        <v>2.5000000000000001E-2</v>
      </c>
      <c r="P255">
        <f>VLOOKUP(G255,lookups!$A$2:$I$201,7,0)</f>
        <v>2.9214000000000002</v>
      </c>
      <c r="Q255">
        <f t="shared" si="3"/>
        <v>7.3588410575586884</v>
      </c>
    </row>
    <row r="256" spans="1:17" x14ac:dyDescent="0.2">
      <c r="A256" s="31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VLOOKUP(G256,lookups!$A$2:$I$201,2,0)</f>
        <v>Striped Parrotfish</v>
      </c>
      <c r="L256" t="str">
        <f>VLOOKUP(G256,lookups!$A$2:$I$201,3,0)</f>
        <v>Scarus iserti</v>
      </c>
      <c r="M256" t="str">
        <f>VLOOKUP(G256,lookups!$A$2:$I$201,4,0)</f>
        <v>Scaridae</v>
      </c>
      <c r="N256" t="str">
        <f>VLOOKUP(G256,lookups!$A$2:$I$201,5,0)</f>
        <v>Herbivores</v>
      </c>
      <c r="O256">
        <f>VLOOKUP(G256,lookups!$A$2:$I$201,6,0)</f>
        <v>1.47E-2</v>
      </c>
      <c r="P256">
        <f>VLOOKUP(G256,lookups!$A$2:$I$201,7,0)</f>
        <v>3.0548000000000002</v>
      </c>
      <c r="Q256">
        <f t="shared" si="3"/>
        <v>8.4348356905685886</v>
      </c>
    </row>
    <row r="257" spans="1:17" x14ac:dyDescent="0.2">
      <c r="A257" s="31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VLOOKUP(G257,lookups!$A$2:$I$201,2,0)</f>
        <v>Striped Parrotfish</v>
      </c>
      <c r="L257" t="str">
        <f>VLOOKUP(G257,lookups!$A$2:$I$201,3,0)</f>
        <v>Scarus iserti</v>
      </c>
      <c r="M257" t="str">
        <f>VLOOKUP(G257,lookups!$A$2:$I$201,4,0)</f>
        <v>Scaridae</v>
      </c>
      <c r="N257" t="str">
        <f>VLOOKUP(G257,lookups!$A$2:$I$201,5,0)</f>
        <v>Herbivores</v>
      </c>
      <c r="O257">
        <f>VLOOKUP(G257,lookups!$A$2:$I$201,6,0)</f>
        <v>1.47E-2</v>
      </c>
      <c r="P257">
        <f>VLOOKUP(G257,lookups!$A$2:$I$201,7,0)</f>
        <v>3.0548000000000002</v>
      </c>
      <c r="Q257">
        <f t="shared" si="3"/>
        <v>2.0069238957862789</v>
      </c>
    </row>
    <row r="258" spans="1:17" x14ac:dyDescent="0.2">
      <c r="A258" s="31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VLOOKUP(G258,lookups!$A$2:$I$201,2,0)</f>
        <v>Ocean Surgeonfish</v>
      </c>
      <c r="L258" t="str">
        <f>VLOOKUP(G258,lookups!$A$2:$I$201,3,0)</f>
        <v>Acanthurus bahianus</v>
      </c>
      <c r="M258" t="str">
        <f>VLOOKUP(G258,lookups!$A$2:$I$201,4,0)</f>
        <v>Acanthuridae</v>
      </c>
      <c r="N258" t="str">
        <f>VLOOKUP(G258,lookups!$A$2:$I$201,5,0)</f>
        <v>Herbivores</v>
      </c>
      <c r="O258">
        <f>VLOOKUP(G258,lookups!$A$2:$I$201,6,0)</f>
        <v>2.3699999999999999E-2</v>
      </c>
      <c r="P258">
        <f>VLOOKUP(G258,lookups!$A$2:$I$201,7,0)</f>
        <v>2.9752000000000001</v>
      </c>
      <c r="Q258">
        <f t="shared" si="3"/>
        <v>48.859903826460787</v>
      </c>
    </row>
    <row r="259" spans="1:17" x14ac:dyDescent="0.2">
      <c r="A259" s="31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VLOOKUP(G259,lookups!$A$2:$I$201,2,0)</f>
        <v>Bar Jack</v>
      </c>
      <c r="L259" t="str">
        <f>VLOOKUP(G259,lookups!$A$2:$I$201,3,0)</f>
        <v>Caranx ruber</v>
      </c>
      <c r="M259" t="str">
        <f>VLOOKUP(G259,lookups!$A$2:$I$201,4,0)</f>
        <v>Carangidae</v>
      </c>
      <c r="N259" t="str">
        <f>VLOOKUP(G259,lookups!$A$2:$I$201,5,0)</f>
        <v>Carnivores</v>
      </c>
      <c r="O259">
        <f>VLOOKUP(G259,lookups!$A$2:$I$201,6,0)</f>
        <v>7.4000000000000003E-3</v>
      </c>
      <c r="P259">
        <f>VLOOKUP(G259,lookups!$A$2:$I$201,7,0)</f>
        <v>3.2370000000000001</v>
      </c>
      <c r="Q259">
        <f t="shared" ref="Q259:Q322" si="4">O259*H259^P259</f>
        <v>58.474713628038138</v>
      </c>
    </row>
    <row r="260" spans="1:17" x14ac:dyDescent="0.2">
      <c r="A260" s="31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VLOOKUP(G260,lookups!$A$2:$I$201,2,0)</f>
        <v>Queen Parrotfish</v>
      </c>
      <c r="L260" t="str">
        <f>VLOOKUP(G260,lookups!$A$2:$I$201,3,0)</f>
        <v>Scarus vetula</v>
      </c>
      <c r="M260" t="str">
        <f>VLOOKUP(G260,lookups!$A$2:$I$201,4,0)</f>
        <v>Scaridae</v>
      </c>
      <c r="N260" t="str">
        <f>VLOOKUP(G260,lookups!$A$2:$I$201,5,0)</f>
        <v>Herbivores</v>
      </c>
      <c r="O260">
        <f>VLOOKUP(G260,lookups!$A$2:$I$201,6,0)</f>
        <v>2.5000000000000001E-2</v>
      </c>
      <c r="P260">
        <f>VLOOKUP(G260,lookups!$A$2:$I$201,7,0)</f>
        <v>2.9214000000000002</v>
      </c>
      <c r="Q260">
        <f t="shared" si="4"/>
        <v>116.16976346401027</v>
      </c>
    </row>
    <row r="261" spans="1:17" x14ac:dyDescent="0.2">
      <c r="A261" s="31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VLOOKUP(G261,lookups!$A$2:$I$201,2,0)</f>
        <v>Sergeant Major</v>
      </c>
      <c r="L261" t="str">
        <f>VLOOKUP(G261,lookups!$A$2:$I$201,3,0)</f>
        <v>Abudefduf saxatilis</v>
      </c>
      <c r="M261" t="str">
        <f>VLOOKUP(G261,lookups!$A$2:$I$201,4,0)</f>
        <v>Pomacentridae</v>
      </c>
      <c r="N261" t="str">
        <f>VLOOKUP(G261,lookups!$A$2:$I$201,5,0)</f>
        <v>Carnivores</v>
      </c>
      <c r="O261">
        <f>VLOOKUP(G261,lookups!$A$2:$I$201,6,0)</f>
        <v>1.8200000000000001E-2</v>
      </c>
      <c r="P261">
        <f>VLOOKUP(G261,lookups!$A$2:$I$201,7,0)</f>
        <v>3.05</v>
      </c>
      <c r="Q261">
        <f t="shared" si="4"/>
        <v>10.339412168517002</v>
      </c>
    </row>
    <row r="262" spans="1:17" x14ac:dyDescent="0.2">
      <c r="A262" s="31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VLOOKUP(G262,lookups!$A$2:$I$201,2,0)</f>
        <v>Stoplight Parrotfish</v>
      </c>
      <c r="L262" t="str">
        <f>VLOOKUP(G262,lookups!$A$2:$I$201,3,0)</f>
        <v>Sparisoma viride</v>
      </c>
      <c r="M262" t="str">
        <f>VLOOKUP(G262,lookups!$A$2:$I$201,4,0)</f>
        <v>Scaridae</v>
      </c>
      <c r="N262" t="str">
        <f>VLOOKUP(G262,lookups!$A$2:$I$201,5,0)</f>
        <v>Herbivores</v>
      </c>
      <c r="O262">
        <f>VLOOKUP(G262,lookups!$A$2:$I$201,6,0)</f>
        <v>2.5000000000000001E-2</v>
      </c>
      <c r="P262">
        <f>VLOOKUP(G262,lookups!$A$2:$I$201,7,0)</f>
        <v>2.9214000000000002</v>
      </c>
      <c r="Q262">
        <f t="shared" si="4"/>
        <v>44.896668724352082</v>
      </c>
    </row>
    <row r="263" spans="1:17" x14ac:dyDescent="0.2">
      <c r="A263" s="31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VLOOKUP(G263,lookups!$A$2:$I$201,2,0)</f>
        <v>Dusky Damselfish</v>
      </c>
      <c r="L263" t="str">
        <f>VLOOKUP(G263,lookups!$A$2:$I$201,3,0)</f>
        <v>Stegastes adustus </v>
      </c>
      <c r="M263" t="str">
        <f>VLOOKUP(G263,lookups!$A$2:$I$201,4,0)</f>
        <v>Pomacentridae</v>
      </c>
      <c r="N263" t="str">
        <f>VLOOKUP(G263,lookups!$A$2:$I$201,5,0)</f>
        <v>Herbivores</v>
      </c>
      <c r="O263">
        <f>VLOOKUP(G263,lookups!$A$2:$I$201,6,0)</f>
        <v>1.95E-2</v>
      </c>
      <c r="P263">
        <f>VLOOKUP(G263,lookups!$A$2:$I$201,7,0)</f>
        <v>2.99</v>
      </c>
      <c r="Q263">
        <f t="shared" si="4"/>
        <v>9.7785322511078778</v>
      </c>
    </row>
    <row r="264" spans="1:17" x14ac:dyDescent="0.2">
      <c r="A264" s="31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VLOOKUP(G264,lookups!$A$2:$I$201,2,0)</f>
        <v>Bluehead Wrasse</v>
      </c>
      <c r="L264" t="str">
        <f>VLOOKUP(G264,lookups!$A$2:$I$201,3,0)</f>
        <v>Thalassoma bifasciatum</v>
      </c>
      <c r="M264" t="str">
        <f>VLOOKUP(G264,lookups!$A$2:$I$201,4,0)</f>
        <v>Labridae</v>
      </c>
      <c r="N264" t="str">
        <f>VLOOKUP(G264,lookups!$A$2:$I$201,5,0)</f>
        <v>Carnivores</v>
      </c>
      <c r="O264">
        <f>VLOOKUP(G264,lookups!$A$2:$I$201,6,0)</f>
        <v>8.9099999999999995E-3</v>
      </c>
      <c r="P264">
        <f>VLOOKUP(G264,lookups!$A$2:$I$201,7,0)</f>
        <v>3.01</v>
      </c>
      <c r="Q264">
        <f t="shared" si="4"/>
        <v>0.24322750267948948</v>
      </c>
    </row>
    <row r="265" spans="1:17" x14ac:dyDescent="0.2">
      <c r="A265" s="31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VLOOKUP(G265,lookups!$A$2:$I$201,2,0)</f>
        <v>Bluehead Wrasse</v>
      </c>
      <c r="L265" t="str">
        <f>VLOOKUP(G265,lookups!$A$2:$I$201,3,0)</f>
        <v>Thalassoma bifasciatum</v>
      </c>
      <c r="M265" t="str">
        <f>VLOOKUP(G265,lookups!$A$2:$I$201,4,0)</f>
        <v>Labridae</v>
      </c>
      <c r="N265" t="str">
        <f>VLOOKUP(G265,lookups!$A$2:$I$201,5,0)</f>
        <v>Carnivores</v>
      </c>
      <c r="O265">
        <f>VLOOKUP(G265,lookups!$A$2:$I$201,6,0)</f>
        <v>8.9099999999999995E-3</v>
      </c>
      <c r="P265">
        <f>VLOOKUP(G265,lookups!$A$2:$I$201,7,0)</f>
        <v>3.01</v>
      </c>
      <c r="Q265">
        <f t="shared" si="4"/>
        <v>1.1318201385239828</v>
      </c>
    </row>
    <row r="266" spans="1:17" x14ac:dyDescent="0.2">
      <c r="A266" s="31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VLOOKUP(G266,lookups!$A$2:$I$201,2,0)</f>
        <v>Bluehead Wrasse</v>
      </c>
      <c r="L266" t="str">
        <f>VLOOKUP(G266,lookups!$A$2:$I$201,3,0)</f>
        <v>Thalassoma bifasciatum</v>
      </c>
      <c r="M266" t="str">
        <f>VLOOKUP(G266,lookups!$A$2:$I$201,4,0)</f>
        <v>Labridae</v>
      </c>
      <c r="N266" t="str">
        <f>VLOOKUP(G266,lookups!$A$2:$I$201,5,0)</f>
        <v>Carnivores</v>
      </c>
      <c r="O266">
        <f>VLOOKUP(G266,lookups!$A$2:$I$201,6,0)</f>
        <v>8.9099999999999995E-3</v>
      </c>
      <c r="P266">
        <f>VLOOKUP(G266,lookups!$A$2:$I$201,7,0)</f>
        <v>3.01</v>
      </c>
      <c r="Q266">
        <f t="shared" si="4"/>
        <v>1.9593542699963782</v>
      </c>
    </row>
    <row r="267" spans="1:17" x14ac:dyDescent="0.2">
      <c r="A267" s="31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VLOOKUP(G267,lookups!$A$2:$I$201,2,0)</f>
        <v>Bluehead Wrasse</v>
      </c>
      <c r="L267" t="str">
        <f>VLOOKUP(G267,lookups!$A$2:$I$201,3,0)</f>
        <v>Thalassoma bifasciatum</v>
      </c>
      <c r="M267" t="str">
        <f>VLOOKUP(G267,lookups!$A$2:$I$201,4,0)</f>
        <v>Labridae</v>
      </c>
      <c r="N267" t="str">
        <f>VLOOKUP(G267,lookups!$A$2:$I$201,5,0)</f>
        <v>Carnivores</v>
      </c>
      <c r="O267">
        <f>VLOOKUP(G267,lookups!$A$2:$I$201,6,0)</f>
        <v>8.9099999999999995E-3</v>
      </c>
      <c r="P267">
        <f>VLOOKUP(G267,lookups!$A$2:$I$201,7,0)</f>
        <v>3.01</v>
      </c>
      <c r="Q267">
        <f t="shared" si="4"/>
        <v>4.6577756365061544</v>
      </c>
    </row>
    <row r="268" spans="1:17" x14ac:dyDescent="0.2">
      <c r="A268" s="31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VLOOKUP(G268,lookups!$A$2:$I$201,2,0)</f>
        <v>Beaugregory</v>
      </c>
      <c r="L268" t="str">
        <f>VLOOKUP(G268,lookups!$A$2:$I$201,3,0)</f>
        <v>Stegastes leucostictus</v>
      </c>
      <c r="M268" t="str">
        <f>VLOOKUP(G268,lookups!$A$2:$I$201,4,0)</f>
        <v>Pomacentridae</v>
      </c>
      <c r="N268" t="str">
        <f>VLOOKUP(G268,lookups!$A$2:$I$201,5,0)</f>
        <v>Omnivores</v>
      </c>
      <c r="O268">
        <f>VLOOKUP(G268,lookups!$A$2:$I$201,6,0)</f>
        <v>1.9949999999999999E-2</v>
      </c>
      <c r="P268">
        <f>VLOOKUP(G268,lookups!$A$2:$I$201,7,0)</f>
        <v>2.95</v>
      </c>
      <c r="Q268">
        <f t="shared" si="4"/>
        <v>9.2057327252920587</v>
      </c>
    </row>
    <row r="269" spans="1:17" x14ac:dyDescent="0.2">
      <c r="A269" s="31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VLOOKUP(G269,lookups!$A$2:$I$201,2,0)</f>
        <v>Striped Parrotfish</v>
      </c>
      <c r="L269" t="str">
        <f>VLOOKUP(G269,lookups!$A$2:$I$201,3,0)</f>
        <v>Scarus iserti</v>
      </c>
      <c r="M269" t="str">
        <f>VLOOKUP(G269,lookups!$A$2:$I$201,4,0)</f>
        <v>Scaridae</v>
      </c>
      <c r="N269" t="str">
        <f>VLOOKUP(G269,lookups!$A$2:$I$201,5,0)</f>
        <v>Herbivores</v>
      </c>
      <c r="O269">
        <f>VLOOKUP(G269,lookups!$A$2:$I$201,6,0)</f>
        <v>1.47E-2</v>
      </c>
      <c r="P269">
        <f>VLOOKUP(G269,lookups!$A$2:$I$201,7,0)</f>
        <v>3.0548000000000002</v>
      </c>
      <c r="Q269">
        <f t="shared" si="4"/>
        <v>29.107184931818338</v>
      </c>
    </row>
    <row r="270" spans="1:17" x14ac:dyDescent="0.2">
      <c r="A270" s="31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VLOOKUP(G270,lookups!$A$2:$I$201,2,0)</f>
        <v>Redtail Parrotfish</v>
      </c>
      <c r="L270" t="str">
        <f>VLOOKUP(G270,lookups!$A$2:$I$201,3,0)</f>
        <v>Sparisoma chrysopterum</v>
      </c>
      <c r="M270" t="str">
        <f>VLOOKUP(G270,lookups!$A$2:$I$201,4,0)</f>
        <v>Scaridae</v>
      </c>
      <c r="N270" t="str">
        <f>VLOOKUP(G270,lookups!$A$2:$I$201,5,0)</f>
        <v>Herbivores</v>
      </c>
      <c r="O270">
        <f>VLOOKUP(G270,lookups!$A$2:$I$201,6,0)</f>
        <v>9.9000000000000008E-3</v>
      </c>
      <c r="P270">
        <f>VLOOKUP(G270,lookups!$A$2:$I$201,7,0)</f>
        <v>3.1707999999999998</v>
      </c>
      <c r="Q270">
        <f t="shared" si="4"/>
        <v>178.72653304064409</v>
      </c>
    </row>
    <row r="271" spans="1:17" x14ac:dyDescent="0.2">
      <c r="A271" s="31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VLOOKUP(G271,lookups!$A$2:$I$201,2,0)</f>
        <v>Redtail Parrotfish</v>
      </c>
      <c r="L271" t="str">
        <f>VLOOKUP(G271,lookups!$A$2:$I$201,3,0)</f>
        <v>Sparisoma chrysopterum</v>
      </c>
      <c r="M271" t="str">
        <f>VLOOKUP(G271,lookups!$A$2:$I$201,4,0)</f>
        <v>Scaridae</v>
      </c>
      <c r="N271" t="str">
        <f>VLOOKUP(G271,lookups!$A$2:$I$201,5,0)</f>
        <v>Herbivores</v>
      </c>
      <c r="O271">
        <f>VLOOKUP(G271,lookups!$A$2:$I$201,6,0)</f>
        <v>9.9000000000000008E-3</v>
      </c>
      <c r="P271">
        <f>VLOOKUP(G271,lookups!$A$2:$I$201,7,0)</f>
        <v>3.1707999999999998</v>
      </c>
      <c r="Q271">
        <f t="shared" si="4"/>
        <v>132.11164639852092</v>
      </c>
    </row>
    <row r="272" spans="1:17" x14ac:dyDescent="0.2">
      <c r="A272" s="31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VLOOKUP(G272,lookups!$A$2:$I$201,2,0)</f>
        <v>Redtail Parrotfish</v>
      </c>
      <c r="L272" t="str">
        <f>VLOOKUP(G272,lookups!$A$2:$I$201,3,0)</f>
        <v>Sparisoma chrysopterum</v>
      </c>
      <c r="M272" t="str">
        <f>VLOOKUP(G272,lookups!$A$2:$I$201,4,0)</f>
        <v>Scaridae</v>
      </c>
      <c r="N272" t="str">
        <f>VLOOKUP(G272,lookups!$A$2:$I$201,5,0)</f>
        <v>Herbivores</v>
      </c>
      <c r="O272">
        <f>VLOOKUP(G272,lookups!$A$2:$I$201,6,0)</f>
        <v>9.9000000000000008E-3</v>
      </c>
      <c r="P272">
        <f>VLOOKUP(G272,lookups!$A$2:$I$201,7,0)</f>
        <v>3.1707999999999998</v>
      </c>
      <c r="Q272">
        <f t="shared" si="4"/>
        <v>154.21553836998402</v>
      </c>
    </row>
    <row r="273" spans="1:17" x14ac:dyDescent="0.2">
      <c r="A273" s="31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VLOOKUP(G273,lookups!$A$2:$I$201,2,0)</f>
        <v>Redtail Parrotfish</v>
      </c>
      <c r="L273" t="str">
        <f>VLOOKUP(G273,lookups!$A$2:$I$201,3,0)</f>
        <v>Sparisoma chrysopterum</v>
      </c>
      <c r="M273" t="str">
        <f>VLOOKUP(G273,lookups!$A$2:$I$201,4,0)</f>
        <v>Scaridae</v>
      </c>
      <c r="N273" t="str">
        <f>VLOOKUP(G273,lookups!$A$2:$I$201,5,0)</f>
        <v>Herbivores</v>
      </c>
      <c r="O273">
        <f>VLOOKUP(G273,lookups!$A$2:$I$201,6,0)</f>
        <v>9.9000000000000008E-3</v>
      </c>
      <c r="P273">
        <f>VLOOKUP(G273,lookups!$A$2:$I$201,7,0)</f>
        <v>3.1707999999999998</v>
      </c>
      <c r="Q273">
        <f t="shared" si="4"/>
        <v>132.11164639852092</v>
      </c>
    </row>
    <row r="274" spans="1:17" x14ac:dyDescent="0.2">
      <c r="A274" s="31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VLOOKUP(G274,lookups!$A$2:$I$201,2,0)</f>
        <v>Stoplight Parrotfish</v>
      </c>
      <c r="L274" t="str">
        <f>VLOOKUP(G274,lookups!$A$2:$I$201,3,0)</f>
        <v>Sparisoma viride</v>
      </c>
      <c r="M274" t="str">
        <f>VLOOKUP(G274,lookups!$A$2:$I$201,4,0)</f>
        <v>Scaridae</v>
      </c>
      <c r="N274" t="str">
        <f>VLOOKUP(G274,lookups!$A$2:$I$201,5,0)</f>
        <v>Herbivores</v>
      </c>
      <c r="O274">
        <f>VLOOKUP(G274,lookups!$A$2:$I$201,6,0)</f>
        <v>2.5000000000000001E-2</v>
      </c>
      <c r="P274">
        <f>VLOOKUP(G274,lookups!$A$2:$I$201,7,0)</f>
        <v>2.9214000000000002</v>
      </c>
      <c r="Q274">
        <f t="shared" si="4"/>
        <v>10.869938743553069</v>
      </c>
    </row>
    <row r="275" spans="1:17" x14ac:dyDescent="0.2">
      <c r="A275" s="31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VLOOKUP(G275,lookups!$A$2:$I$201,2,0)</f>
        <v>Stoplight Parrotfish</v>
      </c>
      <c r="L275" t="str">
        <f>VLOOKUP(G275,lookups!$A$2:$I$201,3,0)</f>
        <v>Sparisoma viride</v>
      </c>
      <c r="M275" t="str">
        <f>VLOOKUP(G275,lookups!$A$2:$I$201,4,0)</f>
        <v>Scaridae</v>
      </c>
      <c r="N275" t="str">
        <f>VLOOKUP(G275,lookups!$A$2:$I$201,5,0)</f>
        <v>Herbivores</v>
      </c>
      <c r="O275">
        <f>VLOOKUP(G275,lookups!$A$2:$I$201,6,0)</f>
        <v>2.5000000000000001E-2</v>
      </c>
      <c r="P275">
        <f>VLOOKUP(G275,lookups!$A$2:$I$201,7,0)</f>
        <v>2.9214000000000002</v>
      </c>
      <c r="Q275">
        <f t="shared" si="4"/>
        <v>15.334304244596257</v>
      </c>
    </row>
    <row r="276" spans="1:17" x14ac:dyDescent="0.2">
      <c r="A276" s="31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VLOOKUP(G276,lookups!$A$2:$I$201,2,0)</f>
        <v>Spotted Goatfish</v>
      </c>
      <c r="L276" t="str">
        <f>VLOOKUP(G276,lookups!$A$2:$I$201,3,0)</f>
        <v>Pseudupeneus maculatus</v>
      </c>
      <c r="M276" t="str">
        <f>VLOOKUP(G276,lookups!$A$2:$I$201,4,0)</f>
        <v>Mullidae</v>
      </c>
      <c r="N276" t="str">
        <f>VLOOKUP(G276,lookups!$A$2:$I$201,5,0)</f>
        <v>Carnivores</v>
      </c>
      <c r="O276">
        <f>VLOOKUP(G276,lookups!$A$2:$I$201,6,0)</f>
        <v>0.01</v>
      </c>
      <c r="P276">
        <f>VLOOKUP(G276,lookups!$A$2:$I$201,7,0)</f>
        <v>3.12</v>
      </c>
      <c r="Q276">
        <f t="shared" si="4"/>
        <v>46.709447280887538</v>
      </c>
    </row>
    <row r="277" spans="1:17" x14ac:dyDescent="0.2">
      <c r="A277" s="31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VLOOKUP(G277,lookups!$A$2:$I$201,2,0)</f>
        <v>White Grunt</v>
      </c>
      <c r="L277" t="str">
        <f>VLOOKUP(G277,lookups!$A$2:$I$201,3,0)</f>
        <v>Haemulon plumieri</v>
      </c>
      <c r="M277" t="str">
        <f>VLOOKUP(G277,lookups!$A$2:$I$201,4,0)</f>
        <v>Haemulidae</v>
      </c>
      <c r="N277" t="str">
        <f>VLOOKUP(G277,lookups!$A$2:$I$201,5,0)</f>
        <v>Carnivores</v>
      </c>
      <c r="O277">
        <f>VLOOKUP(G277,lookups!$A$2:$I$201,6,0)</f>
        <v>1.21E-2</v>
      </c>
      <c r="P277">
        <f>VLOOKUP(G277,lookups!$A$2:$I$201,7,0)</f>
        <v>3.1612</v>
      </c>
      <c r="Q277">
        <f t="shared" si="4"/>
        <v>63.189520298695662</v>
      </c>
    </row>
    <row r="278" spans="1:17" x14ac:dyDescent="0.2">
      <c r="A278" s="31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VLOOKUP(G278,lookups!$A$2:$I$201,2,0)</f>
        <v>Blue Tang</v>
      </c>
      <c r="L278" t="str">
        <f>VLOOKUP(G278,lookups!$A$2:$I$201,3,0)</f>
        <v>Acanthurus coeruleus</v>
      </c>
      <c r="M278" t="str">
        <f>VLOOKUP(G278,lookups!$A$2:$I$201,4,0)</f>
        <v>Acanthuridae</v>
      </c>
      <c r="N278" t="str">
        <f>VLOOKUP(G278,lookups!$A$2:$I$201,5,0)</f>
        <v>Herbivores</v>
      </c>
      <c r="O278">
        <f>VLOOKUP(G278,lookups!$A$2:$I$201,6,0)</f>
        <v>4.1500000000000002E-2</v>
      </c>
      <c r="P278">
        <f>VLOOKUP(G278,lookups!$A$2:$I$201,7,0)</f>
        <v>2.8346</v>
      </c>
      <c r="Q278">
        <f t="shared" si="4"/>
        <v>89.494506928689532</v>
      </c>
    </row>
    <row r="279" spans="1:17" x14ac:dyDescent="0.2">
      <c r="A279" s="31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VLOOKUP(G279,lookups!$A$2:$I$201,2,0)</f>
        <v>Ocean Surgeonfish</v>
      </c>
      <c r="L279" t="str">
        <f>VLOOKUP(G279,lookups!$A$2:$I$201,3,0)</f>
        <v>Acanthurus bahianus</v>
      </c>
      <c r="M279" t="str">
        <f>VLOOKUP(G279,lookups!$A$2:$I$201,4,0)</f>
        <v>Acanthuridae</v>
      </c>
      <c r="N279" t="str">
        <f>VLOOKUP(G279,lookups!$A$2:$I$201,5,0)</f>
        <v>Herbivores</v>
      </c>
      <c r="O279">
        <f>VLOOKUP(G279,lookups!$A$2:$I$201,6,0)</f>
        <v>2.3699999999999999E-2</v>
      </c>
      <c r="P279">
        <f>VLOOKUP(G279,lookups!$A$2:$I$201,7,0)</f>
        <v>2.9752000000000001</v>
      </c>
      <c r="Q279">
        <f t="shared" si="4"/>
        <v>60.912787998674638</v>
      </c>
    </row>
    <row r="280" spans="1:17" x14ac:dyDescent="0.2">
      <c r="A280" s="31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VLOOKUP(G280,lookups!$A$2:$I$201,2,0)</f>
        <v>Ocean Surgeonfish</v>
      </c>
      <c r="L280" t="str">
        <f>VLOOKUP(G280,lookups!$A$2:$I$201,3,0)</f>
        <v>Acanthurus bahianus</v>
      </c>
      <c r="M280" t="str">
        <f>VLOOKUP(G280,lookups!$A$2:$I$201,4,0)</f>
        <v>Acanthuridae</v>
      </c>
      <c r="N280" t="str">
        <f>VLOOKUP(G280,lookups!$A$2:$I$201,5,0)</f>
        <v>Herbivores</v>
      </c>
      <c r="O280">
        <f>VLOOKUP(G280,lookups!$A$2:$I$201,6,0)</f>
        <v>2.3699999999999999E-2</v>
      </c>
      <c r="P280">
        <f>VLOOKUP(G280,lookups!$A$2:$I$201,7,0)</f>
        <v>2.9752000000000001</v>
      </c>
      <c r="Q280">
        <f t="shared" si="4"/>
        <v>203.52379481270356</v>
      </c>
    </row>
    <row r="281" spans="1:17" x14ac:dyDescent="0.2">
      <c r="A281" s="31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VLOOKUP(G281,lookups!$A$2:$I$201,2,0)</f>
        <v>Stoplight Parrotfish</v>
      </c>
      <c r="L281" t="str">
        <f>VLOOKUP(G281,lookups!$A$2:$I$201,3,0)</f>
        <v>Sparisoma viride</v>
      </c>
      <c r="M281" t="str">
        <f>VLOOKUP(G281,lookups!$A$2:$I$201,4,0)</f>
        <v>Scaridae</v>
      </c>
      <c r="N281" t="str">
        <f>VLOOKUP(G281,lookups!$A$2:$I$201,5,0)</f>
        <v>Herbivores</v>
      </c>
      <c r="O281">
        <f>VLOOKUP(G281,lookups!$A$2:$I$201,6,0)</f>
        <v>2.5000000000000001E-2</v>
      </c>
      <c r="P281">
        <f>VLOOKUP(G281,lookups!$A$2:$I$201,7,0)</f>
        <v>2.9214000000000002</v>
      </c>
      <c r="Q281">
        <f t="shared" si="4"/>
        <v>340.12859682681631</v>
      </c>
    </row>
    <row r="282" spans="1:17" x14ac:dyDescent="0.2">
      <c r="A282" s="31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VLOOKUP(G282,lookups!$A$2:$I$201,2,0)</f>
        <v>Longspine squirrelfish</v>
      </c>
      <c r="L282" t="str">
        <f>VLOOKUP(G282,lookups!$A$2:$I$201,3,0)</f>
        <v>Holocentrus rufus</v>
      </c>
      <c r="M282" t="str">
        <f>VLOOKUP(G282,lookups!$A$2:$I$201,4,0)</f>
        <v>Holocentridae</v>
      </c>
      <c r="N282" t="str">
        <f>VLOOKUP(G282,lookups!$A$2:$I$201,5,0)</f>
        <v>Carnivores</v>
      </c>
      <c r="O282">
        <f>VLOOKUP(G282,lookups!$A$2:$I$201,6,0)</f>
        <v>1.1480000000000001E-2</v>
      </c>
      <c r="P282">
        <f>VLOOKUP(G282,lookups!$A$2:$I$201,7,0)</f>
        <v>2.89</v>
      </c>
      <c r="Q282">
        <f t="shared" si="4"/>
        <v>23.564157192149512</v>
      </c>
    </row>
    <row r="283" spans="1:17" x14ac:dyDescent="0.2">
      <c r="A283" s="31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VLOOKUP(G283,lookups!$A$2:$I$201,2,0)</f>
        <v>Yellowtail parrotfish</v>
      </c>
      <c r="L283" t="str">
        <f>VLOOKUP(G283,lookups!$A$2:$I$201,3,0)</f>
        <v>Sparisoma rubiprinne</v>
      </c>
      <c r="M283" t="str">
        <f>VLOOKUP(G283,lookups!$A$2:$I$201,4,0)</f>
        <v>Scaridae</v>
      </c>
      <c r="N283" t="str">
        <f>VLOOKUP(G283,lookups!$A$2:$I$201,5,0)</f>
        <v>Herbivores</v>
      </c>
      <c r="O283">
        <f>VLOOKUP(G283,lookups!$A$2:$I$201,6,0)</f>
        <v>1.5599999999999999E-2</v>
      </c>
      <c r="P283">
        <f>VLOOKUP(G283,lookups!$A$2:$I$201,7,0)</f>
        <v>3.0640999999999998</v>
      </c>
      <c r="Q283">
        <f t="shared" si="4"/>
        <v>232.05710005305406</v>
      </c>
    </row>
    <row r="284" spans="1:17" x14ac:dyDescent="0.2">
      <c r="A284" s="31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VLOOKUP(G284,lookups!$A$2:$I$201,2,0)</f>
        <v>French Grunt</v>
      </c>
      <c r="L284" t="str">
        <f>VLOOKUP(G284,lookups!$A$2:$I$201,3,0)</f>
        <v>Haemulon flavolineatum</v>
      </c>
      <c r="M284" t="str">
        <f>VLOOKUP(G284,lookups!$A$2:$I$201,4,0)</f>
        <v>Haemulidae</v>
      </c>
      <c r="N284" t="str">
        <f>VLOOKUP(G284,lookups!$A$2:$I$201,5,0)</f>
        <v>Carnivores</v>
      </c>
      <c r="O284">
        <f>VLOOKUP(G284,lookups!$A$2:$I$201,6,0)</f>
        <v>1.2699999999999999E-2</v>
      </c>
      <c r="P284">
        <f>VLOOKUP(G284,lookups!$A$2:$I$201,7,0)</f>
        <v>3.1581000000000001</v>
      </c>
      <c r="Q284">
        <f t="shared" si="4"/>
        <v>41.855084386866508</v>
      </c>
    </row>
    <row r="285" spans="1:17" x14ac:dyDescent="0.2">
      <c r="A285" s="31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VLOOKUP(G285,lookups!$A$2:$I$201,2,0)</f>
        <v>Striped Parrotfish</v>
      </c>
      <c r="L285" t="str">
        <f>VLOOKUP(G285,lookups!$A$2:$I$201,3,0)</f>
        <v>Scarus iserti</v>
      </c>
      <c r="M285" t="str">
        <f>VLOOKUP(G285,lookups!$A$2:$I$201,4,0)</f>
        <v>Scaridae</v>
      </c>
      <c r="N285" t="str">
        <f>VLOOKUP(G285,lookups!$A$2:$I$201,5,0)</f>
        <v>Herbivores</v>
      </c>
      <c r="O285">
        <f>VLOOKUP(G285,lookups!$A$2:$I$201,6,0)</f>
        <v>1.47E-2</v>
      </c>
      <c r="P285">
        <f>VLOOKUP(G285,lookups!$A$2:$I$201,7,0)</f>
        <v>3.0548000000000002</v>
      </c>
      <c r="Q285">
        <f t="shared" si="4"/>
        <v>29.107184931818338</v>
      </c>
    </row>
    <row r="286" spans="1:17" x14ac:dyDescent="0.2">
      <c r="A286" s="31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VLOOKUP(G286,lookups!$A$2:$I$201,2,0)</f>
        <v>Striped Parrotfish</v>
      </c>
      <c r="L286" t="str">
        <f>VLOOKUP(G286,lookups!$A$2:$I$201,3,0)</f>
        <v>Scarus iserti</v>
      </c>
      <c r="M286" t="str">
        <f>VLOOKUP(G286,lookups!$A$2:$I$201,4,0)</f>
        <v>Scaridae</v>
      </c>
      <c r="N286" t="str">
        <f>VLOOKUP(G286,lookups!$A$2:$I$201,5,0)</f>
        <v>Herbivores</v>
      </c>
      <c r="O286">
        <f>VLOOKUP(G286,lookups!$A$2:$I$201,6,0)</f>
        <v>1.47E-2</v>
      </c>
      <c r="P286">
        <f>VLOOKUP(G286,lookups!$A$2:$I$201,7,0)</f>
        <v>3.0548000000000002</v>
      </c>
      <c r="Q286">
        <f t="shared" si="4"/>
        <v>1.0150564524775472</v>
      </c>
    </row>
    <row r="287" spans="1:17" x14ac:dyDescent="0.2">
      <c r="A287" s="31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VLOOKUP(G287,lookups!$A$2:$I$201,2,0)</f>
        <v>Yellowtail Snapper</v>
      </c>
      <c r="L287" t="str">
        <f>VLOOKUP(G287,lookups!$A$2:$I$201,3,0)</f>
        <v>Ocyurus chrysurus</v>
      </c>
      <c r="M287" t="str">
        <f>VLOOKUP(G287,lookups!$A$2:$I$201,4,0)</f>
        <v>Lutjanidae</v>
      </c>
      <c r="N287" t="str">
        <f>VLOOKUP(G287,lookups!$A$2:$I$201,5,0)</f>
        <v>Carnivores</v>
      </c>
      <c r="O287">
        <f>VLOOKUP(G287,lookups!$A$2:$I$201,6,0)</f>
        <v>4.0500000000000001E-2</v>
      </c>
      <c r="P287">
        <f>VLOOKUP(G287,lookups!$A$2:$I$201,7,0)</f>
        <v>2.718</v>
      </c>
      <c r="Q287">
        <f t="shared" si="4"/>
        <v>21.157045654464355</v>
      </c>
    </row>
    <row r="288" spans="1:17" x14ac:dyDescent="0.2">
      <c r="A288" s="31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VLOOKUP(G288,lookups!$A$2:$I$201,2,0)</f>
        <v>Hamlet spp.</v>
      </c>
      <c r="L288" t="str">
        <f>VLOOKUP(G288,lookups!$A$2:$I$201,3,0)</f>
        <v>Hypoplectrus puella</v>
      </c>
      <c r="M288" t="str">
        <f>VLOOKUP(G288,lookups!$A$2:$I$201,4,0)</f>
        <v>Serranidae</v>
      </c>
      <c r="N288" t="str">
        <f>VLOOKUP(G288,lookups!$A$2:$I$201,5,0)</f>
        <v>Carnivores</v>
      </c>
      <c r="O288">
        <f>VLOOKUP(G288,lookups!$A$2:$I$201,6,0)</f>
        <v>1.7780000000000001E-2</v>
      </c>
      <c r="P288">
        <f>VLOOKUP(G288,lookups!$A$2:$I$201,7,0)</f>
        <v>3.03</v>
      </c>
      <c r="Q288">
        <f t="shared" si="4"/>
        <v>9.6893449441386057</v>
      </c>
    </row>
    <row r="289" spans="1:17" x14ac:dyDescent="0.2">
      <c r="A289" s="31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VLOOKUP(G289,lookups!$A$2:$I$201,2,0)</f>
        <v>Goatfish</v>
      </c>
      <c r="L289" t="str">
        <f>VLOOKUP(G289,lookups!$A$2:$I$201,3,0)</f>
        <v>Mulloidichthys martinicus</v>
      </c>
      <c r="M289" t="str">
        <f>VLOOKUP(G289,lookups!$A$2:$I$201,4,0)</f>
        <v>Mullidae</v>
      </c>
      <c r="N289" t="str">
        <f>VLOOKUP(G289,lookups!$A$2:$I$201,5,0)</f>
        <v>Carnivores</v>
      </c>
      <c r="O289">
        <f>VLOOKUP(G289,lookups!$A$2:$I$201,6,0)</f>
        <v>9.7699999999999992E-3</v>
      </c>
      <c r="P289">
        <f>VLOOKUP(G289,lookups!$A$2:$I$201,7,0)</f>
        <v>3.12</v>
      </c>
      <c r="Q289">
        <f t="shared" si="4"/>
        <v>173.17508604424239</v>
      </c>
    </row>
    <row r="290" spans="1:17" x14ac:dyDescent="0.2">
      <c r="A290" s="31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VLOOKUP(G290,lookups!$A$2:$I$201,2,0)</f>
        <v>Goatfish</v>
      </c>
      <c r="L290" t="str">
        <f>VLOOKUP(G290,lookups!$A$2:$I$201,3,0)</f>
        <v>Mulloidichthys martinicus</v>
      </c>
      <c r="M290" t="str">
        <f>VLOOKUP(G290,lookups!$A$2:$I$201,4,0)</f>
        <v>Mullidae</v>
      </c>
      <c r="N290" t="str">
        <f>VLOOKUP(G290,lookups!$A$2:$I$201,5,0)</f>
        <v>Carnivores</v>
      </c>
      <c r="O290">
        <f>VLOOKUP(G290,lookups!$A$2:$I$201,6,0)</f>
        <v>9.7699999999999992E-3</v>
      </c>
      <c r="P290">
        <f>VLOOKUP(G290,lookups!$A$2:$I$201,7,0)</f>
        <v>3.12</v>
      </c>
      <c r="Q290">
        <f t="shared" si="4"/>
        <v>111.97166862172135</v>
      </c>
    </row>
    <row r="291" spans="1:17" x14ac:dyDescent="0.2">
      <c r="A291" s="31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VLOOKUP(G291,lookups!$A$2:$I$201,2,0)</f>
        <v>Goatfish</v>
      </c>
      <c r="L291" t="str">
        <f>VLOOKUP(G291,lookups!$A$2:$I$201,3,0)</f>
        <v>Mulloidichthys martinicus</v>
      </c>
      <c r="M291" t="str">
        <f>VLOOKUP(G291,lookups!$A$2:$I$201,4,0)</f>
        <v>Mullidae</v>
      </c>
      <c r="N291" t="str">
        <f>VLOOKUP(G291,lookups!$A$2:$I$201,5,0)</f>
        <v>Carnivores</v>
      </c>
      <c r="O291">
        <f>VLOOKUP(G291,lookups!$A$2:$I$201,6,0)</f>
        <v>9.7699999999999992E-3</v>
      </c>
      <c r="P291">
        <f>VLOOKUP(G291,lookups!$A$2:$I$201,7,0)</f>
        <v>3.12</v>
      </c>
      <c r="Q291">
        <f t="shared" si="4"/>
        <v>197.76691450042586</v>
      </c>
    </row>
    <row r="292" spans="1:17" x14ac:dyDescent="0.2">
      <c r="A292" s="31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VLOOKUP(G292,lookups!$A$2:$I$201,2,0)</f>
        <v>Goatfish</v>
      </c>
      <c r="L292" t="str">
        <f>VLOOKUP(G292,lookups!$A$2:$I$201,3,0)</f>
        <v>Mulloidichthys martinicus</v>
      </c>
      <c r="M292" t="str">
        <f>VLOOKUP(G292,lookups!$A$2:$I$201,4,0)</f>
        <v>Mullidae</v>
      </c>
      <c r="N292" t="str">
        <f>VLOOKUP(G292,lookups!$A$2:$I$201,5,0)</f>
        <v>Carnivores</v>
      </c>
      <c r="O292">
        <f>VLOOKUP(G292,lookups!$A$2:$I$201,6,0)</f>
        <v>9.7699999999999992E-3</v>
      </c>
      <c r="P292">
        <f>VLOOKUP(G292,lookups!$A$2:$I$201,7,0)</f>
        <v>3.12</v>
      </c>
      <c r="Q292">
        <f t="shared" si="4"/>
        <v>29.201006631237458</v>
      </c>
    </row>
    <row r="293" spans="1:17" x14ac:dyDescent="0.2">
      <c r="A293" s="31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VLOOKUP(G293,lookups!$A$2:$I$201,2,0)</f>
        <v>Queen Parrotfish</v>
      </c>
      <c r="L293" t="str">
        <f>VLOOKUP(G293,lookups!$A$2:$I$201,3,0)</f>
        <v>Scarus vetula</v>
      </c>
      <c r="M293" t="str">
        <f>VLOOKUP(G293,lookups!$A$2:$I$201,4,0)</f>
        <v>Scaridae</v>
      </c>
      <c r="N293" t="str">
        <f>VLOOKUP(G293,lookups!$A$2:$I$201,5,0)</f>
        <v>Herbivores</v>
      </c>
      <c r="O293">
        <f>VLOOKUP(G293,lookups!$A$2:$I$201,6,0)</f>
        <v>2.5000000000000001E-2</v>
      </c>
      <c r="P293">
        <f>VLOOKUP(G293,lookups!$A$2:$I$201,7,0)</f>
        <v>2.9214000000000002</v>
      </c>
      <c r="Q293">
        <f t="shared" si="4"/>
        <v>158.04073398743014</v>
      </c>
    </row>
    <row r="294" spans="1:17" x14ac:dyDescent="0.2">
      <c r="A294" s="31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VLOOKUP(G294,lookups!$A$2:$I$201,2,0)</f>
        <v>White Grunt</v>
      </c>
      <c r="L294" t="str">
        <f>VLOOKUP(G294,lookups!$A$2:$I$201,3,0)</f>
        <v>Haemulon plumieri</v>
      </c>
      <c r="M294" t="str">
        <f>VLOOKUP(G294,lookups!$A$2:$I$201,4,0)</f>
        <v>Haemulidae</v>
      </c>
      <c r="N294" t="str">
        <f>VLOOKUP(G294,lookups!$A$2:$I$201,5,0)</f>
        <v>Carnivores</v>
      </c>
      <c r="O294">
        <f>VLOOKUP(G294,lookups!$A$2:$I$201,6,0)</f>
        <v>1.21E-2</v>
      </c>
      <c r="P294">
        <f>VLOOKUP(G294,lookups!$A$2:$I$201,7,0)</f>
        <v>3.1612</v>
      </c>
      <c r="Q294">
        <f t="shared" si="4"/>
        <v>156.89221435082123</v>
      </c>
    </row>
    <row r="295" spans="1:17" x14ac:dyDescent="0.2">
      <c r="A295" s="31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VLOOKUP(G295,lookups!$A$2:$I$201,2,0)</f>
        <v>White Grunt</v>
      </c>
      <c r="L295" t="str">
        <f>VLOOKUP(G295,lookups!$A$2:$I$201,3,0)</f>
        <v>Haemulon plumieri</v>
      </c>
      <c r="M295" t="str">
        <f>VLOOKUP(G295,lookups!$A$2:$I$201,4,0)</f>
        <v>Haemulidae</v>
      </c>
      <c r="N295" t="str">
        <f>VLOOKUP(G295,lookups!$A$2:$I$201,5,0)</f>
        <v>Carnivores</v>
      </c>
      <c r="O295">
        <f>VLOOKUP(G295,lookups!$A$2:$I$201,6,0)</f>
        <v>1.21E-2</v>
      </c>
      <c r="P295">
        <f>VLOOKUP(G295,lookups!$A$2:$I$201,7,0)</f>
        <v>3.1612</v>
      </c>
      <c r="Q295">
        <f t="shared" si="4"/>
        <v>212.05667570547089</v>
      </c>
    </row>
    <row r="296" spans="1:17" x14ac:dyDescent="0.2">
      <c r="A296" s="31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VLOOKUP(G296,lookups!$A$2:$I$201,2,0)</f>
        <v>White Grunt</v>
      </c>
      <c r="L296" t="str">
        <f>VLOOKUP(G296,lookups!$A$2:$I$201,3,0)</f>
        <v>Haemulon plumieri</v>
      </c>
      <c r="M296" t="str">
        <f>VLOOKUP(G296,lookups!$A$2:$I$201,4,0)</f>
        <v>Haemulidae</v>
      </c>
      <c r="N296" t="str">
        <f>VLOOKUP(G296,lookups!$A$2:$I$201,5,0)</f>
        <v>Carnivores</v>
      </c>
      <c r="O296">
        <f>VLOOKUP(G296,lookups!$A$2:$I$201,6,0)</f>
        <v>1.21E-2</v>
      </c>
      <c r="P296">
        <f>VLOOKUP(G296,lookups!$A$2:$I$201,7,0)</f>
        <v>3.1612</v>
      </c>
      <c r="Q296">
        <f t="shared" si="4"/>
        <v>112.44827910947038</v>
      </c>
    </row>
    <row r="297" spans="1:17" x14ac:dyDescent="0.2">
      <c r="A297" s="31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VLOOKUP(G297,lookups!$A$2:$I$201,2,0)</f>
        <v>Ocean Surgeonfish</v>
      </c>
      <c r="L297" t="str">
        <f>VLOOKUP(G297,lookups!$A$2:$I$201,3,0)</f>
        <v>Acanthurus bahianus</v>
      </c>
      <c r="M297" t="str">
        <f>VLOOKUP(G297,lookups!$A$2:$I$201,4,0)</f>
        <v>Acanthuridae</v>
      </c>
      <c r="N297" t="str">
        <f>VLOOKUP(G297,lookups!$A$2:$I$201,5,0)</f>
        <v>Herbivores</v>
      </c>
      <c r="O297">
        <f>VLOOKUP(G297,lookups!$A$2:$I$201,6,0)</f>
        <v>2.3699999999999999E-2</v>
      </c>
      <c r="P297">
        <f>VLOOKUP(G297,lookups!$A$2:$I$201,7,0)</f>
        <v>2.9752000000000001</v>
      </c>
      <c r="Q297">
        <f t="shared" si="4"/>
        <v>176.02436614067594</v>
      </c>
    </row>
    <row r="298" spans="1:17" x14ac:dyDescent="0.2">
      <c r="A298" s="31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VLOOKUP(G298,lookups!$A$2:$I$201,2,0)</f>
        <v>Ocean Surgeonfish</v>
      </c>
      <c r="L298" t="str">
        <f>VLOOKUP(G298,lookups!$A$2:$I$201,3,0)</f>
        <v>Acanthurus bahianus</v>
      </c>
      <c r="M298" t="str">
        <f>VLOOKUP(G298,lookups!$A$2:$I$201,4,0)</f>
        <v>Acanthuridae</v>
      </c>
      <c r="N298" t="str">
        <f>VLOOKUP(G298,lookups!$A$2:$I$201,5,0)</f>
        <v>Herbivores</v>
      </c>
      <c r="O298">
        <f>VLOOKUP(G298,lookups!$A$2:$I$201,6,0)</f>
        <v>2.3699999999999999E-2</v>
      </c>
      <c r="P298">
        <f>VLOOKUP(G298,lookups!$A$2:$I$201,7,0)</f>
        <v>2.9752000000000001</v>
      </c>
      <c r="Q298">
        <f t="shared" si="4"/>
        <v>233.73529950912376</v>
      </c>
    </row>
    <row r="299" spans="1:17" x14ac:dyDescent="0.2">
      <c r="A299" s="31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VLOOKUP(G299,lookups!$A$2:$I$201,2,0)</f>
        <v>Lane Snapper</v>
      </c>
      <c r="L299" t="str">
        <f>VLOOKUP(G299,lookups!$A$2:$I$201,3,0)</f>
        <v>Lutjanus synagris</v>
      </c>
      <c r="M299" t="str">
        <f>VLOOKUP(G299,lookups!$A$2:$I$201,4,0)</f>
        <v>Lutjanidae</v>
      </c>
      <c r="N299" t="str">
        <f>VLOOKUP(G299,lookups!$A$2:$I$201,5,0)</f>
        <v>Carnivores</v>
      </c>
      <c r="O299">
        <f>VLOOKUP(G299,lookups!$A$2:$I$201,6,0)</f>
        <v>2.9499999999999998E-2</v>
      </c>
      <c r="P299">
        <f>VLOOKUP(G299,lookups!$A$2:$I$201,7,0)</f>
        <v>2.8146</v>
      </c>
      <c r="Q299">
        <f t="shared" si="4"/>
        <v>135.42568524745823</v>
      </c>
    </row>
    <row r="300" spans="1:17" x14ac:dyDescent="0.2">
      <c r="A300" s="31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VLOOKUP(G300,lookups!$A$2:$I$201,2,0)</f>
        <v>Blue Tang</v>
      </c>
      <c r="L300" t="str">
        <f>VLOOKUP(G300,lookups!$A$2:$I$201,3,0)</f>
        <v>Acanthurus coeruleus</v>
      </c>
      <c r="M300" t="str">
        <f>VLOOKUP(G300,lookups!$A$2:$I$201,4,0)</f>
        <v>Acanthuridae</v>
      </c>
      <c r="N300" t="str">
        <f>VLOOKUP(G300,lookups!$A$2:$I$201,5,0)</f>
        <v>Herbivores</v>
      </c>
      <c r="O300">
        <f>VLOOKUP(G300,lookups!$A$2:$I$201,6,0)</f>
        <v>4.1500000000000002E-2</v>
      </c>
      <c r="P300">
        <f>VLOOKUP(G300,lookups!$A$2:$I$201,7,0)</f>
        <v>2.8346</v>
      </c>
      <c r="Q300">
        <f t="shared" si="4"/>
        <v>89.494506928689532</v>
      </c>
    </row>
    <row r="301" spans="1:17" x14ac:dyDescent="0.2">
      <c r="A301" s="31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VLOOKUP(G301,lookups!$A$2:$I$201,2,0)</f>
        <v>Blue Tang</v>
      </c>
      <c r="L301" t="str">
        <f>VLOOKUP(G301,lookups!$A$2:$I$201,3,0)</f>
        <v>Acanthurus coeruleus</v>
      </c>
      <c r="M301" t="str">
        <f>VLOOKUP(G301,lookups!$A$2:$I$201,4,0)</f>
        <v>Acanthuridae</v>
      </c>
      <c r="N301" t="str">
        <f>VLOOKUP(G301,lookups!$A$2:$I$201,5,0)</f>
        <v>Herbivores</v>
      </c>
      <c r="O301">
        <f>VLOOKUP(G301,lookups!$A$2:$I$201,6,0)</f>
        <v>4.1500000000000002E-2</v>
      </c>
      <c r="P301">
        <f>VLOOKUP(G301,lookups!$A$2:$I$201,7,0)</f>
        <v>2.8346</v>
      </c>
      <c r="Q301">
        <f t="shared" si="4"/>
        <v>15.064231248415338</v>
      </c>
    </row>
    <row r="302" spans="1:17" x14ac:dyDescent="0.2">
      <c r="A302" s="31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VLOOKUP(G302,lookups!$A$2:$I$201,2,0)</f>
        <v>Stoplight Parrotfish</v>
      </c>
      <c r="L302" t="str">
        <f>VLOOKUP(G302,lookups!$A$2:$I$201,3,0)</f>
        <v>Sparisoma viride</v>
      </c>
      <c r="M302" t="str">
        <f>VLOOKUP(G302,lookups!$A$2:$I$201,4,0)</f>
        <v>Scaridae</v>
      </c>
      <c r="N302" t="str">
        <f>VLOOKUP(G302,lookups!$A$2:$I$201,5,0)</f>
        <v>Herbivores</v>
      </c>
      <c r="O302">
        <f>VLOOKUP(G302,lookups!$A$2:$I$201,6,0)</f>
        <v>2.5000000000000001E-2</v>
      </c>
      <c r="P302">
        <f>VLOOKUP(G302,lookups!$A$2:$I$201,7,0)</f>
        <v>2.9214000000000002</v>
      </c>
      <c r="Q302">
        <f t="shared" si="4"/>
        <v>269.20872440026932</v>
      </c>
    </row>
    <row r="303" spans="1:17" x14ac:dyDescent="0.2">
      <c r="A303" s="31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VLOOKUP(G303,lookups!$A$2:$I$201,2,0)</f>
        <v>Dusky Damselfish</v>
      </c>
      <c r="L303" t="str">
        <f>VLOOKUP(G303,lookups!$A$2:$I$201,3,0)</f>
        <v>Stegastes adustus </v>
      </c>
      <c r="M303" t="str">
        <f>VLOOKUP(G303,lookups!$A$2:$I$201,4,0)</f>
        <v>Pomacentridae</v>
      </c>
      <c r="N303" t="str">
        <f>VLOOKUP(G303,lookups!$A$2:$I$201,5,0)</f>
        <v>Herbivores</v>
      </c>
      <c r="O303">
        <f>VLOOKUP(G303,lookups!$A$2:$I$201,6,0)</f>
        <v>1.95E-2</v>
      </c>
      <c r="P303">
        <f>VLOOKUP(G303,lookups!$A$2:$I$201,7,0)</f>
        <v>2.99</v>
      </c>
      <c r="Q303">
        <f t="shared" si="4"/>
        <v>19.056125808638321</v>
      </c>
    </row>
    <row r="304" spans="1:17" x14ac:dyDescent="0.2">
      <c r="A304" s="31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VLOOKUP(G304,lookups!$A$2:$I$201,2,0)</f>
        <v>Yellowhead Wrasse</v>
      </c>
      <c r="L304" t="str">
        <f>VLOOKUP(G304,lookups!$A$2:$I$201,3,0)</f>
        <v>Halichoeres garnoti</v>
      </c>
      <c r="M304" t="str">
        <f>VLOOKUP(G304,lookups!$A$2:$I$201,4,0)</f>
        <v>Labridae</v>
      </c>
      <c r="N304" t="str">
        <f>VLOOKUP(G304,lookups!$A$2:$I$201,5,0)</f>
        <v>Carnivores</v>
      </c>
      <c r="O304">
        <f>VLOOKUP(G304,lookups!$A$2:$I$201,6,0)</f>
        <v>0.01</v>
      </c>
      <c r="P304">
        <f>VLOOKUP(G304,lookups!$A$2:$I$201,7,0)</f>
        <v>3.13</v>
      </c>
      <c r="Q304">
        <f t="shared" si="4"/>
        <v>6.7092142277548126</v>
      </c>
    </row>
    <row r="305" spans="1:17" x14ac:dyDescent="0.2">
      <c r="A305" s="31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VLOOKUP(G305,lookups!$A$2:$I$201,2,0)</f>
        <v>Bluehead Wrasse</v>
      </c>
      <c r="L305" t="str">
        <f>VLOOKUP(G305,lookups!$A$2:$I$201,3,0)</f>
        <v>Thalassoma bifasciatum</v>
      </c>
      <c r="M305" t="str">
        <f>VLOOKUP(G305,lookups!$A$2:$I$201,4,0)</f>
        <v>Labridae</v>
      </c>
      <c r="N305" t="str">
        <f>VLOOKUP(G305,lookups!$A$2:$I$201,5,0)</f>
        <v>Carnivores</v>
      </c>
      <c r="O305">
        <f>VLOOKUP(G305,lookups!$A$2:$I$201,6,0)</f>
        <v>8.9099999999999995E-3</v>
      </c>
      <c r="P305">
        <f>VLOOKUP(G305,lookups!$A$2:$I$201,7,0)</f>
        <v>3.01</v>
      </c>
      <c r="Q305">
        <f t="shared" si="4"/>
        <v>0.24322750267948948</v>
      </c>
    </row>
    <row r="306" spans="1:17" x14ac:dyDescent="0.2">
      <c r="A306" s="31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VLOOKUP(G306,lookups!$A$2:$I$201,2,0)</f>
        <v>Coney</v>
      </c>
      <c r="L306" t="str">
        <f>VLOOKUP(G306,lookups!$A$2:$I$201,3,0)</f>
        <v>Cephalopholis fulva</v>
      </c>
      <c r="M306" t="str">
        <f>VLOOKUP(G306,lookups!$A$2:$I$201,4,0)</f>
        <v>Serranidae</v>
      </c>
      <c r="N306" t="str">
        <f>VLOOKUP(G306,lookups!$A$2:$I$201,5,0)</f>
        <v>Carnivores</v>
      </c>
      <c r="O306">
        <f>VLOOKUP(G306,lookups!$A$2:$I$201,6,0)</f>
        <v>1.7500000000000002E-2</v>
      </c>
      <c r="P306">
        <f>VLOOKUP(G306,lookups!$A$2:$I$201,7,0)</f>
        <v>3</v>
      </c>
      <c r="Q306">
        <f t="shared" si="4"/>
        <v>17.5</v>
      </c>
    </row>
    <row r="307" spans="1:17" x14ac:dyDescent="0.2">
      <c r="A307" s="31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VLOOKUP(G307,lookups!$A$2:$I$201,2,0)</f>
        <v>Dusky Damselfish</v>
      </c>
      <c r="L307" t="str">
        <f>VLOOKUP(G307,lookups!$A$2:$I$201,3,0)</f>
        <v>Stegastes adustus </v>
      </c>
      <c r="M307" t="str">
        <f>VLOOKUP(G307,lookups!$A$2:$I$201,4,0)</f>
        <v>Pomacentridae</v>
      </c>
      <c r="N307" t="str">
        <f>VLOOKUP(G307,lookups!$A$2:$I$201,5,0)</f>
        <v>Herbivores</v>
      </c>
      <c r="O307">
        <f>VLOOKUP(G307,lookups!$A$2:$I$201,6,0)</f>
        <v>1.95E-2</v>
      </c>
      <c r="P307">
        <f>VLOOKUP(G307,lookups!$A$2:$I$201,7,0)</f>
        <v>2.99</v>
      </c>
      <c r="Q307">
        <f t="shared" si="4"/>
        <v>6.5596059480892199</v>
      </c>
    </row>
    <row r="308" spans="1:17" x14ac:dyDescent="0.2">
      <c r="A308" s="31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VLOOKUP(G308,lookups!$A$2:$I$201,2,0)</f>
        <v>Striped Parrotfish</v>
      </c>
      <c r="L308" t="str">
        <f>VLOOKUP(G308,lookups!$A$2:$I$201,3,0)</f>
        <v>Scarus iserti</v>
      </c>
      <c r="M308" t="str">
        <f>VLOOKUP(G308,lookups!$A$2:$I$201,4,0)</f>
        <v>Scaridae</v>
      </c>
      <c r="N308" t="str">
        <f>VLOOKUP(G308,lookups!$A$2:$I$201,5,0)</f>
        <v>Herbivores</v>
      </c>
      <c r="O308">
        <f>VLOOKUP(G308,lookups!$A$2:$I$201,6,0)</f>
        <v>1.47E-2</v>
      </c>
      <c r="P308">
        <f>VLOOKUP(G308,lookups!$A$2:$I$201,7,0)</f>
        <v>3.0548000000000002</v>
      </c>
      <c r="Q308">
        <f t="shared" si="4"/>
        <v>0.12215289538696959</v>
      </c>
    </row>
    <row r="309" spans="1:17" x14ac:dyDescent="0.2">
      <c r="A309" s="31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VLOOKUP(G309,lookups!$A$2:$I$201,2,0)</f>
        <v>Doctorfish</v>
      </c>
      <c r="L309" t="str">
        <f>VLOOKUP(G309,lookups!$A$2:$I$201,3,0)</f>
        <v>Acanthurus chirurgus</v>
      </c>
      <c r="M309" t="str">
        <f>VLOOKUP(G309,lookups!$A$2:$I$201,4,0)</f>
        <v>Acanthuridae</v>
      </c>
      <c r="N309" t="str">
        <f>VLOOKUP(G309,lookups!$A$2:$I$201,5,0)</f>
        <v>Herbivores</v>
      </c>
      <c r="O309">
        <f>VLOOKUP(G309,lookups!$A$2:$I$201,6,0)</f>
        <v>4.0000000000000001E-3</v>
      </c>
      <c r="P309">
        <f>VLOOKUP(G309,lookups!$A$2:$I$201,7,0)</f>
        <v>3.5327999999999999</v>
      </c>
      <c r="Q309">
        <f t="shared" si="4"/>
        <v>57.141967694863688</v>
      </c>
    </row>
    <row r="310" spans="1:17" x14ac:dyDescent="0.2">
      <c r="A310" s="31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VLOOKUP(G310,lookups!$A$2:$I$201,2,0)</f>
        <v>Doctorfish</v>
      </c>
      <c r="L310" t="str">
        <f>VLOOKUP(G310,lookups!$A$2:$I$201,3,0)</f>
        <v>Acanthurus chirurgus</v>
      </c>
      <c r="M310" t="str">
        <f>VLOOKUP(G310,lookups!$A$2:$I$201,4,0)</f>
        <v>Acanthuridae</v>
      </c>
      <c r="N310" t="str">
        <f>VLOOKUP(G310,lookups!$A$2:$I$201,5,0)</f>
        <v>Herbivores</v>
      </c>
      <c r="O310">
        <f>VLOOKUP(G310,lookups!$A$2:$I$201,6,0)</f>
        <v>4.0000000000000001E-3</v>
      </c>
      <c r="P310">
        <f>VLOOKUP(G310,lookups!$A$2:$I$201,7,0)</f>
        <v>3.5327999999999999</v>
      </c>
      <c r="Q310">
        <f t="shared" si="4"/>
        <v>108.81448159213437</v>
      </c>
    </row>
    <row r="311" spans="1:17" x14ac:dyDescent="0.2">
      <c r="A311" s="31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VLOOKUP(G311,lookups!$A$2:$I$201,2,0)</f>
        <v>French Grunt</v>
      </c>
      <c r="L311" t="str">
        <f>VLOOKUP(G311,lookups!$A$2:$I$201,3,0)</f>
        <v>Haemulon flavolineatum</v>
      </c>
      <c r="M311" t="str">
        <f>VLOOKUP(G311,lookups!$A$2:$I$201,4,0)</f>
        <v>Haemulidae</v>
      </c>
      <c r="N311" t="str">
        <f>VLOOKUP(G311,lookups!$A$2:$I$201,5,0)</f>
        <v>Carnivores</v>
      </c>
      <c r="O311">
        <f>VLOOKUP(G311,lookups!$A$2:$I$201,6,0)</f>
        <v>1.2699999999999999E-2</v>
      </c>
      <c r="P311">
        <f>VLOOKUP(G311,lookups!$A$2:$I$201,7,0)</f>
        <v>3.1581000000000001</v>
      </c>
      <c r="Q311">
        <f t="shared" si="4"/>
        <v>116.97143539816965</v>
      </c>
    </row>
    <row r="312" spans="1:17" x14ac:dyDescent="0.2">
      <c r="A312" s="31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VLOOKUP(G312,lookups!$A$2:$I$201,2,0)</f>
        <v>Redtail Parrotfish</v>
      </c>
      <c r="L312" t="str">
        <f>VLOOKUP(G312,lookups!$A$2:$I$201,3,0)</f>
        <v>Sparisoma chrysopterum</v>
      </c>
      <c r="M312" t="str">
        <f>VLOOKUP(G312,lookups!$A$2:$I$201,4,0)</f>
        <v>Scaridae</v>
      </c>
      <c r="N312" t="str">
        <f>VLOOKUP(G312,lookups!$A$2:$I$201,5,0)</f>
        <v>Herbivores</v>
      </c>
      <c r="O312">
        <f>VLOOKUP(G312,lookups!$A$2:$I$201,6,0)</f>
        <v>9.9000000000000008E-3</v>
      </c>
      <c r="P312">
        <f>VLOOKUP(G312,lookups!$A$2:$I$201,7,0)</f>
        <v>3.1707999999999998</v>
      </c>
      <c r="Q312">
        <f t="shared" si="4"/>
        <v>65.111670183263541</v>
      </c>
    </row>
    <row r="313" spans="1:17" x14ac:dyDescent="0.2">
      <c r="A313" s="31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VLOOKUP(G313,lookups!$A$2:$I$201,2,0)</f>
        <v>Striped Parrotfish</v>
      </c>
      <c r="L313" t="str">
        <f>VLOOKUP(G313,lookups!$A$2:$I$201,3,0)</f>
        <v>Scarus iserti</v>
      </c>
      <c r="M313" t="str">
        <f>VLOOKUP(G313,lookups!$A$2:$I$201,4,0)</f>
        <v>Scaridae</v>
      </c>
      <c r="N313" t="str">
        <f>VLOOKUP(G313,lookups!$A$2:$I$201,5,0)</f>
        <v>Herbivores</v>
      </c>
      <c r="O313">
        <f>VLOOKUP(G313,lookups!$A$2:$I$201,6,0)</f>
        <v>1.47E-2</v>
      </c>
      <c r="P313">
        <f>VLOOKUP(G313,lookups!$A$2:$I$201,7,0)</f>
        <v>3.0548000000000002</v>
      </c>
      <c r="Q313">
        <f t="shared" si="4"/>
        <v>2.0069238957862789</v>
      </c>
    </row>
    <row r="314" spans="1:17" x14ac:dyDescent="0.2">
      <c r="A314" s="31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VLOOKUP(G314,lookups!$A$2:$I$201,2,0)</f>
        <v>Striped Parrotfish</v>
      </c>
      <c r="L314" t="str">
        <f>VLOOKUP(G314,lookups!$A$2:$I$201,3,0)</f>
        <v>Scarus iserti</v>
      </c>
      <c r="M314" t="str">
        <f>VLOOKUP(G314,lookups!$A$2:$I$201,4,0)</f>
        <v>Scaridae</v>
      </c>
      <c r="N314" t="str">
        <f>VLOOKUP(G314,lookups!$A$2:$I$201,5,0)</f>
        <v>Herbivores</v>
      </c>
      <c r="O314">
        <f>VLOOKUP(G314,lookups!$A$2:$I$201,6,0)</f>
        <v>1.47E-2</v>
      </c>
      <c r="P314">
        <f>VLOOKUP(G314,lookups!$A$2:$I$201,7,0)</f>
        <v>3.0548000000000002</v>
      </c>
      <c r="Q314">
        <f t="shared" si="4"/>
        <v>8.4348356905685886</v>
      </c>
    </row>
    <row r="315" spans="1:17" x14ac:dyDescent="0.2">
      <c r="A315" s="31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VLOOKUP(G315,lookups!$A$2:$I$201,2,0)</f>
        <v>Slippery Dick</v>
      </c>
      <c r="L315" t="str">
        <f>VLOOKUP(G315,lookups!$A$2:$I$201,3,0)</f>
        <v>Halichoeres bivittatus</v>
      </c>
      <c r="M315" t="str">
        <f>VLOOKUP(G315,lookups!$A$2:$I$201,4,0)</f>
        <v>Labridae</v>
      </c>
      <c r="N315" t="str">
        <f>VLOOKUP(G315,lookups!$A$2:$I$201,5,0)</f>
        <v>Carnivores</v>
      </c>
      <c r="O315">
        <f>VLOOKUP(G315,lookups!$A$2:$I$201,6,0)</f>
        <v>9.3299999999999998E-3</v>
      </c>
      <c r="P315">
        <f>VLOOKUP(G315,lookups!$A$2:$I$201,7,0)</f>
        <v>3.06</v>
      </c>
      <c r="Q315">
        <f t="shared" si="4"/>
        <v>23.908278260792379</v>
      </c>
    </row>
    <row r="316" spans="1:17" x14ac:dyDescent="0.2">
      <c r="A316" s="31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VLOOKUP(G316,lookups!$A$2:$I$201,2,0)</f>
        <v>Slippery Dick</v>
      </c>
      <c r="L316" t="str">
        <f>VLOOKUP(G316,lookups!$A$2:$I$201,3,0)</f>
        <v>Halichoeres bivittatus</v>
      </c>
      <c r="M316" t="str">
        <f>VLOOKUP(G316,lookups!$A$2:$I$201,4,0)</f>
        <v>Labridae</v>
      </c>
      <c r="N316" t="str">
        <f>VLOOKUP(G316,lookups!$A$2:$I$201,5,0)</f>
        <v>Carnivores</v>
      </c>
      <c r="O316">
        <f>VLOOKUP(G316,lookups!$A$2:$I$201,6,0)</f>
        <v>9.3299999999999998E-3</v>
      </c>
      <c r="P316">
        <f>VLOOKUP(G316,lookups!$A$2:$I$201,7,0)</f>
        <v>3.06</v>
      </c>
      <c r="Q316">
        <f t="shared" si="4"/>
        <v>10.712273288565926</v>
      </c>
    </row>
    <row r="317" spans="1:17" x14ac:dyDescent="0.2">
      <c r="A317" s="31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VLOOKUP(G317,lookups!$A$2:$I$201,2,0)</f>
        <v>Stoplight Parrotfish</v>
      </c>
      <c r="L317" t="str">
        <f>VLOOKUP(G317,lookups!$A$2:$I$201,3,0)</f>
        <v>Sparisoma viride</v>
      </c>
      <c r="M317" t="str">
        <f>VLOOKUP(G317,lookups!$A$2:$I$201,4,0)</f>
        <v>Scaridae</v>
      </c>
      <c r="N317" t="str">
        <f>VLOOKUP(G317,lookups!$A$2:$I$201,5,0)</f>
        <v>Herbivores</v>
      </c>
      <c r="O317">
        <f>VLOOKUP(G317,lookups!$A$2:$I$201,6,0)</f>
        <v>2.5000000000000001E-2</v>
      </c>
      <c r="P317">
        <f>VLOOKUP(G317,lookups!$A$2:$I$201,7,0)</f>
        <v>2.9214000000000002</v>
      </c>
      <c r="Q317">
        <f t="shared" si="4"/>
        <v>4.6906288624930603</v>
      </c>
    </row>
    <row r="318" spans="1:17" x14ac:dyDescent="0.2">
      <c r="A318" s="31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VLOOKUP(G318,lookups!$A$2:$I$201,2,0)</f>
        <v>Stoplight Parrotfish</v>
      </c>
      <c r="L318" t="str">
        <f>VLOOKUP(G318,lookups!$A$2:$I$201,3,0)</f>
        <v>Sparisoma viride</v>
      </c>
      <c r="M318" t="str">
        <f>VLOOKUP(G318,lookups!$A$2:$I$201,4,0)</f>
        <v>Scaridae</v>
      </c>
      <c r="N318" t="str">
        <f>VLOOKUP(G318,lookups!$A$2:$I$201,5,0)</f>
        <v>Herbivores</v>
      </c>
      <c r="O318">
        <f>VLOOKUP(G318,lookups!$A$2:$I$201,6,0)</f>
        <v>2.5000000000000001E-2</v>
      </c>
      <c r="P318">
        <f>VLOOKUP(G318,lookups!$A$2:$I$201,7,0)</f>
        <v>2.9214000000000002</v>
      </c>
      <c r="Q318">
        <f t="shared" si="4"/>
        <v>1.4348221330880631</v>
      </c>
    </row>
    <row r="319" spans="1:17" x14ac:dyDescent="0.2">
      <c r="A319" s="31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VLOOKUP(G319,lookups!$A$2:$I$201,2,0)</f>
        <v>Doctorfish</v>
      </c>
      <c r="L319" t="str">
        <f>VLOOKUP(G319,lookups!$A$2:$I$201,3,0)</f>
        <v>Acanthurus chirurgus</v>
      </c>
      <c r="M319" t="str">
        <f>VLOOKUP(G319,lookups!$A$2:$I$201,4,0)</f>
        <v>Acanthuridae</v>
      </c>
      <c r="N319" t="str">
        <f>VLOOKUP(G319,lookups!$A$2:$I$201,5,0)</f>
        <v>Herbivores</v>
      </c>
      <c r="O319">
        <f>VLOOKUP(G319,lookups!$A$2:$I$201,6,0)</f>
        <v>4.0000000000000001E-3</v>
      </c>
      <c r="P319">
        <f>VLOOKUP(G319,lookups!$A$2:$I$201,7,0)</f>
        <v>3.5327999999999999</v>
      </c>
      <c r="Q319">
        <f t="shared" si="4"/>
        <v>88.918052221936009</v>
      </c>
    </row>
    <row r="320" spans="1:17" x14ac:dyDescent="0.2">
      <c r="A320" s="31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VLOOKUP(G320,lookups!$A$2:$I$201,2,0)</f>
        <v>Ocean Surgeonfish</v>
      </c>
      <c r="L320" t="str">
        <f>VLOOKUP(G320,lookups!$A$2:$I$201,3,0)</f>
        <v>Acanthurus bahianus</v>
      </c>
      <c r="M320" t="str">
        <f>VLOOKUP(G320,lookups!$A$2:$I$201,4,0)</f>
        <v>Acanthuridae</v>
      </c>
      <c r="N320" t="str">
        <f>VLOOKUP(G320,lookups!$A$2:$I$201,5,0)</f>
        <v>Herbivores</v>
      </c>
      <c r="O320">
        <f>VLOOKUP(G320,lookups!$A$2:$I$201,6,0)</f>
        <v>2.3699999999999999E-2</v>
      </c>
      <c r="P320">
        <f>VLOOKUP(G320,lookups!$A$2:$I$201,7,0)</f>
        <v>2.9752000000000001</v>
      </c>
      <c r="Q320">
        <f t="shared" si="4"/>
        <v>128.65749852251687</v>
      </c>
    </row>
    <row r="321" spans="1:17" x14ac:dyDescent="0.2">
      <c r="A321" s="31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VLOOKUP(G321,lookups!$A$2:$I$201,2,0)</f>
        <v>Redband Parrotfish</v>
      </c>
      <c r="L321" t="str">
        <f>VLOOKUP(G321,lookups!$A$2:$I$201,3,0)</f>
        <v>Sparisoma aurofrenatum</v>
      </c>
      <c r="M321" t="str">
        <f>VLOOKUP(G321,lookups!$A$2:$I$201,4,0)</f>
        <v>Scaridae</v>
      </c>
      <c r="N321" t="str">
        <f>VLOOKUP(G321,lookups!$A$2:$I$201,5,0)</f>
        <v>Herbivores</v>
      </c>
      <c r="O321">
        <f>VLOOKUP(G321,lookups!$A$2:$I$201,6,0)</f>
        <v>4.5999999999999999E-3</v>
      </c>
      <c r="P321">
        <f>VLOOKUP(G321,lookups!$A$2:$I$201,7,0)</f>
        <v>3.4291</v>
      </c>
      <c r="Q321">
        <f t="shared" si="4"/>
        <v>1.1470857206847838</v>
      </c>
    </row>
    <row r="322" spans="1:17" x14ac:dyDescent="0.2">
      <c r="A322" s="31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VLOOKUP(G322,lookups!$A$2:$I$201,2,0)</f>
        <v>Redband Parrotfish</v>
      </c>
      <c r="L322" t="str">
        <f>VLOOKUP(G322,lookups!$A$2:$I$201,3,0)</f>
        <v>Sparisoma aurofrenatum</v>
      </c>
      <c r="M322" t="str">
        <f>VLOOKUP(G322,lookups!$A$2:$I$201,4,0)</f>
        <v>Scaridae</v>
      </c>
      <c r="N322" t="str">
        <f>VLOOKUP(G322,lookups!$A$2:$I$201,5,0)</f>
        <v>Herbivores</v>
      </c>
      <c r="O322">
        <f>VLOOKUP(G322,lookups!$A$2:$I$201,6,0)</f>
        <v>4.5999999999999999E-3</v>
      </c>
      <c r="P322">
        <f>VLOOKUP(G322,lookups!$A$2:$I$201,7,0)</f>
        <v>3.4291</v>
      </c>
      <c r="Q322">
        <f t="shared" si="4"/>
        <v>2.1434644468897606</v>
      </c>
    </row>
    <row r="323" spans="1:17" x14ac:dyDescent="0.2">
      <c r="A323" s="31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VLOOKUP(G323,lookups!$A$2:$I$201,2,0)</f>
        <v>Striped Parrotfish</v>
      </c>
      <c r="L323" t="str">
        <f>VLOOKUP(G323,lookups!$A$2:$I$201,3,0)</f>
        <v>Scarus iserti</v>
      </c>
      <c r="M323" t="str">
        <f>VLOOKUP(G323,lookups!$A$2:$I$201,4,0)</f>
        <v>Scaridae</v>
      </c>
      <c r="N323" t="str">
        <f>VLOOKUP(G323,lookups!$A$2:$I$201,5,0)</f>
        <v>Herbivores</v>
      </c>
      <c r="O323">
        <f>VLOOKUP(G323,lookups!$A$2:$I$201,6,0)</f>
        <v>1.47E-2</v>
      </c>
      <c r="P323">
        <f>VLOOKUP(G323,lookups!$A$2:$I$201,7,0)</f>
        <v>3.0548000000000002</v>
      </c>
      <c r="Q323">
        <f t="shared" ref="Q323:Q386" si="5">O323*H323^P323</f>
        <v>1.0150564524775472</v>
      </c>
    </row>
    <row r="324" spans="1:17" x14ac:dyDescent="0.2">
      <c r="A324" s="31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VLOOKUP(G324,lookups!$A$2:$I$201,2,0)</f>
        <v>Striped Parrotfish</v>
      </c>
      <c r="L324" t="str">
        <f>VLOOKUP(G324,lookups!$A$2:$I$201,3,0)</f>
        <v>Scarus iserti</v>
      </c>
      <c r="M324" t="str">
        <f>VLOOKUP(G324,lookups!$A$2:$I$201,4,0)</f>
        <v>Scaridae</v>
      </c>
      <c r="N324" t="str">
        <f>VLOOKUP(G324,lookups!$A$2:$I$201,5,0)</f>
        <v>Herbivores</v>
      </c>
      <c r="O324">
        <f>VLOOKUP(G324,lookups!$A$2:$I$201,6,0)</f>
        <v>1.47E-2</v>
      </c>
      <c r="P324">
        <f>VLOOKUP(G324,lookups!$A$2:$I$201,7,0)</f>
        <v>3.0548000000000002</v>
      </c>
      <c r="Q324">
        <f t="shared" si="5"/>
        <v>8.4348356905685886</v>
      </c>
    </row>
    <row r="325" spans="1:17" x14ac:dyDescent="0.2">
      <c r="A325" s="31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VLOOKUP(G325,lookups!$A$2:$I$201,2,0)</f>
        <v>Puddingwife</v>
      </c>
      <c r="L325" t="str">
        <f>VLOOKUP(G325,lookups!$A$2:$I$201,3,0)</f>
        <v>Halichoeres radiatus</v>
      </c>
      <c r="M325" t="str">
        <f>VLOOKUP(G325,lookups!$A$2:$I$201,4,0)</f>
        <v>Labridae</v>
      </c>
      <c r="N325" t="str">
        <f>VLOOKUP(G325,lookups!$A$2:$I$201,5,0)</f>
        <v>Carnivores</v>
      </c>
      <c r="O325">
        <f>VLOOKUP(G325,lookups!$A$2:$I$201,6,0)</f>
        <v>1.3100000000000001E-2</v>
      </c>
      <c r="P325">
        <f>VLOOKUP(G325,lookups!$A$2:$I$201,7,0)</f>
        <v>3.0379999999999998</v>
      </c>
      <c r="Q325">
        <f t="shared" si="5"/>
        <v>7.2586971357628647</v>
      </c>
    </row>
    <row r="326" spans="1:17" x14ac:dyDescent="0.2">
      <c r="A326" s="31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VLOOKUP(G326,lookups!$A$2:$I$201,2,0)</f>
        <v>Blackear Wrasse</v>
      </c>
      <c r="L326" t="str">
        <f>VLOOKUP(G326,lookups!$A$2:$I$201,3,0)</f>
        <v>Halichoeres poeyi</v>
      </c>
      <c r="M326" t="str">
        <f>VLOOKUP(G326,lookups!$A$2:$I$201,4,0)</f>
        <v>Labridae</v>
      </c>
      <c r="N326" t="str">
        <f>VLOOKUP(G326,lookups!$A$2:$I$201,5,0)</f>
        <v>Herbivores</v>
      </c>
      <c r="O326">
        <f>VLOOKUP(G326,lookups!$A$2:$I$201,6,0)</f>
        <v>1.023E-2</v>
      </c>
      <c r="P326">
        <f>VLOOKUP(G326,lookups!$A$2:$I$201,7,0)</f>
        <v>3.06</v>
      </c>
      <c r="Q326">
        <f t="shared" si="5"/>
        <v>49.486048978633107</v>
      </c>
    </row>
    <row r="327" spans="1:17" x14ac:dyDescent="0.2">
      <c r="A327" s="31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VLOOKUP(G327,lookups!$A$2:$I$201,2,0)</f>
        <v>Puddingwife</v>
      </c>
      <c r="L327" t="str">
        <f>VLOOKUP(G327,lookups!$A$2:$I$201,3,0)</f>
        <v>Halichoeres radiatus</v>
      </c>
      <c r="M327" t="str">
        <f>VLOOKUP(G327,lookups!$A$2:$I$201,4,0)</f>
        <v>Labridae</v>
      </c>
      <c r="N327" t="str">
        <f>VLOOKUP(G327,lookups!$A$2:$I$201,5,0)</f>
        <v>Carnivores</v>
      </c>
      <c r="O327">
        <f>VLOOKUP(G327,lookups!$A$2:$I$201,6,0)</f>
        <v>1.3100000000000001E-2</v>
      </c>
      <c r="P327">
        <f>VLOOKUP(G327,lookups!$A$2:$I$201,7,0)</f>
        <v>3.0379999999999998</v>
      </c>
      <c r="Q327">
        <f t="shared" si="5"/>
        <v>7.2586971357628647</v>
      </c>
    </row>
    <row r="328" spans="1:17" x14ac:dyDescent="0.2">
      <c r="A328" s="31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VLOOKUP(G328,lookups!$A$2:$I$201,2,0)</f>
        <v>Blue Tang</v>
      </c>
      <c r="L328" t="str">
        <f>VLOOKUP(G328,lookups!$A$2:$I$201,3,0)</f>
        <v>Acanthurus coeruleus</v>
      </c>
      <c r="M328" t="str">
        <f>VLOOKUP(G328,lookups!$A$2:$I$201,4,0)</f>
        <v>Acanthuridae</v>
      </c>
      <c r="N328" t="str">
        <f>VLOOKUP(G328,lookups!$A$2:$I$201,5,0)</f>
        <v>Herbivores</v>
      </c>
      <c r="O328">
        <f>VLOOKUP(G328,lookups!$A$2:$I$201,6,0)</f>
        <v>4.1500000000000002E-2</v>
      </c>
      <c r="P328">
        <f>VLOOKUP(G328,lookups!$A$2:$I$201,7,0)</f>
        <v>2.8346</v>
      </c>
      <c r="Q328">
        <f t="shared" si="5"/>
        <v>2.1117735602071006</v>
      </c>
    </row>
    <row r="329" spans="1:17" x14ac:dyDescent="0.2">
      <c r="A329" s="31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VLOOKUP(G329,lookups!$A$2:$I$201,2,0)</f>
        <v>Blue Tang</v>
      </c>
      <c r="L329" t="str">
        <f>VLOOKUP(G329,lookups!$A$2:$I$201,3,0)</f>
        <v>Acanthurus coeruleus</v>
      </c>
      <c r="M329" t="str">
        <f>VLOOKUP(G329,lookups!$A$2:$I$201,4,0)</f>
        <v>Acanthuridae</v>
      </c>
      <c r="N329" t="str">
        <f>VLOOKUP(G329,lookups!$A$2:$I$201,5,0)</f>
        <v>Herbivores</v>
      </c>
      <c r="O329">
        <f>VLOOKUP(G329,lookups!$A$2:$I$201,6,0)</f>
        <v>4.1500000000000002E-2</v>
      </c>
      <c r="P329">
        <f>VLOOKUP(G329,lookups!$A$2:$I$201,7,0)</f>
        <v>2.8346</v>
      </c>
      <c r="Q329">
        <f t="shared" si="5"/>
        <v>15.064231248415338</v>
      </c>
    </row>
    <row r="330" spans="1:17" x14ac:dyDescent="0.2">
      <c r="A330" s="31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VLOOKUP(G330,lookups!$A$2:$I$201,2,0)</f>
        <v>Blue Tang</v>
      </c>
      <c r="L330" t="str">
        <f>VLOOKUP(G330,lookups!$A$2:$I$201,3,0)</f>
        <v>Acanthurus coeruleus</v>
      </c>
      <c r="M330" t="str">
        <f>VLOOKUP(G330,lookups!$A$2:$I$201,4,0)</f>
        <v>Acanthuridae</v>
      </c>
      <c r="N330" t="str">
        <f>VLOOKUP(G330,lookups!$A$2:$I$201,5,0)</f>
        <v>Herbivores</v>
      </c>
      <c r="O330">
        <f>VLOOKUP(G330,lookups!$A$2:$I$201,6,0)</f>
        <v>4.1500000000000002E-2</v>
      </c>
      <c r="P330">
        <f>VLOOKUP(G330,lookups!$A$2:$I$201,7,0)</f>
        <v>2.8346</v>
      </c>
      <c r="Q330">
        <f t="shared" si="5"/>
        <v>47.543949588135646</v>
      </c>
    </row>
    <row r="331" spans="1:17" x14ac:dyDescent="0.2">
      <c r="A331" s="31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VLOOKUP(G331,lookups!$A$2:$I$201,2,0)</f>
        <v>Blue Tang</v>
      </c>
      <c r="L331" t="str">
        <f>VLOOKUP(G331,lookups!$A$2:$I$201,3,0)</f>
        <v>Acanthurus coeruleus</v>
      </c>
      <c r="M331" t="str">
        <f>VLOOKUP(G331,lookups!$A$2:$I$201,4,0)</f>
        <v>Acanthuridae</v>
      </c>
      <c r="N331" t="str">
        <f>VLOOKUP(G331,lookups!$A$2:$I$201,5,0)</f>
        <v>Herbivores</v>
      </c>
      <c r="O331">
        <f>VLOOKUP(G331,lookups!$A$2:$I$201,6,0)</f>
        <v>4.1500000000000002E-2</v>
      </c>
      <c r="P331">
        <f>VLOOKUP(G331,lookups!$A$2:$I$201,7,0)</f>
        <v>2.8346</v>
      </c>
      <c r="Q331">
        <f t="shared" si="5"/>
        <v>0.93432077429463178</v>
      </c>
    </row>
    <row r="332" spans="1:17" x14ac:dyDescent="0.2">
      <c r="A332" s="31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VLOOKUP(G332,lookups!$A$2:$I$201,2,0)</f>
        <v>Slippery Dick</v>
      </c>
      <c r="L332" t="str">
        <f>VLOOKUP(G332,lookups!$A$2:$I$201,3,0)</f>
        <v>Halichoeres bivittatus</v>
      </c>
      <c r="M332" t="str">
        <f>VLOOKUP(G332,lookups!$A$2:$I$201,4,0)</f>
        <v>Labridae</v>
      </c>
      <c r="N332" t="str">
        <f>VLOOKUP(G332,lookups!$A$2:$I$201,5,0)</f>
        <v>Carnivores</v>
      </c>
      <c r="O332">
        <f>VLOOKUP(G332,lookups!$A$2:$I$201,6,0)</f>
        <v>9.3299999999999998E-3</v>
      </c>
      <c r="P332">
        <f>VLOOKUP(G332,lookups!$A$2:$I$201,7,0)</f>
        <v>3.06</v>
      </c>
      <c r="Q332">
        <f t="shared" si="5"/>
        <v>10.712273288565926</v>
      </c>
    </row>
    <row r="333" spans="1:17" x14ac:dyDescent="0.2">
      <c r="A333" s="31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VLOOKUP(G333,lookups!$A$2:$I$201,2,0)</f>
        <v>Redband Parrotfish</v>
      </c>
      <c r="L333" t="str">
        <f>VLOOKUP(G333,lookups!$A$2:$I$201,3,0)</f>
        <v>Sparisoma aurofrenatum</v>
      </c>
      <c r="M333" t="str">
        <f>VLOOKUP(G333,lookups!$A$2:$I$201,4,0)</f>
        <v>Scaridae</v>
      </c>
      <c r="N333" t="str">
        <f>VLOOKUP(G333,lookups!$A$2:$I$201,5,0)</f>
        <v>Herbivores</v>
      </c>
      <c r="O333">
        <f>VLOOKUP(G333,lookups!$A$2:$I$201,6,0)</f>
        <v>4.5999999999999999E-3</v>
      </c>
      <c r="P333">
        <f>VLOOKUP(G333,lookups!$A$2:$I$201,7,0)</f>
        <v>3.4291</v>
      </c>
      <c r="Q333">
        <f t="shared" si="5"/>
        <v>5.748356656475992</v>
      </c>
    </row>
    <row r="334" spans="1:17" x14ac:dyDescent="0.2">
      <c r="A334" s="31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VLOOKUP(G334,lookups!$A$2:$I$201,2,0)</f>
        <v>Redband Parrotfish</v>
      </c>
      <c r="L334" t="str">
        <f>VLOOKUP(G334,lookups!$A$2:$I$201,3,0)</f>
        <v>Sparisoma aurofrenatum</v>
      </c>
      <c r="M334" t="str">
        <f>VLOOKUP(G334,lookups!$A$2:$I$201,4,0)</f>
        <v>Scaridae</v>
      </c>
      <c r="N334" t="str">
        <f>VLOOKUP(G334,lookups!$A$2:$I$201,5,0)</f>
        <v>Herbivores</v>
      </c>
      <c r="O334">
        <f>VLOOKUP(G334,lookups!$A$2:$I$201,6,0)</f>
        <v>4.5999999999999999E-3</v>
      </c>
      <c r="P334">
        <f>VLOOKUP(G334,lookups!$A$2:$I$201,7,0)</f>
        <v>3.4291</v>
      </c>
      <c r="Q334">
        <f t="shared" si="5"/>
        <v>12.355429065196462</v>
      </c>
    </row>
    <row r="335" spans="1:17" x14ac:dyDescent="0.2">
      <c r="A335" s="31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VLOOKUP(G335,lookups!$A$2:$I$201,2,0)</f>
        <v>Yellowhead Wrasse</v>
      </c>
      <c r="L335" t="str">
        <f>VLOOKUP(G335,lookups!$A$2:$I$201,3,0)</f>
        <v>Halichoeres garnoti</v>
      </c>
      <c r="M335" t="str">
        <f>VLOOKUP(G335,lookups!$A$2:$I$201,4,0)</f>
        <v>Labridae</v>
      </c>
      <c r="N335" t="str">
        <f>VLOOKUP(G335,lookups!$A$2:$I$201,5,0)</f>
        <v>Carnivores</v>
      </c>
      <c r="O335">
        <f>VLOOKUP(G335,lookups!$A$2:$I$201,6,0)</f>
        <v>0.01</v>
      </c>
      <c r="P335">
        <f>VLOOKUP(G335,lookups!$A$2:$I$201,7,0)</f>
        <v>3.13</v>
      </c>
      <c r="Q335">
        <f t="shared" si="5"/>
        <v>30.664980490582739</v>
      </c>
    </row>
    <row r="336" spans="1:17" x14ac:dyDescent="0.2">
      <c r="A336" s="31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VLOOKUP(G336,lookups!$A$2:$I$201,2,0)</f>
        <v>French Grunt</v>
      </c>
      <c r="L336" t="str">
        <f>VLOOKUP(G336,lookups!$A$2:$I$201,3,0)</f>
        <v>Haemulon flavolineatum</v>
      </c>
      <c r="M336" t="str">
        <f>VLOOKUP(G336,lookups!$A$2:$I$201,4,0)</f>
        <v>Haemulidae</v>
      </c>
      <c r="N336" t="str">
        <f>VLOOKUP(G336,lookups!$A$2:$I$201,5,0)</f>
        <v>Carnivores</v>
      </c>
      <c r="O336">
        <f>VLOOKUP(G336,lookups!$A$2:$I$201,6,0)</f>
        <v>1.2699999999999999E-2</v>
      </c>
      <c r="P336">
        <f>VLOOKUP(G336,lookups!$A$2:$I$201,7,0)</f>
        <v>3.1581000000000001</v>
      </c>
      <c r="Q336">
        <f t="shared" si="5"/>
        <v>116.97143539816965</v>
      </c>
    </row>
    <row r="337" spans="1:17" x14ac:dyDescent="0.2">
      <c r="A337" s="31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VLOOKUP(G337,lookups!$A$2:$I$201,2,0)</f>
        <v>Striped Parrotfish</v>
      </c>
      <c r="L337" t="str">
        <f>VLOOKUP(G337,lookups!$A$2:$I$201,3,0)</f>
        <v>Scarus iserti</v>
      </c>
      <c r="M337" t="str">
        <f>VLOOKUP(G337,lookups!$A$2:$I$201,4,0)</f>
        <v>Scaridae</v>
      </c>
      <c r="N337" t="str">
        <f>VLOOKUP(G337,lookups!$A$2:$I$201,5,0)</f>
        <v>Herbivores</v>
      </c>
      <c r="O337">
        <f>VLOOKUP(G337,lookups!$A$2:$I$201,6,0)</f>
        <v>1.47E-2</v>
      </c>
      <c r="P337">
        <f>VLOOKUP(G337,lookups!$A$2:$I$201,7,0)</f>
        <v>3.0548000000000002</v>
      </c>
      <c r="Q337">
        <f t="shared" si="5"/>
        <v>16.676977189904147</v>
      </c>
    </row>
    <row r="338" spans="1:17" x14ac:dyDescent="0.2">
      <c r="A338" s="31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VLOOKUP(G338,lookups!$A$2:$I$201,2,0)</f>
        <v>Striped Parrotfish</v>
      </c>
      <c r="L338" t="str">
        <f>VLOOKUP(G338,lookups!$A$2:$I$201,3,0)</f>
        <v>Scarus iserti</v>
      </c>
      <c r="M338" t="str">
        <f>VLOOKUP(G338,lookups!$A$2:$I$201,4,0)</f>
        <v>Scaridae</v>
      </c>
      <c r="N338" t="str">
        <f>VLOOKUP(G338,lookups!$A$2:$I$201,5,0)</f>
        <v>Herbivores</v>
      </c>
      <c r="O338">
        <f>VLOOKUP(G338,lookups!$A$2:$I$201,6,0)</f>
        <v>1.47E-2</v>
      </c>
      <c r="P338">
        <f>VLOOKUP(G338,lookups!$A$2:$I$201,7,0)</f>
        <v>3.0548000000000002</v>
      </c>
      <c r="Q338">
        <f t="shared" si="5"/>
        <v>8.4348356905685886</v>
      </c>
    </row>
    <row r="339" spans="1:17" x14ac:dyDescent="0.2">
      <c r="A339" s="31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VLOOKUP(G339,lookups!$A$2:$I$201,2,0)</f>
        <v>Yellowfin Mojarra</v>
      </c>
      <c r="L339" t="str">
        <f>VLOOKUP(G339,lookups!$A$2:$I$201,3,0)</f>
        <v>Gerres cinereus</v>
      </c>
      <c r="M339" t="str">
        <f>VLOOKUP(G339,lookups!$A$2:$I$201,4,0)</f>
        <v>Gerreidae</v>
      </c>
      <c r="N339" t="str">
        <f>VLOOKUP(G339,lookups!$A$2:$I$201,5,0)</f>
        <v>Carnivores</v>
      </c>
      <c r="O339">
        <f>VLOOKUP(G339,lookups!$A$2:$I$201,6,0)</f>
        <v>1.1480000000000001E-2</v>
      </c>
      <c r="P339">
        <f>VLOOKUP(G339,lookups!$A$2:$I$201,7,0)</f>
        <v>3.07</v>
      </c>
      <c r="Q339">
        <f t="shared" si="5"/>
        <v>113.26715044665853</v>
      </c>
    </row>
    <row r="340" spans="1:17" x14ac:dyDescent="0.2">
      <c r="A340" s="31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VLOOKUP(G340,lookups!$A$2:$I$201,2,0)</f>
        <v>Beaugregory</v>
      </c>
      <c r="L340" t="str">
        <f>VLOOKUP(G340,lookups!$A$2:$I$201,3,0)</f>
        <v>Stegastes leucostictus</v>
      </c>
      <c r="M340" t="str">
        <f>VLOOKUP(G340,lookups!$A$2:$I$201,4,0)</f>
        <v>Pomacentridae</v>
      </c>
      <c r="N340" t="str">
        <f>VLOOKUP(G340,lookups!$A$2:$I$201,5,0)</f>
        <v>Omnivores</v>
      </c>
      <c r="O340">
        <f>VLOOKUP(G340,lookups!$A$2:$I$201,6,0)</f>
        <v>1.9949999999999999E-2</v>
      </c>
      <c r="P340">
        <f>VLOOKUP(G340,lookups!$A$2:$I$201,7,0)</f>
        <v>2.95</v>
      </c>
      <c r="Q340">
        <f t="shared" si="5"/>
        <v>2.3009353312602805</v>
      </c>
    </row>
    <row r="341" spans="1:17" x14ac:dyDescent="0.2">
      <c r="A341" s="31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VLOOKUP(G341,lookups!$A$2:$I$201,2,0)</f>
        <v>Blue Tang</v>
      </c>
      <c r="L341" t="str">
        <f>VLOOKUP(G341,lookups!$A$2:$I$201,3,0)</f>
        <v>Acanthurus coeruleus</v>
      </c>
      <c r="M341" t="str">
        <f>VLOOKUP(G341,lookups!$A$2:$I$201,4,0)</f>
        <v>Acanthuridae</v>
      </c>
      <c r="N341" t="str">
        <f>VLOOKUP(G341,lookups!$A$2:$I$201,5,0)</f>
        <v>Herbivores</v>
      </c>
      <c r="O341">
        <f>VLOOKUP(G341,lookups!$A$2:$I$201,6,0)</f>
        <v>4.1500000000000002E-2</v>
      </c>
      <c r="P341">
        <f>VLOOKUP(G341,lookups!$A$2:$I$201,7,0)</f>
        <v>2.8346</v>
      </c>
      <c r="Q341">
        <f t="shared" si="5"/>
        <v>150.05260508576984</v>
      </c>
    </row>
    <row r="342" spans="1:17" x14ac:dyDescent="0.2">
      <c r="A342" s="31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VLOOKUP(G342,lookups!$A$2:$I$201,2,0)</f>
        <v>Stoplight Parrotfish</v>
      </c>
      <c r="L342" t="str">
        <f>VLOOKUP(G342,lookups!$A$2:$I$201,3,0)</f>
        <v>Sparisoma viride</v>
      </c>
      <c r="M342" t="str">
        <f>VLOOKUP(G342,lookups!$A$2:$I$201,4,0)</f>
        <v>Scaridae</v>
      </c>
      <c r="N342" t="str">
        <f>VLOOKUP(G342,lookups!$A$2:$I$201,5,0)</f>
        <v>Herbivores</v>
      </c>
      <c r="O342">
        <f>VLOOKUP(G342,lookups!$A$2:$I$201,6,0)</f>
        <v>2.5000000000000001E-2</v>
      </c>
      <c r="P342">
        <f>VLOOKUP(G342,lookups!$A$2:$I$201,7,0)</f>
        <v>2.9214000000000002</v>
      </c>
      <c r="Q342">
        <f t="shared" si="5"/>
        <v>35.535309379641568</v>
      </c>
    </row>
    <row r="343" spans="1:17" x14ac:dyDescent="0.2">
      <c r="A343" s="31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VLOOKUP(G343,lookups!$A$2:$I$201,2,0)</f>
        <v>Slippery Dick</v>
      </c>
      <c r="L343" t="str">
        <f>VLOOKUP(G343,lookups!$A$2:$I$201,3,0)</f>
        <v>Halichoeres bivittatus</v>
      </c>
      <c r="M343" t="str">
        <f>VLOOKUP(G343,lookups!$A$2:$I$201,4,0)</f>
        <v>Labridae</v>
      </c>
      <c r="N343" t="str">
        <f>VLOOKUP(G343,lookups!$A$2:$I$201,5,0)</f>
        <v>Carnivores</v>
      </c>
      <c r="O343">
        <f>VLOOKUP(G343,lookups!$A$2:$I$201,6,0)</f>
        <v>9.3299999999999998E-3</v>
      </c>
      <c r="P343">
        <f>VLOOKUP(G343,lookups!$A$2:$I$201,7,0)</f>
        <v>3.06</v>
      </c>
      <c r="Q343">
        <f t="shared" si="5"/>
        <v>10.712273288565926</v>
      </c>
    </row>
    <row r="344" spans="1:17" x14ac:dyDescent="0.2">
      <c r="A344" s="31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VLOOKUP(G344,lookups!$A$2:$I$201,2,0)</f>
        <v>Slippery Dick</v>
      </c>
      <c r="L344" t="str">
        <f>VLOOKUP(G344,lookups!$A$2:$I$201,3,0)</f>
        <v>Halichoeres bivittatus</v>
      </c>
      <c r="M344" t="str">
        <f>VLOOKUP(G344,lookups!$A$2:$I$201,4,0)</f>
        <v>Labridae</v>
      </c>
      <c r="N344" t="str">
        <f>VLOOKUP(G344,lookups!$A$2:$I$201,5,0)</f>
        <v>Carnivores</v>
      </c>
      <c r="O344">
        <f>VLOOKUP(G344,lookups!$A$2:$I$201,6,0)</f>
        <v>9.3299999999999998E-3</v>
      </c>
      <c r="P344">
        <f>VLOOKUP(G344,lookups!$A$2:$I$201,7,0)</f>
        <v>3.06</v>
      </c>
      <c r="Q344">
        <f t="shared" si="5"/>
        <v>18.714415031991813</v>
      </c>
    </row>
    <row r="345" spans="1:17" x14ac:dyDescent="0.2">
      <c r="A345" s="31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VLOOKUP(G345,lookups!$A$2:$I$201,2,0)</f>
        <v>Slippery Dick</v>
      </c>
      <c r="L345" t="str">
        <f>VLOOKUP(G345,lookups!$A$2:$I$201,3,0)</f>
        <v>Halichoeres bivittatus</v>
      </c>
      <c r="M345" t="str">
        <f>VLOOKUP(G345,lookups!$A$2:$I$201,4,0)</f>
        <v>Labridae</v>
      </c>
      <c r="N345" t="str">
        <f>VLOOKUP(G345,lookups!$A$2:$I$201,5,0)</f>
        <v>Carnivores</v>
      </c>
      <c r="O345">
        <f>VLOOKUP(G345,lookups!$A$2:$I$201,6,0)</f>
        <v>9.3299999999999998E-3</v>
      </c>
      <c r="P345">
        <f>VLOOKUP(G345,lookups!$A$2:$I$201,7,0)</f>
        <v>3.06</v>
      </c>
      <c r="Q345">
        <f t="shared" si="5"/>
        <v>5.4117410047026144</v>
      </c>
    </row>
    <row r="346" spans="1:17" x14ac:dyDescent="0.2">
      <c r="A346" s="31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VLOOKUP(G346,lookups!$A$2:$I$201,2,0)</f>
        <v>Striped Parrotfish</v>
      </c>
      <c r="L346" t="str">
        <f>VLOOKUP(G346,lookups!$A$2:$I$201,3,0)</f>
        <v>Scarus iserti</v>
      </c>
      <c r="M346" t="str">
        <f>VLOOKUP(G346,lookups!$A$2:$I$201,4,0)</f>
        <v>Scaridae</v>
      </c>
      <c r="N346" t="str">
        <f>VLOOKUP(G346,lookups!$A$2:$I$201,5,0)</f>
        <v>Herbivores</v>
      </c>
      <c r="O346">
        <f>VLOOKUP(G346,lookups!$A$2:$I$201,6,0)</f>
        <v>1.47E-2</v>
      </c>
      <c r="P346">
        <f>VLOOKUP(G346,lookups!$A$2:$I$201,7,0)</f>
        <v>3.0548000000000002</v>
      </c>
      <c r="Q346">
        <f t="shared" si="5"/>
        <v>2.0069238957862789</v>
      </c>
    </row>
    <row r="347" spans="1:17" x14ac:dyDescent="0.2">
      <c r="A347" s="31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VLOOKUP(G347,lookups!$A$2:$I$201,2,0)</f>
        <v>Ocean Surgeonfish</v>
      </c>
      <c r="L347" t="str">
        <f>VLOOKUP(G347,lookups!$A$2:$I$201,3,0)</f>
        <v>Acanthurus bahianus</v>
      </c>
      <c r="M347" t="str">
        <f>VLOOKUP(G347,lookups!$A$2:$I$201,4,0)</f>
        <v>Acanthuridae</v>
      </c>
      <c r="N347" t="str">
        <f>VLOOKUP(G347,lookups!$A$2:$I$201,5,0)</f>
        <v>Herbivores</v>
      </c>
      <c r="O347">
        <f>VLOOKUP(G347,lookups!$A$2:$I$201,6,0)</f>
        <v>2.3699999999999999E-2</v>
      </c>
      <c r="P347">
        <f>VLOOKUP(G347,lookups!$A$2:$I$201,7,0)</f>
        <v>2.9752000000000001</v>
      </c>
      <c r="Q347">
        <f t="shared" si="5"/>
        <v>0.62270091381792658</v>
      </c>
    </row>
    <row r="348" spans="1:17" x14ac:dyDescent="0.2">
      <c r="A348" s="31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VLOOKUP(G348,lookups!$A$2:$I$201,2,0)</f>
        <v>Blue Tang</v>
      </c>
      <c r="L348" t="str">
        <f>VLOOKUP(G348,lookups!$A$2:$I$201,3,0)</f>
        <v>Acanthurus coeruleus</v>
      </c>
      <c r="M348" t="str">
        <f>VLOOKUP(G348,lookups!$A$2:$I$201,4,0)</f>
        <v>Acanthuridae</v>
      </c>
      <c r="N348" t="str">
        <f>VLOOKUP(G348,lookups!$A$2:$I$201,5,0)</f>
        <v>Herbivores</v>
      </c>
      <c r="O348">
        <f>VLOOKUP(G348,lookups!$A$2:$I$201,6,0)</f>
        <v>4.1500000000000002E-2</v>
      </c>
      <c r="P348">
        <f>VLOOKUP(G348,lookups!$A$2:$I$201,7,0)</f>
        <v>2.8346</v>
      </c>
      <c r="Q348">
        <f t="shared" si="5"/>
        <v>15.064231248415338</v>
      </c>
    </row>
    <row r="349" spans="1:17" x14ac:dyDescent="0.2">
      <c r="A349" s="31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VLOOKUP(G349,lookups!$A$2:$I$201,2,0)</f>
        <v>Slippery Dick</v>
      </c>
      <c r="L349" t="str">
        <f>VLOOKUP(G349,lookups!$A$2:$I$201,3,0)</f>
        <v>Halichoeres bivittatus</v>
      </c>
      <c r="M349" t="str">
        <f>VLOOKUP(G349,lookups!$A$2:$I$201,4,0)</f>
        <v>Labridae</v>
      </c>
      <c r="N349" t="str">
        <f>VLOOKUP(G349,lookups!$A$2:$I$201,5,0)</f>
        <v>Carnivores</v>
      </c>
      <c r="O349">
        <f>VLOOKUP(G349,lookups!$A$2:$I$201,6,0)</f>
        <v>9.3299999999999998E-3</v>
      </c>
      <c r="P349">
        <f>VLOOKUP(G349,lookups!$A$2:$I$201,7,0)</f>
        <v>3.06</v>
      </c>
      <c r="Q349">
        <f t="shared" si="5"/>
        <v>29.99393409846488</v>
      </c>
    </row>
    <row r="350" spans="1:17" x14ac:dyDescent="0.2">
      <c r="A350" s="31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VLOOKUP(G350,lookups!$A$2:$I$201,2,0)</f>
        <v>Slippery Dick</v>
      </c>
      <c r="L350" t="str">
        <f>VLOOKUP(G350,lookups!$A$2:$I$201,3,0)</f>
        <v>Halichoeres bivittatus</v>
      </c>
      <c r="M350" t="str">
        <f>VLOOKUP(G350,lookups!$A$2:$I$201,4,0)</f>
        <v>Labridae</v>
      </c>
      <c r="N350" t="str">
        <f>VLOOKUP(G350,lookups!$A$2:$I$201,5,0)</f>
        <v>Carnivores</v>
      </c>
      <c r="O350">
        <f>VLOOKUP(G350,lookups!$A$2:$I$201,6,0)</f>
        <v>9.3299999999999998E-3</v>
      </c>
      <c r="P350">
        <f>VLOOKUP(G350,lookups!$A$2:$I$201,7,0)</f>
        <v>3.06</v>
      </c>
      <c r="Q350">
        <f t="shared" si="5"/>
        <v>10.712273288565926</v>
      </c>
    </row>
    <row r="351" spans="1:17" x14ac:dyDescent="0.2">
      <c r="A351" s="31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VLOOKUP(G351,lookups!$A$2:$I$201,2,0)</f>
        <v>Slippery Dick</v>
      </c>
      <c r="L351" t="str">
        <f>VLOOKUP(G351,lookups!$A$2:$I$201,3,0)</f>
        <v>Halichoeres bivittatus</v>
      </c>
      <c r="M351" t="str">
        <f>VLOOKUP(G351,lookups!$A$2:$I$201,4,0)</f>
        <v>Labridae</v>
      </c>
      <c r="N351" t="str">
        <f>VLOOKUP(G351,lookups!$A$2:$I$201,5,0)</f>
        <v>Carnivores</v>
      </c>
      <c r="O351">
        <f>VLOOKUP(G351,lookups!$A$2:$I$201,6,0)</f>
        <v>9.3299999999999998E-3</v>
      </c>
      <c r="P351">
        <f>VLOOKUP(G351,lookups!$A$2:$I$201,7,0)</f>
        <v>3.06</v>
      </c>
      <c r="Q351">
        <f t="shared" si="5"/>
        <v>5.4117410047026144</v>
      </c>
    </row>
    <row r="352" spans="1:17" x14ac:dyDescent="0.2">
      <c r="A352" s="31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VLOOKUP(G352,lookups!$A$2:$I$201,2,0)</f>
        <v>Schoolmaster Snapper</v>
      </c>
      <c r="L352" t="str">
        <f>VLOOKUP(G352,lookups!$A$2:$I$201,3,0)</f>
        <v>Lutjanus apodus</v>
      </c>
      <c r="M352" t="str">
        <f>VLOOKUP(G352,lookups!$A$2:$I$201,4,0)</f>
        <v>Lutjanidae</v>
      </c>
      <c r="N352" t="str">
        <f>VLOOKUP(G352,lookups!$A$2:$I$201,5,0)</f>
        <v>Carnivores</v>
      </c>
      <c r="O352">
        <f>VLOOKUP(G352,lookups!$A$2:$I$201,6,0)</f>
        <v>1.9400000000000001E-2</v>
      </c>
      <c r="P352">
        <f>VLOOKUP(G352,lookups!$A$2:$I$201,7,0)</f>
        <v>2.9779</v>
      </c>
      <c r="Q352">
        <f t="shared" si="5"/>
        <v>124.68151714636004</v>
      </c>
    </row>
    <row r="353" spans="1:17" x14ac:dyDescent="0.2">
      <c r="A353" s="31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VLOOKUP(G353,lookups!$A$2:$I$201,2,0)</f>
        <v>Redtail Parrotfish</v>
      </c>
      <c r="L353" t="str">
        <f>VLOOKUP(G353,lookups!$A$2:$I$201,3,0)</f>
        <v>Sparisoma chrysopterum</v>
      </c>
      <c r="M353" t="str">
        <f>VLOOKUP(G353,lookups!$A$2:$I$201,4,0)</f>
        <v>Scaridae</v>
      </c>
      <c r="N353" t="str">
        <f>VLOOKUP(G353,lookups!$A$2:$I$201,5,0)</f>
        <v>Herbivores</v>
      </c>
      <c r="O353">
        <f>VLOOKUP(G353,lookups!$A$2:$I$201,6,0)</f>
        <v>9.9000000000000008E-3</v>
      </c>
      <c r="P353">
        <f>VLOOKUP(G353,lookups!$A$2:$I$201,7,0)</f>
        <v>3.1707999999999998</v>
      </c>
      <c r="Q353">
        <f t="shared" si="5"/>
        <v>7.2302435274639771</v>
      </c>
    </row>
    <row r="354" spans="1:17" x14ac:dyDescent="0.2">
      <c r="A354" s="31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VLOOKUP(G354,lookups!$A$2:$I$201,2,0)</f>
        <v>Redtail Parrotfish</v>
      </c>
      <c r="L354" t="str">
        <f>VLOOKUP(G354,lookups!$A$2:$I$201,3,0)</f>
        <v>Sparisoma chrysopterum</v>
      </c>
      <c r="M354" t="str">
        <f>VLOOKUP(G354,lookups!$A$2:$I$201,4,0)</f>
        <v>Scaridae</v>
      </c>
      <c r="N354" t="str">
        <f>VLOOKUP(G354,lookups!$A$2:$I$201,5,0)</f>
        <v>Herbivores</v>
      </c>
      <c r="O354">
        <f>VLOOKUP(G354,lookups!$A$2:$I$201,6,0)</f>
        <v>9.9000000000000008E-3</v>
      </c>
      <c r="P354">
        <f>VLOOKUP(G354,lookups!$A$2:$I$201,7,0)</f>
        <v>3.1707999999999998</v>
      </c>
      <c r="Q354">
        <f t="shared" si="5"/>
        <v>14.670171623412678</v>
      </c>
    </row>
    <row r="355" spans="1:17" x14ac:dyDescent="0.2">
      <c r="A355" s="31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VLOOKUP(G355,lookups!$A$2:$I$201,2,0)</f>
        <v>Tomate</v>
      </c>
      <c r="L355" t="str">
        <f>VLOOKUP(G355,lookups!$A$2:$I$201,3,0)</f>
        <v>Haemulon aurolineatum</v>
      </c>
      <c r="M355" t="str">
        <f>VLOOKUP(G355,lookups!$A$2:$I$201,4,0)</f>
        <v>Haemulidae</v>
      </c>
      <c r="N355" t="str">
        <f>VLOOKUP(G355,lookups!$A$2:$I$201,5,0)</f>
        <v>Carnivores</v>
      </c>
      <c r="O355">
        <f>VLOOKUP(G355,lookups!$A$2:$I$201,6,0)</f>
        <v>0.01</v>
      </c>
      <c r="P355">
        <f>VLOOKUP(G355,lookups!$A$2:$I$201,7,0)</f>
        <v>3.2077</v>
      </c>
      <c r="Q355">
        <f t="shared" si="5"/>
        <v>126.43226718335359</v>
      </c>
    </row>
    <row r="356" spans="1:17" x14ac:dyDescent="0.2">
      <c r="A356" s="31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VLOOKUP(G356,lookups!$A$2:$I$201,2,0)</f>
        <v>Ocean Surgeonfish</v>
      </c>
      <c r="L356" t="str">
        <f>VLOOKUP(G356,lookups!$A$2:$I$201,3,0)</f>
        <v>Acanthurus bahianus</v>
      </c>
      <c r="M356" t="str">
        <f>VLOOKUP(G356,lookups!$A$2:$I$201,4,0)</f>
        <v>Acanthuridae</v>
      </c>
      <c r="N356" t="str">
        <f>VLOOKUP(G356,lookups!$A$2:$I$201,5,0)</f>
        <v>Herbivores</v>
      </c>
      <c r="O356">
        <f>VLOOKUP(G356,lookups!$A$2:$I$201,6,0)</f>
        <v>2.3699999999999999E-2</v>
      </c>
      <c r="P356">
        <f>VLOOKUP(G356,lookups!$A$2:$I$201,7,0)</f>
        <v>2.9752000000000001</v>
      </c>
      <c r="Q356">
        <f t="shared" si="5"/>
        <v>90.624603280134849</v>
      </c>
    </row>
    <row r="357" spans="1:17" x14ac:dyDescent="0.2">
      <c r="A357" s="31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VLOOKUP(G357,lookups!$A$2:$I$201,2,0)</f>
        <v>Bluehead Wrasse</v>
      </c>
      <c r="L357" t="str">
        <f>VLOOKUP(G357,lookups!$A$2:$I$201,3,0)</f>
        <v>Thalassoma bifasciatum</v>
      </c>
      <c r="M357" t="str">
        <f>VLOOKUP(G357,lookups!$A$2:$I$201,4,0)</f>
        <v>Labridae</v>
      </c>
      <c r="N357" t="str">
        <f>VLOOKUP(G357,lookups!$A$2:$I$201,5,0)</f>
        <v>Carnivores</v>
      </c>
      <c r="O357">
        <f>VLOOKUP(G357,lookups!$A$2:$I$201,6,0)</f>
        <v>8.9099999999999995E-3</v>
      </c>
      <c r="P357">
        <f>VLOOKUP(G357,lookups!$A$2:$I$201,7,0)</f>
        <v>3.01</v>
      </c>
      <c r="Q357">
        <f t="shared" si="5"/>
        <v>4.6577756365061544</v>
      </c>
    </row>
    <row r="358" spans="1:17" x14ac:dyDescent="0.2">
      <c r="A358" s="31">
        <v>44141</v>
      </c>
      <c r="B358" s="32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VLOOKUP(G358,lookups!$A$2:$I$201,2,0)</f>
        <v>Slippery Dick</v>
      </c>
      <c r="L358" t="str">
        <f>VLOOKUP(G358,lookups!$A$2:$I$201,3,0)</f>
        <v>Halichoeres bivittatus</v>
      </c>
      <c r="M358" t="str">
        <f>VLOOKUP(G358,lookups!$A$2:$I$201,4,0)</f>
        <v>Labridae</v>
      </c>
      <c r="N358" t="str">
        <f>VLOOKUP(G358,lookups!$A$2:$I$201,5,0)</f>
        <v>Carnivores</v>
      </c>
      <c r="O358">
        <f>VLOOKUP(G358,lookups!$A$2:$I$201,6,0)</f>
        <v>9.3299999999999998E-3</v>
      </c>
      <c r="P358">
        <f>VLOOKUP(G358,lookups!$A$2:$I$201,7,0)</f>
        <v>3.06</v>
      </c>
      <c r="Q358">
        <f t="shared" si="5"/>
        <v>10.712273288565926</v>
      </c>
    </row>
    <row r="359" spans="1:17" x14ac:dyDescent="0.2">
      <c r="A359" s="31">
        <v>44141</v>
      </c>
      <c r="B359" s="32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VLOOKUP(G359,lookups!$A$2:$I$201,2,0)</f>
        <v>Dusky Damselfish</v>
      </c>
      <c r="L359" t="str">
        <f>VLOOKUP(G359,lookups!$A$2:$I$201,3,0)</f>
        <v>Stegastes adustus </v>
      </c>
      <c r="M359" t="str">
        <f>VLOOKUP(G359,lookups!$A$2:$I$201,4,0)</f>
        <v>Pomacentridae</v>
      </c>
      <c r="N359" t="str">
        <f>VLOOKUP(G359,lookups!$A$2:$I$201,5,0)</f>
        <v>Herbivores</v>
      </c>
      <c r="O359">
        <f>VLOOKUP(G359,lookups!$A$2:$I$201,6,0)</f>
        <v>1.95E-2</v>
      </c>
      <c r="P359">
        <f>VLOOKUP(G359,lookups!$A$2:$I$201,7,0)</f>
        <v>2.99</v>
      </c>
      <c r="Q359">
        <f t="shared" si="5"/>
        <v>19.056125808638321</v>
      </c>
    </row>
    <row r="360" spans="1:17" x14ac:dyDescent="0.2">
      <c r="A360" s="31">
        <v>44141</v>
      </c>
      <c r="B360" s="32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VLOOKUP(G360,lookups!$A$2:$I$201,2,0)</f>
        <v>Striped Parrotfish</v>
      </c>
      <c r="L360" t="str">
        <f>VLOOKUP(G360,lookups!$A$2:$I$201,3,0)</f>
        <v>Scarus iserti</v>
      </c>
      <c r="M360" t="str">
        <f>VLOOKUP(G360,lookups!$A$2:$I$201,4,0)</f>
        <v>Scaridae</v>
      </c>
      <c r="N360" t="str">
        <f>VLOOKUP(G360,lookups!$A$2:$I$201,5,0)</f>
        <v>Herbivores</v>
      </c>
      <c r="O360">
        <f>VLOOKUP(G360,lookups!$A$2:$I$201,6,0)</f>
        <v>1.47E-2</v>
      </c>
      <c r="P360">
        <f>VLOOKUP(G360,lookups!$A$2:$I$201,7,0)</f>
        <v>3.0548000000000002</v>
      </c>
      <c r="Q360">
        <f t="shared" si="5"/>
        <v>29.107184931818338</v>
      </c>
    </row>
    <row r="361" spans="1:17" x14ac:dyDescent="0.2">
      <c r="A361" s="31">
        <v>44141</v>
      </c>
      <c r="B361" s="32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VLOOKUP(G361,lookups!$A$2:$I$201,2,0)</f>
        <v>Yellowhead Wrasse</v>
      </c>
      <c r="L361" t="str">
        <f>VLOOKUP(G361,lookups!$A$2:$I$201,3,0)</f>
        <v>Halichoeres garnoti</v>
      </c>
      <c r="M361" t="str">
        <f>VLOOKUP(G361,lookups!$A$2:$I$201,4,0)</f>
        <v>Labridae</v>
      </c>
      <c r="N361" t="str">
        <f>VLOOKUP(G361,lookups!$A$2:$I$201,5,0)</f>
        <v>Carnivores</v>
      </c>
      <c r="O361">
        <f>VLOOKUP(G361,lookups!$A$2:$I$201,6,0)</f>
        <v>0.01</v>
      </c>
      <c r="P361">
        <f>VLOOKUP(G361,lookups!$A$2:$I$201,7,0)</f>
        <v>3.13</v>
      </c>
      <c r="Q361">
        <f t="shared" si="5"/>
        <v>4.4172996945205609</v>
      </c>
    </row>
    <row r="362" spans="1:17" x14ac:dyDescent="0.2">
      <c r="A362" s="31">
        <v>44141</v>
      </c>
      <c r="B362" s="32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VLOOKUP(G362,lookups!$A$2:$I$201,2,0)</f>
        <v>Yellowtail Snapper</v>
      </c>
      <c r="L362" t="str">
        <f>VLOOKUP(G362,lookups!$A$2:$I$201,3,0)</f>
        <v>Ocyurus chrysurus</v>
      </c>
      <c r="M362" t="str">
        <f>VLOOKUP(G362,lookups!$A$2:$I$201,4,0)</f>
        <v>Lutjanidae</v>
      </c>
      <c r="N362" t="str">
        <f>VLOOKUP(G362,lookups!$A$2:$I$201,5,0)</f>
        <v>Carnivores</v>
      </c>
      <c r="O362">
        <f>VLOOKUP(G362,lookups!$A$2:$I$201,6,0)</f>
        <v>4.0500000000000001E-2</v>
      </c>
      <c r="P362">
        <f>VLOOKUP(G362,lookups!$A$2:$I$201,7,0)</f>
        <v>2.718</v>
      </c>
      <c r="Q362">
        <f t="shared" si="5"/>
        <v>15.888619469743274</v>
      </c>
    </row>
    <row r="363" spans="1:17" x14ac:dyDescent="0.2">
      <c r="A363" s="31">
        <v>44141</v>
      </c>
      <c r="B363" s="32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VLOOKUP(G363,lookups!$A$2:$I$201,2,0)</f>
        <v>Ocean Surgeonfish</v>
      </c>
      <c r="L363" t="str">
        <f>VLOOKUP(G363,lookups!$A$2:$I$201,3,0)</f>
        <v>Acanthurus bahianus</v>
      </c>
      <c r="M363" t="str">
        <f>VLOOKUP(G363,lookups!$A$2:$I$201,4,0)</f>
        <v>Acanthuridae</v>
      </c>
      <c r="N363" t="str">
        <f>VLOOKUP(G363,lookups!$A$2:$I$201,5,0)</f>
        <v>Herbivores</v>
      </c>
      <c r="O363">
        <f>VLOOKUP(G363,lookups!$A$2:$I$201,6,0)</f>
        <v>2.3699999999999999E-2</v>
      </c>
      <c r="P363">
        <f>VLOOKUP(G363,lookups!$A$2:$I$201,7,0)</f>
        <v>2.9752000000000001</v>
      </c>
      <c r="Q363">
        <f t="shared" si="5"/>
        <v>22.384548860432666</v>
      </c>
    </row>
    <row r="364" spans="1:17" x14ac:dyDescent="0.2">
      <c r="A364" s="31">
        <v>44141</v>
      </c>
      <c r="B364" s="32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VLOOKUP(G364,lookups!$A$2:$I$201,2,0)</f>
        <v>Foureye Butterflyfish</v>
      </c>
      <c r="L364" t="str">
        <f>VLOOKUP(G364,lookups!$A$2:$I$201,3,0)</f>
        <v>Chaetodon capistratus</v>
      </c>
      <c r="M364" t="str">
        <f>VLOOKUP(G364,lookups!$A$2:$I$201,4,0)</f>
        <v>Chaetodontidae</v>
      </c>
      <c r="N364" t="str">
        <f>VLOOKUP(G364,lookups!$A$2:$I$201,5,0)</f>
        <v>Carnivores</v>
      </c>
      <c r="O364">
        <f>VLOOKUP(G364,lookups!$A$2:$I$201,6,0)</f>
        <v>2.1999999999999999E-2</v>
      </c>
      <c r="P364">
        <f>VLOOKUP(G364,lookups!$A$2:$I$201,7,0)</f>
        <v>3.1897000000000002</v>
      </c>
      <c r="Q364">
        <f t="shared" si="5"/>
        <v>6.6756217991125668</v>
      </c>
    </row>
    <row r="365" spans="1:17" x14ac:dyDescent="0.2">
      <c r="A365" s="31">
        <v>44141</v>
      </c>
      <c r="B365" s="32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VLOOKUP(G365,lookups!$A$2:$I$201,2,0)</f>
        <v>French Grunt</v>
      </c>
      <c r="L365" t="str">
        <f>VLOOKUP(G365,lookups!$A$2:$I$201,3,0)</f>
        <v>Haemulon flavolineatum</v>
      </c>
      <c r="M365" t="str">
        <f>VLOOKUP(G365,lookups!$A$2:$I$201,4,0)</f>
        <v>Haemulidae</v>
      </c>
      <c r="N365" t="str">
        <f>VLOOKUP(G365,lookups!$A$2:$I$201,5,0)</f>
        <v>Carnivores</v>
      </c>
      <c r="O365">
        <f>VLOOKUP(G365,lookups!$A$2:$I$201,6,0)</f>
        <v>1.2699999999999999E-2</v>
      </c>
      <c r="P365">
        <f>VLOOKUP(G365,lookups!$A$2:$I$201,7,0)</f>
        <v>3.1581000000000001</v>
      </c>
      <c r="Q365">
        <f t="shared" si="5"/>
        <v>97.652745861265373</v>
      </c>
    </row>
    <row r="366" spans="1:17" x14ac:dyDescent="0.2">
      <c r="A366" s="31">
        <v>44141</v>
      </c>
      <c r="B366" s="32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VLOOKUP(G366,lookups!$A$2:$I$201,2,0)</f>
        <v>French Grunt</v>
      </c>
      <c r="L366" t="str">
        <f>VLOOKUP(G366,lookups!$A$2:$I$201,3,0)</f>
        <v>Haemulon flavolineatum</v>
      </c>
      <c r="M366" t="str">
        <f>VLOOKUP(G366,lookups!$A$2:$I$201,4,0)</f>
        <v>Haemulidae</v>
      </c>
      <c r="N366" t="str">
        <f>VLOOKUP(G366,lookups!$A$2:$I$201,5,0)</f>
        <v>Carnivores</v>
      </c>
      <c r="O366">
        <f>VLOOKUP(G366,lookups!$A$2:$I$201,6,0)</f>
        <v>1.2699999999999999E-2</v>
      </c>
      <c r="P366">
        <f>VLOOKUP(G366,lookups!$A$2:$I$201,7,0)</f>
        <v>3.1581000000000001</v>
      </c>
      <c r="Q366">
        <f t="shared" si="5"/>
        <v>52.892082958299284</v>
      </c>
    </row>
    <row r="367" spans="1:17" x14ac:dyDescent="0.2">
      <c r="A367" s="31">
        <v>44141</v>
      </c>
      <c r="B367" s="32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VLOOKUP(G367,lookups!$A$2:$I$201,2,0)</f>
        <v>French Grunt</v>
      </c>
      <c r="L367" t="str">
        <f>VLOOKUP(G367,lookups!$A$2:$I$201,3,0)</f>
        <v>Haemulon flavolineatum</v>
      </c>
      <c r="M367" t="str">
        <f>VLOOKUP(G367,lookups!$A$2:$I$201,4,0)</f>
        <v>Haemulidae</v>
      </c>
      <c r="N367" t="str">
        <f>VLOOKUP(G367,lookups!$A$2:$I$201,5,0)</f>
        <v>Carnivores</v>
      </c>
      <c r="O367">
        <f>VLOOKUP(G367,lookups!$A$2:$I$201,6,0)</f>
        <v>1.2699999999999999E-2</v>
      </c>
      <c r="P367">
        <f>VLOOKUP(G367,lookups!$A$2:$I$201,7,0)</f>
        <v>3.1581000000000001</v>
      </c>
      <c r="Q367">
        <f t="shared" si="5"/>
        <v>32.506185853485817</v>
      </c>
    </row>
    <row r="368" spans="1:17" x14ac:dyDescent="0.2">
      <c r="A368" s="31">
        <v>44141</v>
      </c>
      <c r="B368" s="32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VLOOKUP(G368,lookups!$A$2:$I$201,2,0)</f>
        <v>Dusky Damselfish</v>
      </c>
      <c r="L368" t="str">
        <f>VLOOKUP(G368,lookups!$A$2:$I$201,3,0)</f>
        <v>Stegastes adustus </v>
      </c>
      <c r="M368" t="str">
        <f>VLOOKUP(G368,lookups!$A$2:$I$201,4,0)</f>
        <v>Pomacentridae</v>
      </c>
      <c r="N368" t="str">
        <f>VLOOKUP(G368,lookups!$A$2:$I$201,5,0)</f>
        <v>Herbivores</v>
      </c>
      <c r="O368">
        <f>VLOOKUP(G368,lookups!$A$2:$I$201,6,0)</f>
        <v>1.95E-2</v>
      </c>
      <c r="P368">
        <f>VLOOKUP(G368,lookups!$A$2:$I$201,7,0)</f>
        <v>2.99</v>
      </c>
      <c r="Q368">
        <f t="shared" si="5"/>
        <v>9.7785322511078778</v>
      </c>
    </row>
    <row r="369" spans="1:17" x14ac:dyDescent="0.2">
      <c r="A369" s="31">
        <v>44141</v>
      </c>
      <c r="B369" s="32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VLOOKUP(G369,lookups!$A$2:$I$201,2,0)</f>
        <v>Striped Parrotfish</v>
      </c>
      <c r="L369" t="str">
        <f>VLOOKUP(G369,lookups!$A$2:$I$201,3,0)</f>
        <v>Scarus iserti</v>
      </c>
      <c r="M369" t="str">
        <f>VLOOKUP(G369,lookups!$A$2:$I$201,4,0)</f>
        <v>Scaridae</v>
      </c>
      <c r="N369" t="str">
        <f>VLOOKUP(G369,lookups!$A$2:$I$201,5,0)</f>
        <v>Herbivores</v>
      </c>
      <c r="O369">
        <f>VLOOKUP(G369,lookups!$A$2:$I$201,6,0)</f>
        <v>1.47E-2</v>
      </c>
      <c r="P369">
        <f>VLOOKUP(G369,lookups!$A$2:$I$201,7,0)</f>
        <v>3.0548000000000002</v>
      </c>
      <c r="Q369">
        <f t="shared" si="5"/>
        <v>8.4348356905685886</v>
      </c>
    </row>
    <row r="370" spans="1:17" x14ac:dyDescent="0.2">
      <c r="A370" s="31">
        <v>44141</v>
      </c>
      <c r="B370" s="32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VLOOKUP(G370,lookups!$A$2:$I$201,2,0)</f>
        <v>Striped Parrotfish</v>
      </c>
      <c r="L370" t="str">
        <f>VLOOKUP(G370,lookups!$A$2:$I$201,3,0)</f>
        <v>Scarus iserti</v>
      </c>
      <c r="M370" t="str">
        <f>VLOOKUP(G370,lookups!$A$2:$I$201,4,0)</f>
        <v>Scaridae</v>
      </c>
      <c r="N370" t="str">
        <f>VLOOKUP(G370,lookups!$A$2:$I$201,5,0)</f>
        <v>Herbivores</v>
      </c>
      <c r="O370">
        <f>VLOOKUP(G370,lookups!$A$2:$I$201,6,0)</f>
        <v>1.47E-2</v>
      </c>
      <c r="P370">
        <f>VLOOKUP(G370,lookups!$A$2:$I$201,7,0)</f>
        <v>3.0548000000000002</v>
      </c>
      <c r="Q370">
        <f t="shared" si="5"/>
        <v>16.676977189904147</v>
      </c>
    </row>
    <row r="371" spans="1:17" x14ac:dyDescent="0.2">
      <c r="A371" s="31">
        <v>44141</v>
      </c>
      <c r="B371" s="32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VLOOKUP(G371,lookups!$A$2:$I$201,2,0)</f>
        <v>Bicolour Damselfish</v>
      </c>
      <c r="L371" t="str">
        <f>VLOOKUP(G371,lookups!$A$2:$I$201,3,0)</f>
        <v>Stegastes partitus</v>
      </c>
      <c r="M371" t="str">
        <f>VLOOKUP(G371,lookups!$A$2:$I$201,4,0)</f>
        <v>Pomacentridae</v>
      </c>
      <c r="N371" t="str">
        <f>VLOOKUP(G371,lookups!$A$2:$I$201,5,0)</f>
        <v>Herbivores</v>
      </c>
      <c r="O371">
        <f>VLOOKUP(G371,lookups!$A$2:$I$201,6,0)</f>
        <v>1.4789999999999999E-2</v>
      </c>
      <c r="P371">
        <f>VLOOKUP(G371,lookups!$A$2:$I$201,7,0)</f>
        <v>3.01</v>
      </c>
      <c r="Q371">
        <f t="shared" si="5"/>
        <v>0.95977348519004924</v>
      </c>
    </row>
    <row r="372" spans="1:17" x14ac:dyDescent="0.2">
      <c r="A372" s="31">
        <v>44141</v>
      </c>
      <c r="B372" s="32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VLOOKUP(G372,lookups!$A$2:$I$201,2,0)</f>
        <v>Stoplight Parrotfish</v>
      </c>
      <c r="L372" t="str">
        <f>VLOOKUP(G372,lookups!$A$2:$I$201,3,0)</f>
        <v>Sparisoma viride</v>
      </c>
      <c r="M372" t="str">
        <f>VLOOKUP(G372,lookups!$A$2:$I$201,4,0)</f>
        <v>Scaridae</v>
      </c>
      <c r="N372" t="str">
        <f>VLOOKUP(G372,lookups!$A$2:$I$201,5,0)</f>
        <v>Herbivores</v>
      </c>
      <c r="O372">
        <f>VLOOKUP(G372,lookups!$A$2:$I$201,6,0)</f>
        <v>2.5000000000000001E-2</v>
      </c>
      <c r="P372">
        <f>VLOOKUP(G372,lookups!$A$2:$I$201,7,0)</f>
        <v>2.9214000000000002</v>
      </c>
      <c r="Q372">
        <f t="shared" si="5"/>
        <v>1.4348221330880631</v>
      </c>
    </row>
    <row r="373" spans="1:17" x14ac:dyDescent="0.2">
      <c r="A373" s="31">
        <v>44141</v>
      </c>
      <c r="B373" s="32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VLOOKUP(G373,lookups!$A$2:$I$201,2,0)</f>
        <v>Slippery Dick</v>
      </c>
      <c r="L373" t="str">
        <f>VLOOKUP(G373,lookups!$A$2:$I$201,3,0)</f>
        <v>Halichoeres bivittatus</v>
      </c>
      <c r="M373" t="str">
        <f>VLOOKUP(G373,lookups!$A$2:$I$201,4,0)</f>
        <v>Labridae</v>
      </c>
      <c r="N373" t="str">
        <f>VLOOKUP(G373,lookups!$A$2:$I$201,5,0)</f>
        <v>Carnivores</v>
      </c>
      <c r="O373">
        <f>VLOOKUP(G373,lookups!$A$2:$I$201,6,0)</f>
        <v>9.3299999999999998E-3</v>
      </c>
      <c r="P373">
        <f>VLOOKUP(G373,lookups!$A$2:$I$201,7,0)</f>
        <v>3.06</v>
      </c>
      <c r="Q373">
        <f t="shared" si="5"/>
        <v>10.712273288565926</v>
      </c>
    </row>
    <row r="374" spans="1:17" x14ac:dyDescent="0.2">
      <c r="A374" s="31">
        <v>44141</v>
      </c>
      <c r="B374" s="32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VLOOKUP(G374,lookups!$A$2:$I$201,2,0)</f>
        <v>Blue Tang</v>
      </c>
      <c r="L374" t="str">
        <f>VLOOKUP(G374,lookups!$A$2:$I$201,3,0)</f>
        <v>Acanthurus coeruleus</v>
      </c>
      <c r="M374" t="str">
        <f>VLOOKUP(G374,lookups!$A$2:$I$201,4,0)</f>
        <v>Acanthuridae</v>
      </c>
      <c r="N374" t="str">
        <f>VLOOKUP(G374,lookups!$A$2:$I$201,5,0)</f>
        <v>Herbivores</v>
      </c>
      <c r="O374">
        <f>VLOOKUP(G374,lookups!$A$2:$I$201,6,0)</f>
        <v>4.1500000000000002E-2</v>
      </c>
      <c r="P374">
        <f>VLOOKUP(G374,lookups!$A$2:$I$201,7,0)</f>
        <v>2.8346</v>
      </c>
      <c r="Q374">
        <f t="shared" si="5"/>
        <v>15.064231248415338</v>
      </c>
    </row>
    <row r="375" spans="1:17" x14ac:dyDescent="0.2">
      <c r="A375" s="31">
        <v>44141</v>
      </c>
      <c r="B375" s="32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VLOOKUP(G375,lookups!$A$2:$I$201,2,0)</f>
        <v>Blue Tang</v>
      </c>
      <c r="L375" t="str">
        <f>VLOOKUP(G375,lookups!$A$2:$I$201,3,0)</f>
        <v>Acanthurus coeruleus</v>
      </c>
      <c r="M375" t="str">
        <f>VLOOKUP(G375,lookups!$A$2:$I$201,4,0)</f>
        <v>Acanthuridae</v>
      </c>
      <c r="N375" t="str">
        <f>VLOOKUP(G375,lookups!$A$2:$I$201,5,0)</f>
        <v>Herbivores</v>
      </c>
      <c r="O375">
        <f>VLOOKUP(G375,lookups!$A$2:$I$201,6,0)</f>
        <v>4.1500000000000002E-2</v>
      </c>
      <c r="P375">
        <f>VLOOKUP(G375,lookups!$A$2:$I$201,7,0)</f>
        <v>2.8346</v>
      </c>
      <c r="Q375">
        <f t="shared" si="5"/>
        <v>73.597426182870976</v>
      </c>
    </row>
    <row r="376" spans="1:17" x14ac:dyDescent="0.2">
      <c r="A376" s="31">
        <v>44141</v>
      </c>
      <c r="B376" s="32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VLOOKUP(G376,lookups!$A$2:$I$201,2,0)</f>
        <v>Schoolmaster Snapper</v>
      </c>
      <c r="L376" t="str">
        <f>VLOOKUP(G376,lookups!$A$2:$I$201,3,0)</f>
        <v>Lutjanus apodus</v>
      </c>
      <c r="M376" t="str">
        <f>VLOOKUP(G376,lookups!$A$2:$I$201,4,0)</f>
        <v>Lutjanidae</v>
      </c>
      <c r="N376" t="str">
        <f>VLOOKUP(G376,lookups!$A$2:$I$201,5,0)</f>
        <v>Carnivores</v>
      </c>
      <c r="O376">
        <f>VLOOKUP(G376,lookups!$A$2:$I$201,6,0)</f>
        <v>1.9400000000000001E-2</v>
      </c>
      <c r="P376">
        <f>VLOOKUP(G376,lookups!$A$2:$I$201,7,0)</f>
        <v>2.9779</v>
      </c>
      <c r="Q376">
        <f t="shared" si="5"/>
        <v>106.13966751977115</v>
      </c>
    </row>
    <row r="377" spans="1:17" x14ac:dyDescent="0.2">
      <c r="A377" s="31">
        <v>44141</v>
      </c>
      <c r="B377" s="32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VLOOKUP(G377,lookups!$A$2:$I$201,2,0)</f>
        <v>Beaugregory</v>
      </c>
      <c r="L377" t="str">
        <f>VLOOKUP(G377,lookups!$A$2:$I$201,3,0)</f>
        <v>Stegastes leucostictus</v>
      </c>
      <c r="M377" t="str">
        <f>VLOOKUP(G377,lookups!$A$2:$I$201,4,0)</f>
        <v>Pomacentridae</v>
      </c>
      <c r="N377" t="str">
        <f>VLOOKUP(G377,lookups!$A$2:$I$201,5,0)</f>
        <v>Omnivores</v>
      </c>
      <c r="O377">
        <f>VLOOKUP(G377,lookups!$A$2:$I$201,6,0)</f>
        <v>1.9949999999999999E-2</v>
      </c>
      <c r="P377">
        <f>VLOOKUP(G377,lookups!$A$2:$I$201,7,0)</f>
        <v>2.95</v>
      </c>
      <c r="Q377">
        <f t="shared" si="5"/>
        <v>1.1912965235941961</v>
      </c>
    </row>
    <row r="378" spans="1:17" x14ac:dyDescent="0.2">
      <c r="A378" s="31">
        <v>44141</v>
      </c>
      <c r="B378" s="32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VLOOKUP(G378,lookups!$A$2:$I$201,2,0)</f>
        <v>Stoplight Parrotfish</v>
      </c>
      <c r="L378" t="str">
        <f>VLOOKUP(G378,lookups!$A$2:$I$201,3,0)</f>
        <v>Sparisoma viride</v>
      </c>
      <c r="M378" t="str">
        <f>VLOOKUP(G378,lookups!$A$2:$I$201,4,0)</f>
        <v>Scaridae</v>
      </c>
      <c r="N378" t="str">
        <f>VLOOKUP(G378,lookups!$A$2:$I$201,5,0)</f>
        <v>Herbivores</v>
      </c>
      <c r="O378">
        <f>VLOOKUP(G378,lookups!$A$2:$I$201,6,0)</f>
        <v>2.5000000000000001E-2</v>
      </c>
      <c r="P378">
        <f>VLOOKUP(G378,lookups!$A$2:$I$201,7,0)</f>
        <v>2.9214000000000002</v>
      </c>
      <c r="Q378">
        <f t="shared" si="5"/>
        <v>35.535309379641568</v>
      </c>
    </row>
    <row r="379" spans="1:17" x14ac:dyDescent="0.2">
      <c r="A379" s="31">
        <v>44141</v>
      </c>
      <c r="B379" s="32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VLOOKUP(G379,lookups!$A$2:$I$201,2,0)</f>
        <v>Stoplight Parrotfish</v>
      </c>
      <c r="L379" t="str">
        <f>VLOOKUP(G379,lookups!$A$2:$I$201,3,0)</f>
        <v>Sparisoma viride</v>
      </c>
      <c r="M379" t="str">
        <f>VLOOKUP(G379,lookups!$A$2:$I$201,4,0)</f>
        <v>Scaridae</v>
      </c>
      <c r="N379" t="str">
        <f>VLOOKUP(G379,lookups!$A$2:$I$201,5,0)</f>
        <v>Herbivores</v>
      </c>
      <c r="O379">
        <f>VLOOKUP(G379,lookups!$A$2:$I$201,6,0)</f>
        <v>2.5000000000000001E-2</v>
      </c>
      <c r="P379">
        <f>VLOOKUP(G379,lookups!$A$2:$I$201,7,0)</f>
        <v>2.9214000000000002</v>
      </c>
      <c r="Q379">
        <f t="shared" si="5"/>
        <v>55.7491759254154</v>
      </c>
    </row>
    <row r="380" spans="1:17" x14ac:dyDescent="0.2">
      <c r="A380" s="31">
        <v>44141</v>
      </c>
      <c r="B380" s="32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VLOOKUP(G380,lookups!$A$2:$I$201,2,0)</f>
        <v>Striped Parrotfish</v>
      </c>
      <c r="L380" t="str">
        <f>VLOOKUP(G380,lookups!$A$2:$I$201,3,0)</f>
        <v>Scarus iserti</v>
      </c>
      <c r="M380" t="str">
        <f>VLOOKUP(G380,lookups!$A$2:$I$201,4,0)</f>
        <v>Scaridae</v>
      </c>
      <c r="N380" t="str">
        <f>VLOOKUP(G380,lookups!$A$2:$I$201,5,0)</f>
        <v>Herbivores</v>
      </c>
      <c r="O380">
        <f>VLOOKUP(G380,lookups!$A$2:$I$201,6,0)</f>
        <v>1.47E-2</v>
      </c>
      <c r="P380">
        <f>VLOOKUP(G380,lookups!$A$2:$I$201,7,0)</f>
        <v>3.0548000000000002</v>
      </c>
      <c r="Q380">
        <f t="shared" si="5"/>
        <v>16.676977189904147</v>
      </c>
    </row>
    <row r="381" spans="1:17" x14ac:dyDescent="0.2">
      <c r="A381" s="31">
        <v>44141</v>
      </c>
      <c r="B381" s="32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VLOOKUP(G381,lookups!$A$2:$I$201,2,0)</f>
        <v>Queen Parrotfish</v>
      </c>
      <c r="L381" t="str">
        <f>VLOOKUP(G381,lookups!$A$2:$I$201,3,0)</f>
        <v>Scarus vetula</v>
      </c>
      <c r="M381" t="str">
        <f>VLOOKUP(G381,lookups!$A$2:$I$201,4,0)</f>
        <v>Scaridae</v>
      </c>
      <c r="N381" t="str">
        <f>VLOOKUP(G381,lookups!$A$2:$I$201,5,0)</f>
        <v>Herbivores</v>
      </c>
      <c r="O381">
        <f>VLOOKUP(G381,lookups!$A$2:$I$201,6,0)</f>
        <v>2.5000000000000001E-2</v>
      </c>
      <c r="P381">
        <f>VLOOKUP(G381,lookups!$A$2:$I$201,7,0)</f>
        <v>2.9214000000000002</v>
      </c>
      <c r="Q381">
        <f t="shared" si="5"/>
        <v>82.348582143975179</v>
      </c>
    </row>
    <row r="382" spans="1:17" x14ac:dyDescent="0.2">
      <c r="A382" s="31">
        <v>44141</v>
      </c>
      <c r="B382" s="32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VLOOKUP(G382,lookups!$A$2:$I$201,2,0)</f>
        <v>Queen Parrotfish</v>
      </c>
      <c r="L382" t="str">
        <f>VLOOKUP(G382,lookups!$A$2:$I$201,3,0)</f>
        <v>Scarus vetula</v>
      </c>
      <c r="M382" t="str">
        <f>VLOOKUP(G382,lookups!$A$2:$I$201,4,0)</f>
        <v>Scaridae</v>
      </c>
      <c r="N382" t="str">
        <f>VLOOKUP(G382,lookups!$A$2:$I$201,5,0)</f>
        <v>Herbivores</v>
      </c>
      <c r="O382">
        <f>VLOOKUP(G382,lookups!$A$2:$I$201,6,0)</f>
        <v>2.5000000000000001E-2</v>
      </c>
      <c r="P382">
        <f>VLOOKUP(G382,lookups!$A$2:$I$201,7,0)</f>
        <v>2.9214000000000002</v>
      </c>
      <c r="Q382">
        <f t="shared" si="5"/>
        <v>208.78227637141873</v>
      </c>
    </row>
    <row r="383" spans="1:17" x14ac:dyDescent="0.2">
      <c r="A383" s="31">
        <v>44141</v>
      </c>
      <c r="B383" s="32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VLOOKUP(G383,lookups!$A$2:$I$201,2,0)</f>
        <v>Queen Parrotfish</v>
      </c>
      <c r="L383" t="str">
        <f>VLOOKUP(G383,lookups!$A$2:$I$201,3,0)</f>
        <v>Scarus vetula</v>
      </c>
      <c r="M383" t="str">
        <f>VLOOKUP(G383,lookups!$A$2:$I$201,4,0)</f>
        <v>Scaridae</v>
      </c>
      <c r="N383" t="str">
        <f>VLOOKUP(G383,lookups!$A$2:$I$201,5,0)</f>
        <v>Herbivores</v>
      </c>
      <c r="O383">
        <f>VLOOKUP(G383,lookups!$A$2:$I$201,6,0)</f>
        <v>2.5000000000000001E-2</v>
      </c>
      <c r="P383">
        <f>VLOOKUP(G383,lookups!$A$2:$I$201,7,0)</f>
        <v>2.9214000000000002</v>
      </c>
      <c r="Q383">
        <f t="shared" si="5"/>
        <v>158.04073398743014</v>
      </c>
    </row>
    <row r="384" spans="1:17" x14ac:dyDescent="0.2">
      <c r="A384" s="31">
        <v>44141</v>
      </c>
      <c r="B384" s="32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VLOOKUP(G384,lookups!$A$2:$I$201,2,0)</f>
        <v>Striped Parrotfish</v>
      </c>
      <c r="L384" t="str">
        <f>VLOOKUP(G384,lookups!$A$2:$I$201,3,0)</f>
        <v>Scarus iserti</v>
      </c>
      <c r="M384" t="str">
        <f>VLOOKUP(G384,lookups!$A$2:$I$201,4,0)</f>
        <v>Scaridae</v>
      </c>
      <c r="N384" t="str">
        <f>VLOOKUP(G384,lookups!$A$2:$I$201,5,0)</f>
        <v>Herbivores</v>
      </c>
      <c r="O384">
        <f>VLOOKUP(G384,lookups!$A$2:$I$201,6,0)</f>
        <v>1.47E-2</v>
      </c>
      <c r="P384">
        <f>VLOOKUP(G384,lookups!$A$2:$I$201,7,0)</f>
        <v>3.0548000000000002</v>
      </c>
      <c r="Q384">
        <f t="shared" si="5"/>
        <v>46.613236474289479</v>
      </c>
    </row>
    <row r="385" spans="1:17" x14ac:dyDescent="0.2">
      <c r="A385" s="31">
        <v>44141</v>
      </c>
      <c r="B385" s="32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VLOOKUP(G385,lookups!$A$2:$I$201,2,0)</f>
        <v>Cocoa Damselfish</v>
      </c>
      <c r="L385" t="str">
        <f>VLOOKUP(G385,lookups!$A$2:$I$201,3,0)</f>
        <v>Stegastes variabilis</v>
      </c>
      <c r="M385" t="str">
        <f>VLOOKUP(G385,lookups!$A$2:$I$201,4,0)</f>
        <v>Pomacentridae</v>
      </c>
      <c r="N385" t="str">
        <f>VLOOKUP(G385,lookups!$A$2:$I$201,5,0)</f>
        <v>Herbivores</v>
      </c>
      <c r="O385">
        <f>VLOOKUP(G385,lookups!$A$2:$I$201,6,0)</f>
        <v>1.66E-2</v>
      </c>
      <c r="P385">
        <f>VLOOKUP(G385,lookups!$A$2:$I$201,7,0)</f>
        <v>2.99</v>
      </c>
      <c r="Q385">
        <f t="shared" si="5"/>
        <v>8.3242889932508088</v>
      </c>
    </row>
    <row r="386" spans="1:17" x14ac:dyDescent="0.2">
      <c r="A386" s="31">
        <v>44141</v>
      </c>
      <c r="B386" s="32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VLOOKUP(G386,lookups!$A$2:$I$201,2,0)</f>
        <v>Mutton Snapper</v>
      </c>
      <c r="L386" t="str">
        <f>VLOOKUP(G386,lookups!$A$2:$I$201,3,0)</f>
        <v>Lutjanus analis</v>
      </c>
      <c r="M386" t="str">
        <f>VLOOKUP(G386,lookups!$A$2:$I$201,4,0)</f>
        <v>Lutjanidae</v>
      </c>
      <c r="N386" t="str">
        <f>VLOOKUP(G386,lookups!$A$2:$I$201,5,0)</f>
        <v>Carnivores</v>
      </c>
      <c r="O386">
        <f>VLOOKUP(G386,lookups!$A$2:$I$201,6,0)</f>
        <v>1.6199999999999999E-2</v>
      </c>
      <c r="P386">
        <f>VLOOKUP(G386,lookups!$A$2:$I$201,7,0)</f>
        <v>3.0112000000000001</v>
      </c>
      <c r="Q386">
        <f t="shared" si="5"/>
        <v>1540.5242390583339</v>
      </c>
    </row>
    <row r="387" spans="1:17" x14ac:dyDescent="0.2">
      <c r="A387" s="31">
        <v>44141</v>
      </c>
      <c r="B387" s="32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VLOOKUP(G387,lookups!$A$2:$I$201,2,0)</f>
        <v>Doctorfish</v>
      </c>
      <c r="L387" t="str">
        <f>VLOOKUP(G387,lookups!$A$2:$I$201,3,0)</f>
        <v>Acanthurus chirurgus</v>
      </c>
      <c r="M387" t="str">
        <f>VLOOKUP(G387,lookups!$A$2:$I$201,4,0)</f>
        <v>Acanthuridae</v>
      </c>
      <c r="N387" t="str">
        <f>VLOOKUP(G387,lookups!$A$2:$I$201,5,0)</f>
        <v>Herbivores</v>
      </c>
      <c r="O387">
        <f>VLOOKUP(G387,lookups!$A$2:$I$201,6,0)</f>
        <v>4.0000000000000001E-3</v>
      </c>
      <c r="P387">
        <f>VLOOKUP(G387,lookups!$A$2:$I$201,7,0)</f>
        <v>3.5327999999999999</v>
      </c>
      <c r="Q387">
        <f t="shared" ref="Q387:Q450" si="6">O387*H387^P387</f>
        <v>44.781755635744446</v>
      </c>
    </row>
    <row r="388" spans="1:17" x14ac:dyDescent="0.2">
      <c r="A388" s="31">
        <v>44141</v>
      </c>
      <c r="B388" s="32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VLOOKUP(G388,lookups!$A$2:$I$201,2,0)</f>
        <v>Doctorfish</v>
      </c>
      <c r="L388" t="str">
        <f>VLOOKUP(G388,lookups!$A$2:$I$201,3,0)</f>
        <v>Acanthurus chirurgus</v>
      </c>
      <c r="M388" t="str">
        <f>VLOOKUP(G388,lookups!$A$2:$I$201,4,0)</f>
        <v>Acanthuridae</v>
      </c>
      <c r="N388" t="str">
        <f>VLOOKUP(G388,lookups!$A$2:$I$201,5,0)</f>
        <v>Herbivores</v>
      </c>
      <c r="O388">
        <f>VLOOKUP(G388,lookups!$A$2:$I$201,6,0)</f>
        <v>4.0000000000000001E-3</v>
      </c>
      <c r="P388">
        <f>VLOOKUP(G388,lookups!$A$2:$I$201,7,0)</f>
        <v>3.5327999999999999</v>
      </c>
      <c r="Q388">
        <f t="shared" si="6"/>
        <v>0.53581828340126558</v>
      </c>
    </row>
    <row r="389" spans="1:17" x14ac:dyDescent="0.2">
      <c r="A389" s="31">
        <v>44141</v>
      </c>
      <c r="B389" s="32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VLOOKUP(G389,lookups!$A$2:$I$201,2,0)</f>
        <v>Doctorfish</v>
      </c>
      <c r="L389" t="str">
        <f>VLOOKUP(G389,lookups!$A$2:$I$201,3,0)</f>
        <v>Acanthurus chirurgus</v>
      </c>
      <c r="M389" t="str">
        <f>VLOOKUP(G389,lookups!$A$2:$I$201,4,0)</f>
        <v>Acanthuridae</v>
      </c>
      <c r="N389" t="str">
        <f>VLOOKUP(G389,lookups!$A$2:$I$201,5,0)</f>
        <v>Herbivores</v>
      </c>
      <c r="O389">
        <f>VLOOKUP(G389,lookups!$A$2:$I$201,6,0)</f>
        <v>4.0000000000000001E-3</v>
      </c>
      <c r="P389">
        <f>VLOOKUP(G389,lookups!$A$2:$I$201,7,0)</f>
        <v>3.5327999999999999</v>
      </c>
      <c r="Q389">
        <f t="shared" si="6"/>
        <v>71.775308206769751</v>
      </c>
    </row>
    <row r="390" spans="1:17" x14ac:dyDescent="0.2">
      <c r="A390" s="31">
        <v>44141</v>
      </c>
      <c r="B390" s="32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VLOOKUP(G390,lookups!$A$2:$I$201,2,0)</f>
        <v>Stoplight Parrotfish</v>
      </c>
      <c r="L390" t="str">
        <f>VLOOKUP(G390,lookups!$A$2:$I$201,3,0)</f>
        <v>Sparisoma viride</v>
      </c>
      <c r="M390" t="str">
        <f>VLOOKUP(G390,lookups!$A$2:$I$201,4,0)</f>
        <v>Scaridae</v>
      </c>
      <c r="N390" t="str">
        <f>VLOOKUP(G390,lookups!$A$2:$I$201,5,0)</f>
        <v>Herbivores</v>
      </c>
      <c r="O390">
        <f>VLOOKUP(G390,lookups!$A$2:$I$201,6,0)</f>
        <v>2.5000000000000001E-2</v>
      </c>
      <c r="P390">
        <f>VLOOKUP(G390,lookups!$A$2:$I$201,7,0)</f>
        <v>2.9214000000000002</v>
      </c>
      <c r="Q390">
        <f t="shared" si="6"/>
        <v>158.04073398743014</v>
      </c>
    </row>
    <row r="391" spans="1:17" x14ac:dyDescent="0.2">
      <c r="A391" s="31">
        <v>44141</v>
      </c>
      <c r="B391" s="32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VLOOKUP(G391,lookups!$A$2:$I$201,2,0)</f>
        <v>Stoplight Parrotfish</v>
      </c>
      <c r="L391" t="str">
        <f>VLOOKUP(G391,lookups!$A$2:$I$201,3,0)</f>
        <v>Sparisoma viride</v>
      </c>
      <c r="M391" t="str">
        <f>VLOOKUP(G391,lookups!$A$2:$I$201,4,0)</f>
        <v>Scaridae</v>
      </c>
      <c r="N391" t="str">
        <f>VLOOKUP(G391,lookups!$A$2:$I$201,5,0)</f>
        <v>Herbivores</v>
      </c>
      <c r="O391">
        <f>VLOOKUP(G391,lookups!$A$2:$I$201,6,0)</f>
        <v>2.5000000000000001E-2</v>
      </c>
      <c r="P391">
        <f>VLOOKUP(G391,lookups!$A$2:$I$201,7,0)</f>
        <v>2.9214000000000002</v>
      </c>
      <c r="Q391">
        <f t="shared" si="6"/>
        <v>10.869938743553069</v>
      </c>
    </row>
    <row r="392" spans="1:17" x14ac:dyDescent="0.2">
      <c r="A392" s="31">
        <v>44141</v>
      </c>
      <c r="B392" s="32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VLOOKUP(G392,lookups!$A$2:$I$201,2,0)</f>
        <v>Stoplight Parrotfish</v>
      </c>
      <c r="L392" t="str">
        <f>VLOOKUP(G392,lookups!$A$2:$I$201,3,0)</f>
        <v>Sparisoma viride</v>
      </c>
      <c r="M392" t="str">
        <f>VLOOKUP(G392,lookups!$A$2:$I$201,4,0)</f>
        <v>Scaridae</v>
      </c>
      <c r="N392" t="str">
        <f>VLOOKUP(G392,lookups!$A$2:$I$201,5,0)</f>
        <v>Herbivores</v>
      </c>
      <c r="O392">
        <f>VLOOKUP(G392,lookups!$A$2:$I$201,6,0)</f>
        <v>2.5000000000000001E-2</v>
      </c>
      <c r="P392">
        <f>VLOOKUP(G392,lookups!$A$2:$I$201,7,0)</f>
        <v>2.9214000000000002</v>
      </c>
      <c r="Q392">
        <f t="shared" si="6"/>
        <v>68.198215811537764</v>
      </c>
    </row>
    <row r="393" spans="1:17" x14ac:dyDescent="0.2">
      <c r="A393" s="31">
        <v>44141</v>
      </c>
      <c r="B393" s="32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VLOOKUP(G393,lookups!$A$2:$I$201,2,0)</f>
        <v>Schoolmaster Snapper</v>
      </c>
      <c r="L393" t="str">
        <f>VLOOKUP(G393,lookups!$A$2:$I$201,3,0)</f>
        <v>Lutjanus apodus</v>
      </c>
      <c r="M393" t="str">
        <f>VLOOKUP(G393,lookups!$A$2:$I$201,4,0)</f>
        <v>Lutjanidae</v>
      </c>
      <c r="N393" t="str">
        <f>VLOOKUP(G393,lookups!$A$2:$I$201,5,0)</f>
        <v>Carnivores</v>
      </c>
      <c r="O393">
        <f>VLOOKUP(G393,lookups!$A$2:$I$201,6,0)</f>
        <v>1.9400000000000001E-2</v>
      </c>
      <c r="P393">
        <f>VLOOKUP(G393,lookups!$A$2:$I$201,7,0)</f>
        <v>2.9779</v>
      </c>
      <c r="Q393">
        <f t="shared" si="6"/>
        <v>124.68151714636004</v>
      </c>
    </row>
    <row r="394" spans="1:17" x14ac:dyDescent="0.2">
      <c r="A394" s="31">
        <v>44141</v>
      </c>
      <c r="B394" s="32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VLOOKUP(G394,lookups!$A$2:$I$201,2,0)</f>
        <v>Striped Parrotfish</v>
      </c>
      <c r="L394" t="str">
        <f>VLOOKUP(G394,lookups!$A$2:$I$201,3,0)</f>
        <v>Scarus iserti</v>
      </c>
      <c r="M394" t="str">
        <f>VLOOKUP(G394,lookups!$A$2:$I$201,4,0)</f>
        <v>Scaridae</v>
      </c>
      <c r="N394" t="str">
        <f>VLOOKUP(G394,lookups!$A$2:$I$201,5,0)</f>
        <v>Herbivores</v>
      </c>
      <c r="O394">
        <f>VLOOKUP(G394,lookups!$A$2:$I$201,6,0)</f>
        <v>1.47E-2</v>
      </c>
      <c r="P394">
        <f>VLOOKUP(G394,lookups!$A$2:$I$201,7,0)</f>
        <v>3.0548000000000002</v>
      </c>
      <c r="Q394">
        <f t="shared" si="6"/>
        <v>16.676977189904147</v>
      </c>
    </row>
    <row r="395" spans="1:17" x14ac:dyDescent="0.2">
      <c r="A395" s="31">
        <v>44141</v>
      </c>
      <c r="B395" s="32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VLOOKUP(G395,lookups!$A$2:$I$201,2,0)</f>
        <v>Striped Parrotfish</v>
      </c>
      <c r="L395" t="str">
        <f>VLOOKUP(G395,lookups!$A$2:$I$201,3,0)</f>
        <v>Scarus iserti</v>
      </c>
      <c r="M395" t="str">
        <f>VLOOKUP(G395,lookups!$A$2:$I$201,4,0)</f>
        <v>Scaridae</v>
      </c>
      <c r="N395" t="str">
        <f>VLOOKUP(G395,lookups!$A$2:$I$201,5,0)</f>
        <v>Herbivores</v>
      </c>
      <c r="O395">
        <f>VLOOKUP(G395,lookups!$A$2:$I$201,6,0)</f>
        <v>1.47E-2</v>
      </c>
      <c r="P395">
        <f>VLOOKUP(G395,lookups!$A$2:$I$201,7,0)</f>
        <v>3.0548000000000002</v>
      </c>
      <c r="Q395">
        <f t="shared" si="6"/>
        <v>8.4348356905685886</v>
      </c>
    </row>
    <row r="396" spans="1:17" x14ac:dyDescent="0.2">
      <c r="A396" s="31">
        <v>44141</v>
      </c>
      <c r="B396" s="32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VLOOKUP(G396,lookups!$A$2:$I$201,2,0)</f>
        <v>Striped Parrotfish</v>
      </c>
      <c r="L396" t="str">
        <f>VLOOKUP(G396,lookups!$A$2:$I$201,3,0)</f>
        <v>Scarus iserti</v>
      </c>
      <c r="M396" t="str">
        <f>VLOOKUP(G396,lookups!$A$2:$I$201,4,0)</f>
        <v>Scaridae</v>
      </c>
      <c r="N396" t="str">
        <f>VLOOKUP(G396,lookups!$A$2:$I$201,5,0)</f>
        <v>Herbivores</v>
      </c>
      <c r="O396">
        <f>VLOOKUP(G396,lookups!$A$2:$I$201,6,0)</f>
        <v>1.47E-2</v>
      </c>
      <c r="P396">
        <f>VLOOKUP(G396,lookups!$A$2:$I$201,7,0)</f>
        <v>3.0548000000000002</v>
      </c>
      <c r="Q396">
        <f t="shared" si="6"/>
        <v>29.107184931818338</v>
      </c>
    </row>
    <row r="397" spans="1:17" x14ac:dyDescent="0.2">
      <c r="A397" s="31">
        <v>44141</v>
      </c>
      <c r="B397" s="32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VLOOKUP(G397,lookups!$A$2:$I$201,2,0)</f>
        <v>Redband Parrotfish</v>
      </c>
      <c r="L397" t="str">
        <f>VLOOKUP(G397,lookups!$A$2:$I$201,3,0)</f>
        <v>Sparisoma aurofrenatum</v>
      </c>
      <c r="M397" t="str">
        <f>VLOOKUP(G397,lookups!$A$2:$I$201,4,0)</f>
        <v>Scaridae</v>
      </c>
      <c r="N397" t="str">
        <f>VLOOKUP(G397,lookups!$A$2:$I$201,5,0)</f>
        <v>Herbivores</v>
      </c>
      <c r="O397">
        <f>VLOOKUP(G397,lookups!$A$2:$I$201,6,0)</f>
        <v>4.5999999999999999E-3</v>
      </c>
      <c r="P397">
        <f>VLOOKUP(G397,lookups!$A$2:$I$201,7,0)</f>
        <v>3.4291</v>
      </c>
      <c r="Q397">
        <f t="shared" si="6"/>
        <v>39.169270105925079</v>
      </c>
    </row>
    <row r="398" spans="1:17" x14ac:dyDescent="0.2">
      <c r="A398" s="31">
        <v>44141</v>
      </c>
      <c r="B398" s="32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VLOOKUP(G398,lookups!$A$2:$I$201,2,0)</f>
        <v>Redband Parrotfish</v>
      </c>
      <c r="L398" t="str">
        <f>VLOOKUP(G398,lookups!$A$2:$I$201,3,0)</f>
        <v>Sparisoma aurofrenatum</v>
      </c>
      <c r="M398" t="str">
        <f>VLOOKUP(G398,lookups!$A$2:$I$201,4,0)</f>
        <v>Scaridae</v>
      </c>
      <c r="N398" t="str">
        <f>VLOOKUP(G398,lookups!$A$2:$I$201,5,0)</f>
        <v>Herbivores</v>
      </c>
      <c r="O398">
        <f>VLOOKUP(G398,lookups!$A$2:$I$201,6,0)</f>
        <v>4.5999999999999999E-3</v>
      </c>
      <c r="P398">
        <f>VLOOKUP(G398,lookups!$A$2:$I$201,7,0)</f>
        <v>3.4291</v>
      </c>
      <c r="Q398">
        <f t="shared" si="6"/>
        <v>1.1470857206847838</v>
      </c>
    </row>
    <row r="399" spans="1:17" x14ac:dyDescent="0.2">
      <c r="A399" s="31">
        <v>44141</v>
      </c>
      <c r="B399" s="32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VLOOKUP(G399,lookups!$A$2:$I$201,2,0)</f>
        <v>Redband Parrotfish</v>
      </c>
      <c r="L399" t="str">
        <f>VLOOKUP(G399,lookups!$A$2:$I$201,3,0)</f>
        <v>Sparisoma aurofrenatum</v>
      </c>
      <c r="M399" t="str">
        <f>VLOOKUP(G399,lookups!$A$2:$I$201,4,0)</f>
        <v>Scaridae</v>
      </c>
      <c r="N399" t="str">
        <f>VLOOKUP(G399,lookups!$A$2:$I$201,5,0)</f>
        <v>Herbivores</v>
      </c>
      <c r="O399">
        <f>VLOOKUP(G399,lookups!$A$2:$I$201,6,0)</f>
        <v>4.5999999999999999E-3</v>
      </c>
      <c r="P399">
        <f>VLOOKUP(G399,lookups!$A$2:$I$201,7,0)</f>
        <v>3.4291</v>
      </c>
      <c r="Q399">
        <f t="shared" si="6"/>
        <v>12.355429065196462</v>
      </c>
    </row>
    <row r="400" spans="1:17" x14ac:dyDescent="0.2">
      <c r="A400" s="31">
        <v>44141</v>
      </c>
      <c r="B400" s="32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VLOOKUP(G400,lookups!$A$2:$I$201,2,0)</f>
        <v>Redband Parrotfish</v>
      </c>
      <c r="L400" t="str">
        <f>VLOOKUP(G400,lookups!$A$2:$I$201,3,0)</f>
        <v>Sparisoma aurofrenatum</v>
      </c>
      <c r="M400" t="str">
        <f>VLOOKUP(G400,lookups!$A$2:$I$201,4,0)</f>
        <v>Scaridae</v>
      </c>
      <c r="N400" t="str">
        <f>VLOOKUP(G400,lookups!$A$2:$I$201,5,0)</f>
        <v>Herbivores</v>
      </c>
      <c r="O400">
        <f>VLOOKUP(G400,lookups!$A$2:$I$201,6,0)</f>
        <v>4.5999999999999999E-3</v>
      </c>
      <c r="P400">
        <f>VLOOKUP(G400,lookups!$A$2:$I$201,7,0)</f>
        <v>3.4291</v>
      </c>
      <c r="Q400">
        <f t="shared" si="6"/>
        <v>0.19900057269145616</v>
      </c>
    </row>
    <row r="401" spans="1:17" x14ac:dyDescent="0.2">
      <c r="A401" s="31">
        <v>44141</v>
      </c>
      <c r="B401" s="32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VLOOKUP(G401,lookups!$A$2:$I$201,2,0)</f>
        <v>Yellowhead Wrasse</v>
      </c>
      <c r="L401" t="str">
        <f>VLOOKUP(G401,lookups!$A$2:$I$201,3,0)</f>
        <v>Halichoeres garnoti</v>
      </c>
      <c r="M401" t="str">
        <f>VLOOKUP(G401,lookups!$A$2:$I$201,4,0)</f>
        <v>Labridae</v>
      </c>
      <c r="N401" t="str">
        <f>VLOOKUP(G401,lookups!$A$2:$I$201,5,0)</f>
        <v>Carnivores</v>
      </c>
      <c r="O401">
        <f>VLOOKUP(G401,lookups!$A$2:$I$201,6,0)</f>
        <v>0.01</v>
      </c>
      <c r="P401">
        <f>VLOOKUP(G401,lookups!$A$2:$I$201,7,0)</f>
        <v>3.13</v>
      </c>
      <c r="Q401">
        <f t="shared" si="6"/>
        <v>0.76638637095611406</v>
      </c>
    </row>
    <row r="402" spans="1:17" x14ac:dyDescent="0.2">
      <c r="A402" s="31">
        <v>44141</v>
      </c>
      <c r="B402" s="32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VLOOKUP(G402,lookups!$A$2:$I$201,2,0)</f>
        <v>Yellowhead Wrasse</v>
      </c>
      <c r="L402" t="str">
        <f>VLOOKUP(G402,lookups!$A$2:$I$201,3,0)</f>
        <v>Halichoeres garnoti</v>
      </c>
      <c r="M402" t="str">
        <f>VLOOKUP(G402,lookups!$A$2:$I$201,4,0)</f>
        <v>Labridae</v>
      </c>
      <c r="N402" t="str">
        <f>VLOOKUP(G402,lookups!$A$2:$I$201,5,0)</f>
        <v>Carnivores</v>
      </c>
      <c r="O402">
        <f>VLOOKUP(G402,lookups!$A$2:$I$201,6,0)</f>
        <v>0.01</v>
      </c>
      <c r="P402">
        <f>VLOOKUP(G402,lookups!$A$2:$I$201,7,0)</f>
        <v>3.13</v>
      </c>
      <c r="Q402">
        <f t="shared" si="6"/>
        <v>30.664980490582739</v>
      </c>
    </row>
    <row r="403" spans="1:17" x14ac:dyDescent="0.2">
      <c r="A403" s="31">
        <v>44141</v>
      </c>
      <c r="B403" s="32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VLOOKUP(G403,lookups!$A$2:$I$201,2,0)</f>
        <v>Hamlet spp.</v>
      </c>
      <c r="L403" t="str">
        <f>VLOOKUP(G403,lookups!$A$2:$I$201,3,0)</f>
        <v>Hypoplectrus puella</v>
      </c>
      <c r="M403" t="str">
        <f>VLOOKUP(G403,lookups!$A$2:$I$201,4,0)</f>
        <v>Serranidae</v>
      </c>
      <c r="N403" t="str">
        <f>VLOOKUP(G403,lookups!$A$2:$I$201,5,0)</f>
        <v>Carnivores</v>
      </c>
      <c r="O403">
        <f>VLOOKUP(G403,lookups!$A$2:$I$201,6,0)</f>
        <v>1.7780000000000001E-2</v>
      </c>
      <c r="P403">
        <f>VLOOKUP(G403,lookups!$A$2:$I$201,7,0)</f>
        <v>3.03</v>
      </c>
      <c r="Q403">
        <f t="shared" si="6"/>
        <v>9.6893449441386057</v>
      </c>
    </row>
    <row r="404" spans="1:17" x14ac:dyDescent="0.2">
      <c r="A404" s="31">
        <v>44141</v>
      </c>
      <c r="B404" s="32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VLOOKUP(G404,lookups!$A$2:$I$201,2,0)</f>
        <v>Foureye Butterflyfish</v>
      </c>
      <c r="L404" t="str">
        <f>VLOOKUP(G404,lookups!$A$2:$I$201,3,0)</f>
        <v>Chaetodon capistratus</v>
      </c>
      <c r="M404" t="str">
        <f>VLOOKUP(G404,lookups!$A$2:$I$201,4,0)</f>
        <v>Chaetodontidae</v>
      </c>
      <c r="N404" t="str">
        <f>VLOOKUP(G404,lookups!$A$2:$I$201,5,0)</f>
        <v>Carnivores</v>
      </c>
      <c r="O404">
        <f>VLOOKUP(G404,lookups!$A$2:$I$201,6,0)</f>
        <v>2.1999999999999999E-2</v>
      </c>
      <c r="P404">
        <f>VLOOKUP(G404,lookups!$A$2:$I$201,7,0)</f>
        <v>3.1897000000000002</v>
      </c>
      <c r="Q404">
        <f t="shared" si="6"/>
        <v>1.8315274631886262</v>
      </c>
    </row>
    <row r="405" spans="1:17" x14ac:dyDescent="0.2">
      <c r="A405" s="31">
        <v>44141</v>
      </c>
      <c r="B405" s="32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VLOOKUP(G405,lookups!$A$2:$I$201,2,0)</f>
        <v>Stoplight Parrotfish</v>
      </c>
      <c r="L405" t="str">
        <f>VLOOKUP(G405,lookups!$A$2:$I$201,3,0)</f>
        <v>Sparisoma viride</v>
      </c>
      <c r="M405" t="str">
        <f>VLOOKUP(G405,lookups!$A$2:$I$201,4,0)</f>
        <v>Scaridae</v>
      </c>
      <c r="N405" t="str">
        <f>VLOOKUP(G405,lookups!$A$2:$I$201,5,0)</f>
        <v>Herbivores</v>
      </c>
      <c r="O405">
        <f>VLOOKUP(G405,lookups!$A$2:$I$201,6,0)</f>
        <v>2.5000000000000001E-2</v>
      </c>
      <c r="P405">
        <f>VLOOKUP(G405,lookups!$A$2:$I$201,7,0)</f>
        <v>2.9214000000000002</v>
      </c>
      <c r="Q405">
        <f t="shared" si="6"/>
        <v>1.4348221330880631</v>
      </c>
    </row>
    <row r="406" spans="1:17" x14ac:dyDescent="0.2">
      <c r="A406" s="31">
        <v>44141</v>
      </c>
      <c r="B406" s="32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VLOOKUP(G406,lookups!$A$2:$I$201,2,0)</f>
        <v>Beaugregory</v>
      </c>
      <c r="L406" t="str">
        <f>VLOOKUP(G406,lookups!$A$2:$I$201,3,0)</f>
        <v>Stegastes leucostictus</v>
      </c>
      <c r="M406" t="str">
        <f>VLOOKUP(G406,lookups!$A$2:$I$201,4,0)</f>
        <v>Pomacentridae</v>
      </c>
      <c r="N406" t="str">
        <f>VLOOKUP(G406,lookups!$A$2:$I$201,5,0)</f>
        <v>Omnivores</v>
      </c>
      <c r="O406">
        <f>VLOOKUP(G406,lookups!$A$2:$I$201,6,0)</f>
        <v>1.9949999999999999E-2</v>
      </c>
      <c r="P406">
        <f>VLOOKUP(G406,lookups!$A$2:$I$201,7,0)</f>
        <v>2.95</v>
      </c>
      <c r="Q406">
        <f t="shared" si="6"/>
        <v>9.2057327252920587</v>
      </c>
    </row>
    <row r="407" spans="1:17" x14ac:dyDescent="0.2">
      <c r="A407" s="31">
        <v>44141</v>
      </c>
      <c r="B407" s="32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VLOOKUP(G407,lookups!$A$2:$I$201,2,0)</f>
        <v>3-spot Damselfish</v>
      </c>
      <c r="L407" t="str">
        <f>VLOOKUP(G407,lookups!$A$2:$I$201,3,0)</f>
        <v>Stegastes planifrons</v>
      </c>
      <c r="M407" t="str">
        <f>VLOOKUP(G407,lookups!$A$2:$I$201,4,0)</f>
        <v>Pomacentridae</v>
      </c>
      <c r="N407" t="str">
        <f>VLOOKUP(G407,lookups!$A$2:$I$201,5,0)</f>
        <v>Omnivores</v>
      </c>
      <c r="O407">
        <f>VLOOKUP(G407,lookups!$A$2:$I$201,6,0)</f>
        <v>2.188E-2</v>
      </c>
      <c r="P407">
        <f>VLOOKUP(G407,lookups!$A$2:$I$201,7,0)</f>
        <v>2.96</v>
      </c>
      <c r="Q407">
        <f t="shared" si="6"/>
        <v>10.308457367384195</v>
      </c>
    </row>
    <row r="408" spans="1:17" x14ac:dyDescent="0.2">
      <c r="A408" s="31">
        <v>44141</v>
      </c>
      <c r="B408" s="32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VLOOKUP(G408,lookups!$A$2:$I$201,2,0)</f>
        <v>3-spot Damselfish</v>
      </c>
      <c r="L408" t="str">
        <f>VLOOKUP(G408,lookups!$A$2:$I$201,3,0)</f>
        <v>Stegastes planifrons</v>
      </c>
      <c r="M408" t="str">
        <f>VLOOKUP(G408,lookups!$A$2:$I$201,4,0)</f>
        <v>Pomacentridae</v>
      </c>
      <c r="N408" t="str">
        <f>VLOOKUP(G408,lookups!$A$2:$I$201,5,0)</f>
        <v>Omnivores</v>
      </c>
      <c r="O408">
        <f>VLOOKUP(G408,lookups!$A$2:$I$201,6,0)</f>
        <v>2.188E-2</v>
      </c>
      <c r="P408">
        <f>VLOOKUP(G408,lookups!$A$2:$I$201,7,0)</f>
        <v>2.96</v>
      </c>
      <c r="Q408">
        <f t="shared" si="6"/>
        <v>0.17025352199504648</v>
      </c>
    </row>
    <row r="409" spans="1:17" x14ac:dyDescent="0.2">
      <c r="A409" s="31">
        <v>44141</v>
      </c>
      <c r="B409" s="32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VLOOKUP(G409,lookups!$A$2:$I$201,2,0)</f>
        <v>Yellowtail Snapper</v>
      </c>
      <c r="L409" t="str">
        <f>VLOOKUP(G409,lookups!$A$2:$I$201,3,0)</f>
        <v>Ocyurus chrysurus</v>
      </c>
      <c r="M409" t="str">
        <f>VLOOKUP(G409,lookups!$A$2:$I$201,4,0)</f>
        <v>Lutjanidae</v>
      </c>
      <c r="N409" t="str">
        <f>VLOOKUP(G409,lookups!$A$2:$I$201,5,0)</f>
        <v>Carnivores</v>
      </c>
      <c r="O409">
        <f>VLOOKUP(G409,lookups!$A$2:$I$201,6,0)</f>
        <v>4.0500000000000001E-2</v>
      </c>
      <c r="P409">
        <f>VLOOKUP(G409,lookups!$A$2:$I$201,7,0)</f>
        <v>2.718</v>
      </c>
      <c r="Q409">
        <f t="shared" si="6"/>
        <v>11.535956450223555</v>
      </c>
    </row>
    <row r="410" spans="1:17" x14ac:dyDescent="0.2">
      <c r="A410" s="31">
        <v>44141</v>
      </c>
      <c r="B410" s="32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VLOOKUP(G410,lookups!$A$2:$I$201,2,0)</f>
        <v>Yellowtail Snapper</v>
      </c>
      <c r="L410" t="str">
        <f>VLOOKUP(G410,lookups!$A$2:$I$201,3,0)</f>
        <v>Ocyurus chrysurus</v>
      </c>
      <c r="M410" t="str">
        <f>VLOOKUP(G410,lookups!$A$2:$I$201,4,0)</f>
        <v>Lutjanidae</v>
      </c>
      <c r="N410" t="str">
        <f>VLOOKUP(G410,lookups!$A$2:$I$201,5,0)</f>
        <v>Carnivores</v>
      </c>
      <c r="O410">
        <f>VLOOKUP(G410,lookups!$A$2:$I$201,6,0)</f>
        <v>4.0500000000000001E-2</v>
      </c>
      <c r="P410">
        <f>VLOOKUP(G410,lookups!$A$2:$I$201,7,0)</f>
        <v>2.718</v>
      </c>
      <c r="Q410">
        <f t="shared" si="6"/>
        <v>34.727190543401591</v>
      </c>
    </row>
    <row r="411" spans="1:17" x14ac:dyDescent="0.2">
      <c r="A411" s="31">
        <v>44141</v>
      </c>
      <c r="B411" s="32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VLOOKUP(G411,lookups!$A$2:$I$201,2,0)</f>
        <v>Redband Parrotfish</v>
      </c>
      <c r="L411" t="str">
        <f>VLOOKUP(G411,lookups!$A$2:$I$201,3,0)</f>
        <v>Sparisoma aurofrenatum</v>
      </c>
      <c r="M411" t="str">
        <f>VLOOKUP(G411,lookups!$A$2:$I$201,4,0)</f>
        <v>Scaridae</v>
      </c>
      <c r="N411" t="str">
        <f>VLOOKUP(G411,lookups!$A$2:$I$201,5,0)</f>
        <v>Herbivores</v>
      </c>
      <c r="O411">
        <f>VLOOKUP(G411,lookups!$A$2:$I$201,6,0)</f>
        <v>4.5999999999999999E-3</v>
      </c>
      <c r="P411">
        <f>VLOOKUP(G411,lookups!$A$2:$I$201,7,0)</f>
        <v>3.4291</v>
      </c>
      <c r="Q411">
        <f t="shared" si="6"/>
        <v>23.087570919727767</v>
      </c>
    </row>
    <row r="412" spans="1:17" x14ac:dyDescent="0.2">
      <c r="A412" s="31">
        <v>44141</v>
      </c>
      <c r="B412" s="32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VLOOKUP(G412,lookups!$A$2:$I$201,2,0)</f>
        <v>Striped Parrotfish</v>
      </c>
      <c r="L412" t="str">
        <f>VLOOKUP(G412,lookups!$A$2:$I$201,3,0)</f>
        <v>Scarus iserti</v>
      </c>
      <c r="M412" t="str">
        <f>VLOOKUP(G412,lookups!$A$2:$I$201,4,0)</f>
        <v>Scaridae</v>
      </c>
      <c r="N412" t="str">
        <f>VLOOKUP(G412,lookups!$A$2:$I$201,5,0)</f>
        <v>Herbivores</v>
      </c>
      <c r="O412">
        <f>VLOOKUP(G412,lookups!$A$2:$I$201,6,0)</f>
        <v>1.47E-2</v>
      </c>
      <c r="P412">
        <f>VLOOKUP(G412,lookups!$A$2:$I$201,7,0)</f>
        <v>3.0548000000000002</v>
      </c>
      <c r="Q412">
        <f t="shared" si="6"/>
        <v>29.107184931818338</v>
      </c>
    </row>
    <row r="413" spans="1:17" x14ac:dyDescent="0.2">
      <c r="A413" s="31">
        <v>44141</v>
      </c>
      <c r="B413" s="32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VLOOKUP(G413,lookups!$A$2:$I$201,2,0)</f>
        <v xml:space="preserve">Caribbean sharp-nose puffer </v>
      </c>
      <c r="L413" t="str">
        <f>VLOOKUP(G413,lookups!$A$2:$I$201,3,0)</f>
        <v>Canthigaster rostrata</v>
      </c>
      <c r="M413" t="str">
        <f>VLOOKUP(G413,lookups!$A$2:$I$201,4,0)</f>
        <v>Tetraodontidae</v>
      </c>
      <c r="N413" t="str">
        <f>VLOOKUP(G413,lookups!$A$2:$I$201,5,0)</f>
        <v>Omnivores</v>
      </c>
      <c r="O413">
        <f>VLOOKUP(G413,lookups!$A$2:$I$201,6,0)</f>
        <v>2.239E-2</v>
      </c>
      <c r="P413">
        <f>VLOOKUP(G413,lookups!$A$2:$I$201,7,0)</f>
        <v>2.96</v>
      </c>
      <c r="Q413">
        <f t="shared" si="6"/>
        <v>1.3556627654519102</v>
      </c>
    </row>
    <row r="414" spans="1:17" x14ac:dyDescent="0.2">
      <c r="A414" s="31">
        <v>44141</v>
      </c>
      <c r="B414" s="32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VLOOKUP(G414,lookups!$A$2:$I$201,2,0)</f>
        <v>Bluehead Wrasse</v>
      </c>
      <c r="L414" t="str">
        <f>VLOOKUP(G414,lookups!$A$2:$I$201,3,0)</f>
        <v>Thalassoma bifasciatum</v>
      </c>
      <c r="M414" t="str">
        <f>VLOOKUP(G414,lookups!$A$2:$I$201,4,0)</f>
        <v>Labridae</v>
      </c>
      <c r="N414" t="str">
        <f>VLOOKUP(G414,lookups!$A$2:$I$201,5,0)</f>
        <v>Carnivores</v>
      </c>
      <c r="O414">
        <f>VLOOKUP(G414,lookups!$A$2:$I$201,6,0)</f>
        <v>8.9099999999999995E-3</v>
      </c>
      <c r="P414">
        <f>VLOOKUP(G414,lookups!$A$2:$I$201,7,0)</f>
        <v>3.01</v>
      </c>
      <c r="Q414">
        <f t="shared" si="6"/>
        <v>0.24322750267948948</v>
      </c>
    </row>
    <row r="415" spans="1:17" x14ac:dyDescent="0.2">
      <c r="A415" s="31">
        <v>44141</v>
      </c>
      <c r="B415" s="32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VLOOKUP(G415,lookups!$A$2:$I$201,2,0)</f>
        <v>Bluehead Wrasse</v>
      </c>
      <c r="L415" t="str">
        <f>VLOOKUP(G415,lookups!$A$2:$I$201,3,0)</f>
        <v>Thalassoma bifasciatum</v>
      </c>
      <c r="M415" t="str">
        <f>VLOOKUP(G415,lookups!$A$2:$I$201,4,0)</f>
        <v>Labridae</v>
      </c>
      <c r="N415" t="str">
        <f>VLOOKUP(G415,lookups!$A$2:$I$201,5,0)</f>
        <v>Carnivores</v>
      </c>
      <c r="O415">
        <f>VLOOKUP(G415,lookups!$A$2:$I$201,6,0)</f>
        <v>8.9099999999999995E-3</v>
      </c>
      <c r="P415">
        <f>VLOOKUP(G415,lookups!$A$2:$I$201,7,0)</f>
        <v>3.01</v>
      </c>
      <c r="Q415">
        <f t="shared" si="6"/>
        <v>4.6577756365061544</v>
      </c>
    </row>
    <row r="416" spans="1:17" x14ac:dyDescent="0.2">
      <c r="A416" s="31">
        <v>44141</v>
      </c>
      <c r="B416" s="32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VLOOKUP(G416,lookups!$A$2:$I$201,2,0)</f>
        <v>Blue Tang</v>
      </c>
      <c r="L416" t="str">
        <f>VLOOKUP(G416,lookups!$A$2:$I$201,3,0)</f>
        <v>Acanthurus coeruleus</v>
      </c>
      <c r="M416" t="str">
        <f>VLOOKUP(G416,lookups!$A$2:$I$201,4,0)</f>
        <v>Acanthuridae</v>
      </c>
      <c r="N416" t="str">
        <f>VLOOKUP(G416,lookups!$A$2:$I$201,5,0)</f>
        <v>Herbivores</v>
      </c>
      <c r="O416">
        <f>VLOOKUP(G416,lookups!$A$2:$I$201,6,0)</f>
        <v>4.1500000000000002E-2</v>
      </c>
      <c r="P416">
        <f>VLOOKUP(G416,lookups!$A$2:$I$201,7,0)</f>
        <v>2.8346</v>
      </c>
      <c r="Q416">
        <f t="shared" si="6"/>
        <v>89.494506928689532</v>
      </c>
    </row>
    <row r="417" spans="1:17" x14ac:dyDescent="0.2">
      <c r="A417" s="31">
        <v>44141</v>
      </c>
      <c r="B417" s="32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VLOOKUP(G417,lookups!$A$2:$I$201,2,0)</f>
        <v>Redband Parrotfish</v>
      </c>
      <c r="L417" t="str">
        <f>VLOOKUP(G417,lookups!$A$2:$I$201,3,0)</f>
        <v>Sparisoma aurofrenatum</v>
      </c>
      <c r="M417" t="str">
        <f>VLOOKUP(G417,lookups!$A$2:$I$201,4,0)</f>
        <v>Scaridae</v>
      </c>
      <c r="N417" t="str">
        <f>VLOOKUP(G417,lookups!$A$2:$I$201,5,0)</f>
        <v>Herbivores</v>
      </c>
      <c r="O417">
        <f>VLOOKUP(G417,lookups!$A$2:$I$201,6,0)</f>
        <v>4.5999999999999999E-3</v>
      </c>
      <c r="P417">
        <f>VLOOKUP(G417,lookups!$A$2:$I$201,7,0)</f>
        <v>3.4291</v>
      </c>
      <c r="Q417">
        <f t="shared" si="6"/>
        <v>23.087570919727767</v>
      </c>
    </row>
    <row r="418" spans="1:17" x14ac:dyDescent="0.2">
      <c r="A418" s="31">
        <v>44141</v>
      </c>
      <c r="B418" s="32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VLOOKUP(G418,lookups!$A$2:$I$201,2,0)</f>
        <v>Stoplight Parrotfish</v>
      </c>
      <c r="L418" t="str">
        <f>VLOOKUP(G418,lookups!$A$2:$I$201,3,0)</f>
        <v>Sparisoma viride</v>
      </c>
      <c r="M418" t="str">
        <f>VLOOKUP(G418,lookups!$A$2:$I$201,4,0)</f>
        <v>Scaridae</v>
      </c>
      <c r="N418" t="str">
        <f>VLOOKUP(G418,lookups!$A$2:$I$201,5,0)</f>
        <v>Herbivores</v>
      </c>
      <c r="O418">
        <f>VLOOKUP(G418,lookups!$A$2:$I$201,6,0)</f>
        <v>2.5000000000000001E-2</v>
      </c>
      <c r="P418">
        <f>VLOOKUP(G418,lookups!$A$2:$I$201,7,0)</f>
        <v>2.9214000000000002</v>
      </c>
      <c r="Q418">
        <f t="shared" si="6"/>
        <v>1.4348221330880631</v>
      </c>
    </row>
    <row r="419" spans="1:17" x14ac:dyDescent="0.2">
      <c r="A419" s="31">
        <v>44141</v>
      </c>
      <c r="B419" s="32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VLOOKUP(G419,lookups!$A$2:$I$201,2,0)</f>
        <v>Stoplight Parrotfish</v>
      </c>
      <c r="L419" t="str">
        <f>VLOOKUP(G419,lookups!$A$2:$I$201,3,0)</f>
        <v>Sparisoma viride</v>
      </c>
      <c r="M419" t="str">
        <f>VLOOKUP(G419,lookups!$A$2:$I$201,4,0)</f>
        <v>Scaridae</v>
      </c>
      <c r="N419" t="str">
        <f>VLOOKUP(G419,lookups!$A$2:$I$201,5,0)</f>
        <v>Herbivores</v>
      </c>
      <c r="O419">
        <f>VLOOKUP(G419,lookups!$A$2:$I$201,6,0)</f>
        <v>2.5000000000000001E-2</v>
      </c>
      <c r="P419">
        <f>VLOOKUP(G419,lookups!$A$2:$I$201,7,0)</f>
        <v>2.9214000000000002</v>
      </c>
      <c r="Q419">
        <f t="shared" si="6"/>
        <v>10.869938743553069</v>
      </c>
    </row>
    <row r="420" spans="1:17" x14ac:dyDescent="0.2">
      <c r="A420" s="31">
        <v>44141</v>
      </c>
      <c r="B420" s="32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VLOOKUP(G420,lookups!$A$2:$I$201,2,0)</f>
        <v>Stoplight Parrotfish</v>
      </c>
      <c r="L420" t="str">
        <f>VLOOKUP(G420,lookups!$A$2:$I$201,3,0)</f>
        <v>Sparisoma viride</v>
      </c>
      <c r="M420" t="str">
        <f>VLOOKUP(G420,lookups!$A$2:$I$201,4,0)</f>
        <v>Scaridae</v>
      </c>
      <c r="N420" t="str">
        <f>VLOOKUP(G420,lookups!$A$2:$I$201,5,0)</f>
        <v>Herbivores</v>
      </c>
      <c r="O420">
        <f>VLOOKUP(G420,lookups!$A$2:$I$201,6,0)</f>
        <v>2.5000000000000001E-2</v>
      </c>
      <c r="P420">
        <f>VLOOKUP(G420,lookups!$A$2:$I$201,7,0)</f>
        <v>2.9214000000000002</v>
      </c>
      <c r="Q420">
        <f t="shared" si="6"/>
        <v>0.61915878909606581</v>
      </c>
    </row>
    <row r="421" spans="1:17" x14ac:dyDescent="0.2">
      <c r="A421" s="31">
        <v>44141</v>
      </c>
      <c r="B421" s="32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VLOOKUP(G421,lookups!$A$2:$I$201,2,0)</f>
        <v>Striped Parrotfish</v>
      </c>
      <c r="L421" t="str">
        <f>VLOOKUP(G421,lookups!$A$2:$I$201,3,0)</f>
        <v>Scarus iserti</v>
      </c>
      <c r="M421" t="str">
        <f>VLOOKUP(G421,lookups!$A$2:$I$201,4,0)</f>
        <v>Scaridae</v>
      </c>
      <c r="N421" t="str">
        <f>VLOOKUP(G421,lookups!$A$2:$I$201,5,0)</f>
        <v>Herbivores</v>
      </c>
      <c r="O421">
        <f>VLOOKUP(G421,lookups!$A$2:$I$201,6,0)</f>
        <v>1.47E-2</v>
      </c>
      <c r="P421">
        <f>VLOOKUP(G421,lookups!$A$2:$I$201,7,0)</f>
        <v>3.0548000000000002</v>
      </c>
      <c r="Q421">
        <f t="shared" si="6"/>
        <v>0.42152888881536776</v>
      </c>
    </row>
    <row r="422" spans="1:17" x14ac:dyDescent="0.2">
      <c r="A422" s="31">
        <v>44141</v>
      </c>
      <c r="B422" s="32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VLOOKUP(G422,lookups!$A$2:$I$201,2,0)</f>
        <v>Striped Parrotfish</v>
      </c>
      <c r="L422" t="str">
        <f>VLOOKUP(G422,lookups!$A$2:$I$201,3,0)</f>
        <v>Scarus iserti</v>
      </c>
      <c r="M422" t="str">
        <f>VLOOKUP(G422,lookups!$A$2:$I$201,4,0)</f>
        <v>Scaridae</v>
      </c>
      <c r="N422" t="str">
        <f>VLOOKUP(G422,lookups!$A$2:$I$201,5,0)</f>
        <v>Herbivores</v>
      </c>
      <c r="O422">
        <f>VLOOKUP(G422,lookups!$A$2:$I$201,6,0)</f>
        <v>1.47E-2</v>
      </c>
      <c r="P422">
        <f>VLOOKUP(G422,lookups!$A$2:$I$201,7,0)</f>
        <v>3.0548000000000002</v>
      </c>
      <c r="Q422">
        <f t="shared" si="6"/>
        <v>3.5027873644931384</v>
      </c>
    </row>
    <row r="423" spans="1:17" x14ac:dyDescent="0.2">
      <c r="A423" s="31">
        <v>44141</v>
      </c>
      <c r="B423" s="32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VLOOKUP(G423,lookups!$A$2:$I$201,2,0)</f>
        <v>Striped Parrotfish</v>
      </c>
      <c r="L423" t="str">
        <f>VLOOKUP(G423,lookups!$A$2:$I$201,3,0)</f>
        <v>Scarus iserti</v>
      </c>
      <c r="M423" t="str">
        <f>VLOOKUP(G423,lookups!$A$2:$I$201,4,0)</f>
        <v>Scaridae</v>
      </c>
      <c r="N423" t="str">
        <f>VLOOKUP(G423,lookups!$A$2:$I$201,5,0)</f>
        <v>Herbivores</v>
      </c>
      <c r="O423">
        <f>VLOOKUP(G423,lookups!$A$2:$I$201,6,0)</f>
        <v>1.47E-2</v>
      </c>
      <c r="P423">
        <f>VLOOKUP(G423,lookups!$A$2:$I$201,7,0)</f>
        <v>3.0548000000000002</v>
      </c>
      <c r="Q423">
        <f t="shared" si="6"/>
        <v>1.0150564524775472</v>
      </c>
    </row>
    <row r="424" spans="1:17" x14ac:dyDescent="0.2">
      <c r="A424" s="31">
        <v>44141</v>
      </c>
      <c r="B424" s="32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VLOOKUP(G424,lookups!$A$2:$I$201,2,0)</f>
        <v>Yellowhead Wrasse</v>
      </c>
      <c r="L424" t="str">
        <f>VLOOKUP(G424,lookups!$A$2:$I$201,3,0)</f>
        <v>Halichoeres garnoti</v>
      </c>
      <c r="M424" t="str">
        <f>VLOOKUP(G424,lookups!$A$2:$I$201,4,0)</f>
        <v>Labridae</v>
      </c>
      <c r="N424" t="str">
        <f>VLOOKUP(G424,lookups!$A$2:$I$201,5,0)</f>
        <v>Carnivores</v>
      </c>
      <c r="O424">
        <f>VLOOKUP(G424,lookups!$A$2:$I$201,6,0)</f>
        <v>0.01</v>
      </c>
      <c r="P424">
        <f>VLOOKUP(G424,lookups!$A$2:$I$201,7,0)</f>
        <v>3.13</v>
      </c>
      <c r="Q424">
        <f t="shared" si="6"/>
        <v>6.7092142277548126</v>
      </c>
    </row>
    <row r="425" spans="1:17" x14ac:dyDescent="0.2">
      <c r="A425" s="31">
        <v>44141</v>
      </c>
      <c r="B425" s="32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VLOOKUP(G425,lookups!$A$2:$I$201,2,0)</f>
        <v>Yellowhead Wrasse</v>
      </c>
      <c r="L425" t="str">
        <f>VLOOKUP(G425,lookups!$A$2:$I$201,3,0)</f>
        <v>Halichoeres garnoti</v>
      </c>
      <c r="M425" t="str">
        <f>VLOOKUP(G425,lookups!$A$2:$I$201,4,0)</f>
        <v>Labridae</v>
      </c>
      <c r="N425" t="str">
        <f>VLOOKUP(G425,lookups!$A$2:$I$201,5,0)</f>
        <v>Carnivores</v>
      </c>
      <c r="O425">
        <f>VLOOKUP(G425,lookups!$A$2:$I$201,6,0)</f>
        <v>0.01</v>
      </c>
      <c r="P425">
        <f>VLOOKUP(G425,lookups!$A$2:$I$201,7,0)</f>
        <v>3.13</v>
      </c>
      <c r="Q425">
        <f t="shared" si="6"/>
        <v>23.869169040031956</v>
      </c>
    </row>
    <row r="426" spans="1:17" x14ac:dyDescent="0.2">
      <c r="A426" s="31">
        <v>44141</v>
      </c>
      <c r="B426" s="32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VLOOKUP(G426,lookups!$A$2:$I$201,2,0)</f>
        <v>Mutton Snapper</v>
      </c>
      <c r="L426" t="str">
        <f>VLOOKUP(G426,lookups!$A$2:$I$201,3,0)</f>
        <v>Lutjanus analis</v>
      </c>
      <c r="M426" t="str">
        <f>VLOOKUP(G426,lookups!$A$2:$I$201,4,0)</f>
        <v>Lutjanidae</v>
      </c>
      <c r="N426" t="str">
        <f>VLOOKUP(G426,lookups!$A$2:$I$201,5,0)</f>
        <v>Carnivores</v>
      </c>
      <c r="O426">
        <f>VLOOKUP(G426,lookups!$A$2:$I$201,6,0)</f>
        <v>1.6199999999999999E-2</v>
      </c>
      <c r="P426">
        <f>VLOOKUP(G426,lookups!$A$2:$I$201,7,0)</f>
        <v>3.0112000000000001</v>
      </c>
      <c r="Q426">
        <f t="shared" si="6"/>
        <v>56.358706089838542</v>
      </c>
    </row>
    <row r="427" spans="1:17" x14ac:dyDescent="0.2">
      <c r="A427" s="31">
        <v>44141</v>
      </c>
      <c r="B427" s="32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VLOOKUP(G427,lookups!$A$2:$I$201,2,0)</f>
        <v>Slippery Dick</v>
      </c>
      <c r="L427" t="str">
        <f>VLOOKUP(G427,lookups!$A$2:$I$201,3,0)</f>
        <v>Halichoeres bivittatus</v>
      </c>
      <c r="M427" t="str">
        <f>VLOOKUP(G427,lookups!$A$2:$I$201,4,0)</f>
        <v>Labridae</v>
      </c>
      <c r="N427" t="str">
        <f>VLOOKUP(G427,lookups!$A$2:$I$201,5,0)</f>
        <v>Carnivores</v>
      </c>
      <c r="O427">
        <f>VLOOKUP(G427,lookups!$A$2:$I$201,6,0)</f>
        <v>9.3299999999999998E-3</v>
      </c>
      <c r="P427">
        <f>VLOOKUP(G427,lookups!$A$2:$I$201,7,0)</f>
        <v>3.06</v>
      </c>
      <c r="Q427">
        <f t="shared" si="6"/>
        <v>5.4117410047026144</v>
      </c>
    </row>
    <row r="428" spans="1:17" x14ac:dyDescent="0.2">
      <c r="A428" s="31">
        <v>44141</v>
      </c>
      <c r="B428" s="32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VLOOKUP(G428,lookups!$A$2:$I$201,2,0)</f>
        <v>Blackear Wrasse</v>
      </c>
      <c r="L428" t="str">
        <f>VLOOKUP(G428,lookups!$A$2:$I$201,3,0)</f>
        <v>Halichoeres poeyi</v>
      </c>
      <c r="M428" t="str">
        <f>VLOOKUP(G428,lookups!$A$2:$I$201,4,0)</f>
        <v>Labridae</v>
      </c>
      <c r="N428" t="str">
        <f>VLOOKUP(G428,lookups!$A$2:$I$201,5,0)</f>
        <v>Herbivores</v>
      </c>
      <c r="O428">
        <f>VLOOKUP(G428,lookups!$A$2:$I$201,6,0)</f>
        <v>1.023E-2</v>
      </c>
      <c r="P428">
        <f>VLOOKUP(G428,lookups!$A$2:$I$201,7,0)</f>
        <v>3.06</v>
      </c>
      <c r="Q428">
        <f t="shared" si="6"/>
        <v>40.61765873887763</v>
      </c>
    </row>
    <row r="429" spans="1:17" x14ac:dyDescent="0.2">
      <c r="A429" s="31">
        <v>44141</v>
      </c>
      <c r="B429" s="32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VLOOKUP(G429,lookups!$A$2:$I$201,2,0)</f>
        <v>Blackear Wrasse</v>
      </c>
      <c r="L429" t="str">
        <f>VLOOKUP(G429,lookups!$A$2:$I$201,3,0)</f>
        <v>Halichoeres poeyi</v>
      </c>
      <c r="M429" t="str">
        <f>VLOOKUP(G429,lookups!$A$2:$I$201,4,0)</f>
        <v>Labridae</v>
      </c>
      <c r="N429" t="str">
        <f>VLOOKUP(G429,lookups!$A$2:$I$201,5,0)</f>
        <v>Herbivores</v>
      </c>
      <c r="O429">
        <f>VLOOKUP(G429,lookups!$A$2:$I$201,6,0)</f>
        <v>1.023E-2</v>
      </c>
      <c r="P429">
        <f>VLOOKUP(G429,lookups!$A$2:$I$201,7,0)</f>
        <v>3.06</v>
      </c>
      <c r="Q429">
        <f t="shared" si="6"/>
        <v>5.9337738990469182</v>
      </c>
    </row>
    <row r="430" spans="1:17" x14ac:dyDescent="0.2">
      <c r="A430" s="31">
        <v>44141</v>
      </c>
      <c r="B430" s="32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VLOOKUP(G430,lookups!$A$2:$I$201,2,0)</f>
        <v>Stoplight Parrotfish</v>
      </c>
      <c r="L430" t="str">
        <f>VLOOKUP(G430,lookups!$A$2:$I$201,3,0)</f>
        <v>Sparisoma viride</v>
      </c>
      <c r="M430" t="str">
        <f>VLOOKUP(G430,lookups!$A$2:$I$201,4,0)</f>
        <v>Scaridae</v>
      </c>
      <c r="N430" t="str">
        <f>VLOOKUP(G430,lookups!$A$2:$I$201,5,0)</f>
        <v>Herbivores</v>
      </c>
      <c r="O430">
        <f>VLOOKUP(G430,lookups!$A$2:$I$201,6,0)</f>
        <v>2.5000000000000001E-2</v>
      </c>
      <c r="P430">
        <f>VLOOKUP(G430,lookups!$A$2:$I$201,7,0)</f>
        <v>2.9214000000000002</v>
      </c>
      <c r="Q430">
        <f t="shared" si="6"/>
        <v>55.7491759254154</v>
      </c>
    </row>
    <row r="431" spans="1:17" x14ac:dyDescent="0.2">
      <c r="A431" s="31">
        <v>44141</v>
      </c>
      <c r="B431" s="32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VLOOKUP(G431,lookups!$A$2:$I$201,2,0)</f>
        <v>Stoplight Parrotfish</v>
      </c>
      <c r="L431" t="str">
        <f>VLOOKUP(G431,lookups!$A$2:$I$201,3,0)</f>
        <v>Sparisoma viride</v>
      </c>
      <c r="M431" t="str">
        <f>VLOOKUP(G431,lookups!$A$2:$I$201,4,0)</f>
        <v>Scaridae</v>
      </c>
      <c r="N431" t="str">
        <f>VLOOKUP(G431,lookups!$A$2:$I$201,5,0)</f>
        <v>Herbivores</v>
      </c>
      <c r="O431">
        <f>VLOOKUP(G431,lookups!$A$2:$I$201,6,0)</f>
        <v>2.5000000000000001E-2</v>
      </c>
      <c r="P431">
        <f>VLOOKUP(G431,lookups!$A$2:$I$201,7,0)</f>
        <v>2.9214000000000002</v>
      </c>
      <c r="Q431">
        <f t="shared" si="6"/>
        <v>116.16976346401027</v>
      </c>
    </row>
    <row r="432" spans="1:17" x14ac:dyDescent="0.2">
      <c r="A432" s="31">
        <v>44141</v>
      </c>
      <c r="B432" s="32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VLOOKUP(G432,lookups!$A$2:$I$201,2,0)</f>
        <v>Stoplight Parrotfish</v>
      </c>
      <c r="L432" t="str">
        <f>VLOOKUP(G432,lookups!$A$2:$I$201,3,0)</f>
        <v>Sparisoma viride</v>
      </c>
      <c r="M432" t="str">
        <f>VLOOKUP(G432,lookups!$A$2:$I$201,4,0)</f>
        <v>Scaridae</v>
      </c>
      <c r="N432" t="str">
        <f>VLOOKUP(G432,lookups!$A$2:$I$201,5,0)</f>
        <v>Herbivores</v>
      </c>
      <c r="O432">
        <f>VLOOKUP(G432,lookups!$A$2:$I$201,6,0)</f>
        <v>2.5000000000000001E-2</v>
      </c>
      <c r="P432">
        <f>VLOOKUP(G432,lookups!$A$2:$I$201,7,0)</f>
        <v>2.9214000000000002</v>
      </c>
      <c r="Q432">
        <f t="shared" si="6"/>
        <v>68.198215811537764</v>
      </c>
    </row>
    <row r="433" spans="1:17" x14ac:dyDescent="0.2">
      <c r="A433" s="31">
        <v>44141</v>
      </c>
      <c r="B433" s="32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VLOOKUP(G433,lookups!$A$2:$I$201,2,0)</f>
        <v>Queen Parrotfish</v>
      </c>
      <c r="L433" t="str">
        <f>VLOOKUP(G433,lookups!$A$2:$I$201,3,0)</f>
        <v>Scarus vetula</v>
      </c>
      <c r="M433" t="str">
        <f>VLOOKUP(G433,lookups!$A$2:$I$201,4,0)</f>
        <v>Scaridae</v>
      </c>
      <c r="N433" t="str">
        <f>VLOOKUP(G433,lookups!$A$2:$I$201,5,0)</f>
        <v>Herbivores</v>
      </c>
      <c r="O433">
        <f>VLOOKUP(G433,lookups!$A$2:$I$201,6,0)</f>
        <v>2.5000000000000001E-2</v>
      </c>
      <c r="P433">
        <f>VLOOKUP(G433,lookups!$A$2:$I$201,7,0)</f>
        <v>2.9214000000000002</v>
      </c>
      <c r="Q433">
        <f t="shared" si="6"/>
        <v>68.198215811537764</v>
      </c>
    </row>
    <row r="434" spans="1:17" x14ac:dyDescent="0.2">
      <c r="A434" s="31">
        <v>44141</v>
      </c>
      <c r="B434" s="32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VLOOKUP(G434,lookups!$A$2:$I$201,2,0)</f>
        <v>Queen Parrotfish</v>
      </c>
      <c r="L434" t="str">
        <f>VLOOKUP(G434,lookups!$A$2:$I$201,3,0)</f>
        <v>Scarus vetula</v>
      </c>
      <c r="M434" t="str">
        <f>VLOOKUP(G434,lookups!$A$2:$I$201,4,0)</f>
        <v>Scaridae</v>
      </c>
      <c r="N434" t="str">
        <f>VLOOKUP(G434,lookups!$A$2:$I$201,5,0)</f>
        <v>Herbivores</v>
      </c>
      <c r="O434">
        <f>VLOOKUP(G434,lookups!$A$2:$I$201,6,0)</f>
        <v>2.5000000000000001E-2</v>
      </c>
      <c r="P434">
        <f>VLOOKUP(G434,lookups!$A$2:$I$201,7,0)</f>
        <v>2.9214000000000002</v>
      </c>
      <c r="Q434">
        <f t="shared" si="6"/>
        <v>208.78227637141873</v>
      </c>
    </row>
    <row r="435" spans="1:17" x14ac:dyDescent="0.2">
      <c r="A435" s="31">
        <v>44141</v>
      </c>
      <c r="B435" s="32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VLOOKUP(G435,lookups!$A$2:$I$201,2,0)</f>
        <v>Goatfish</v>
      </c>
      <c r="L435" t="str">
        <f>VLOOKUP(G435,lookups!$A$2:$I$201,3,0)</f>
        <v>Mulloidichthys martinicus</v>
      </c>
      <c r="M435" t="str">
        <f>VLOOKUP(G435,lookups!$A$2:$I$201,4,0)</f>
        <v>Mullidae</v>
      </c>
      <c r="N435" t="str">
        <f>VLOOKUP(G435,lookups!$A$2:$I$201,5,0)</f>
        <v>Carnivores</v>
      </c>
      <c r="O435">
        <f>VLOOKUP(G435,lookups!$A$2:$I$201,6,0)</f>
        <v>9.7699999999999992E-3</v>
      </c>
      <c r="P435">
        <f>VLOOKUP(G435,lookups!$A$2:$I$201,7,0)</f>
        <v>3.12</v>
      </c>
      <c r="Q435">
        <f t="shared" si="6"/>
        <v>22.747834053184654</v>
      </c>
    </row>
    <row r="436" spans="1:17" x14ac:dyDescent="0.2">
      <c r="A436" s="31">
        <v>44141</v>
      </c>
      <c r="B436" s="32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VLOOKUP(G436,lookups!$A$2:$I$201,2,0)</f>
        <v>Blue Tang</v>
      </c>
      <c r="L436" t="str">
        <f>VLOOKUP(G436,lookups!$A$2:$I$201,3,0)</f>
        <v>Acanthurus coeruleus</v>
      </c>
      <c r="M436" t="str">
        <f>VLOOKUP(G436,lookups!$A$2:$I$201,4,0)</f>
        <v>Acanthuridae</v>
      </c>
      <c r="N436" t="str">
        <f>VLOOKUP(G436,lookups!$A$2:$I$201,5,0)</f>
        <v>Herbivores</v>
      </c>
      <c r="O436">
        <f>VLOOKUP(G436,lookups!$A$2:$I$201,6,0)</f>
        <v>4.1500000000000002E-2</v>
      </c>
      <c r="P436">
        <f>VLOOKUP(G436,lookups!$A$2:$I$201,7,0)</f>
        <v>2.8346</v>
      </c>
      <c r="Q436">
        <f t="shared" si="6"/>
        <v>15.064231248415338</v>
      </c>
    </row>
    <row r="437" spans="1:17" x14ac:dyDescent="0.2">
      <c r="A437" s="31">
        <v>44141</v>
      </c>
      <c r="B437" s="32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VLOOKUP(G437,lookups!$A$2:$I$201,2,0)</f>
        <v>Blue Tang</v>
      </c>
      <c r="L437" t="str">
        <f>VLOOKUP(G437,lookups!$A$2:$I$201,3,0)</f>
        <v>Acanthurus coeruleus</v>
      </c>
      <c r="M437" t="str">
        <f>VLOOKUP(G437,lookups!$A$2:$I$201,4,0)</f>
        <v>Acanthuridae</v>
      </c>
      <c r="N437" t="str">
        <f>VLOOKUP(G437,lookups!$A$2:$I$201,5,0)</f>
        <v>Herbivores</v>
      </c>
      <c r="O437">
        <f>VLOOKUP(G437,lookups!$A$2:$I$201,6,0)</f>
        <v>4.1500000000000002E-2</v>
      </c>
      <c r="P437">
        <f>VLOOKUP(G437,lookups!$A$2:$I$201,7,0)</f>
        <v>2.8346</v>
      </c>
      <c r="Q437">
        <f t="shared" si="6"/>
        <v>73.597426182870976</v>
      </c>
    </row>
    <row r="438" spans="1:17" x14ac:dyDescent="0.2">
      <c r="A438" s="31">
        <v>44141</v>
      </c>
      <c r="B438" s="32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VLOOKUP(G438,lookups!$A$2:$I$201,2,0)</f>
        <v>Yellowhead Wrasse</v>
      </c>
      <c r="L438" t="str">
        <f>VLOOKUP(G438,lookups!$A$2:$I$201,3,0)</f>
        <v>Halichoeres garnoti</v>
      </c>
      <c r="M438" t="str">
        <f>VLOOKUP(G438,lookups!$A$2:$I$201,4,0)</f>
        <v>Labridae</v>
      </c>
      <c r="N438" t="str">
        <f>VLOOKUP(G438,lookups!$A$2:$I$201,5,0)</f>
        <v>Carnivores</v>
      </c>
      <c r="O438">
        <f>VLOOKUP(G438,lookups!$A$2:$I$201,6,0)</f>
        <v>0.01</v>
      </c>
      <c r="P438">
        <f>VLOOKUP(G438,lookups!$A$2:$I$201,7,0)</f>
        <v>3.13</v>
      </c>
      <c r="Q438">
        <f t="shared" si="6"/>
        <v>0.01</v>
      </c>
    </row>
    <row r="439" spans="1:17" x14ac:dyDescent="0.2">
      <c r="A439" s="31">
        <v>44141</v>
      </c>
      <c r="B439" s="32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VLOOKUP(G439,lookups!$A$2:$I$201,2,0)</f>
        <v>Dusky Damselfish</v>
      </c>
      <c r="L439" t="str">
        <f>VLOOKUP(G439,lookups!$A$2:$I$201,3,0)</f>
        <v>Stegastes adustus </v>
      </c>
      <c r="M439" t="str">
        <f>VLOOKUP(G439,lookups!$A$2:$I$201,4,0)</f>
        <v>Pomacentridae</v>
      </c>
      <c r="N439" t="str">
        <f>VLOOKUP(G439,lookups!$A$2:$I$201,5,0)</f>
        <v>Herbivores</v>
      </c>
      <c r="O439">
        <f>VLOOKUP(G439,lookups!$A$2:$I$201,6,0)</f>
        <v>1.95E-2</v>
      </c>
      <c r="P439">
        <f>VLOOKUP(G439,lookups!$A$2:$I$201,7,0)</f>
        <v>2.99</v>
      </c>
      <c r="Q439">
        <f t="shared" si="6"/>
        <v>32.869003455135136</v>
      </c>
    </row>
    <row r="440" spans="1:17" x14ac:dyDescent="0.2">
      <c r="A440" s="31">
        <v>44141</v>
      </c>
      <c r="B440" s="32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VLOOKUP(G440,lookups!$A$2:$I$201,2,0)</f>
        <v>Striped Parrotfish</v>
      </c>
      <c r="L440" t="str">
        <f>VLOOKUP(G440,lookups!$A$2:$I$201,3,0)</f>
        <v>Scarus iserti</v>
      </c>
      <c r="M440" t="str">
        <f>VLOOKUP(G440,lookups!$A$2:$I$201,4,0)</f>
        <v>Scaridae</v>
      </c>
      <c r="N440" t="str">
        <f>VLOOKUP(G440,lookups!$A$2:$I$201,5,0)</f>
        <v>Herbivores</v>
      </c>
      <c r="O440">
        <f>VLOOKUP(G440,lookups!$A$2:$I$201,6,0)</f>
        <v>1.47E-2</v>
      </c>
      <c r="P440">
        <f>VLOOKUP(G440,lookups!$A$2:$I$201,7,0)</f>
        <v>3.0548000000000002</v>
      </c>
      <c r="Q440">
        <f t="shared" si="6"/>
        <v>2.0069238957862789</v>
      </c>
    </row>
    <row r="441" spans="1:17" x14ac:dyDescent="0.2">
      <c r="A441" s="31">
        <v>44141</v>
      </c>
      <c r="B441" s="32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VLOOKUP(G441,lookups!$A$2:$I$201,2,0)</f>
        <v>Striped Parrotfish</v>
      </c>
      <c r="L441" t="str">
        <f>VLOOKUP(G441,lookups!$A$2:$I$201,3,0)</f>
        <v>Scarus iserti</v>
      </c>
      <c r="M441" t="str">
        <f>VLOOKUP(G441,lookups!$A$2:$I$201,4,0)</f>
        <v>Scaridae</v>
      </c>
      <c r="N441" t="str">
        <f>VLOOKUP(G441,lookups!$A$2:$I$201,5,0)</f>
        <v>Herbivores</v>
      </c>
      <c r="O441">
        <f>VLOOKUP(G441,lookups!$A$2:$I$201,6,0)</f>
        <v>1.47E-2</v>
      </c>
      <c r="P441">
        <f>VLOOKUP(G441,lookups!$A$2:$I$201,7,0)</f>
        <v>3.0548000000000002</v>
      </c>
      <c r="Q441">
        <f t="shared" si="6"/>
        <v>1.0150564524775472</v>
      </c>
    </row>
    <row r="442" spans="1:17" x14ac:dyDescent="0.2">
      <c r="A442" s="31">
        <v>44141</v>
      </c>
      <c r="B442" s="32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VLOOKUP(G442,lookups!$A$2:$I$201,2,0)</f>
        <v>3-spot Damselfish</v>
      </c>
      <c r="L442" t="str">
        <f>VLOOKUP(G442,lookups!$A$2:$I$201,3,0)</f>
        <v>Stegastes planifrons</v>
      </c>
      <c r="M442" t="str">
        <f>VLOOKUP(G442,lookups!$A$2:$I$201,4,0)</f>
        <v>Pomacentridae</v>
      </c>
      <c r="N442" t="str">
        <f>VLOOKUP(G442,lookups!$A$2:$I$201,5,0)</f>
        <v>Omnivores</v>
      </c>
      <c r="O442">
        <f>VLOOKUP(G442,lookups!$A$2:$I$201,6,0)</f>
        <v>2.188E-2</v>
      </c>
      <c r="P442">
        <f>VLOOKUP(G442,lookups!$A$2:$I$201,7,0)</f>
        <v>2.96</v>
      </c>
      <c r="Q442">
        <f t="shared" si="6"/>
        <v>10.308457367384195</v>
      </c>
    </row>
    <row r="443" spans="1:17" x14ac:dyDescent="0.2">
      <c r="A443" s="31">
        <v>44141</v>
      </c>
      <c r="B443" s="32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VLOOKUP(G443,lookups!$A$2:$I$201,2,0)</f>
        <v>3-spot Damselfish</v>
      </c>
      <c r="L443" t="str">
        <f>VLOOKUP(G443,lookups!$A$2:$I$201,3,0)</f>
        <v>Stegastes planifrons</v>
      </c>
      <c r="M443" t="str">
        <f>VLOOKUP(G443,lookups!$A$2:$I$201,4,0)</f>
        <v>Pomacentridae</v>
      </c>
      <c r="N443" t="str">
        <f>VLOOKUP(G443,lookups!$A$2:$I$201,5,0)</f>
        <v>Omnivores</v>
      </c>
      <c r="O443">
        <f>VLOOKUP(G443,lookups!$A$2:$I$201,6,0)</f>
        <v>2.188E-2</v>
      </c>
      <c r="P443">
        <f>VLOOKUP(G443,lookups!$A$2:$I$201,7,0)</f>
        <v>2.96</v>
      </c>
      <c r="Q443">
        <f t="shared" si="6"/>
        <v>4.3992132912140169</v>
      </c>
    </row>
    <row r="444" spans="1:17" x14ac:dyDescent="0.2">
      <c r="A444" s="31">
        <v>44141</v>
      </c>
      <c r="B444" s="32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VLOOKUP(G444,lookups!$A$2:$I$201,2,0)</f>
        <v>3-spot Damselfish</v>
      </c>
      <c r="L444" t="str">
        <f>VLOOKUP(G444,lookups!$A$2:$I$201,3,0)</f>
        <v>Stegastes planifrons</v>
      </c>
      <c r="M444" t="str">
        <f>VLOOKUP(G444,lookups!$A$2:$I$201,4,0)</f>
        <v>Pomacentridae</v>
      </c>
      <c r="N444" t="str">
        <f>VLOOKUP(G444,lookups!$A$2:$I$201,5,0)</f>
        <v>Omnivores</v>
      </c>
      <c r="O444">
        <f>VLOOKUP(G444,lookups!$A$2:$I$201,6,0)</f>
        <v>2.188E-2</v>
      </c>
      <c r="P444">
        <f>VLOOKUP(G444,lookups!$A$2:$I$201,7,0)</f>
        <v>2.96</v>
      </c>
      <c r="Q444">
        <f t="shared" si="6"/>
        <v>19.954797165107308</v>
      </c>
    </row>
    <row r="445" spans="1:17" x14ac:dyDescent="0.2">
      <c r="A445" s="31">
        <v>44141</v>
      </c>
      <c r="B445" s="32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VLOOKUP(G445,lookups!$A$2:$I$201,2,0)</f>
        <v>Ocean Surgeonfish</v>
      </c>
      <c r="L445" t="str">
        <f>VLOOKUP(G445,lookups!$A$2:$I$201,3,0)</f>
        <v>Acanthurus bahianus</v>
      </c>
      <c r="M445" t="str">
        <f>VLOOKUP(G445,lookups!$A$2:$I$201,4,0)</f>
        <v>Acanthuridae</v>
      </c>
      <c r="N445" t="str">
        <f>VLOOKUP(G445,lookups!$A$2:$I$201,5,0)</f>
        <v>Herbivores</v>
      </c>
      <c r="O445">
        <f>VLOOKUP(G445,lookups!$A$2:$I$201,6,0)</f>
        <v>2.3699999999999999E-2</v>
      </c>
      <c r="P445">
        <f>VLOOKUP(G445,lookups!$A$2:$I$201,7,0)</f>
        <v>2.9752000000000001</v>
      </c>
      <c r="Q445">
        <f t="shared" si="6"/>
        <v>22.384548860432666</v>
      </c>
    </row>
    <row r="446" spans="1:17" x14ac:dyDescent="0.2">
      <c r="A446" s="31">
        <v>44141</v>
      </c>
      <c r="B446" s="32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VLOOKUP(G446,lookups!$A$2:$I$201,2,0)</f>
        <v>Ocean Surgeonfish</v>
      </c>
      <c r="L446" t="str">
        <f>VLOOKUP(G446,lookups!$A$2:$I$201,3,0)</f>
        <v>Acanthurus bahianus</v>
      </c>
      <c r="M446" t="str">
        <f>VLOOKUP(G446,lookups!$A$2:$I$201,4,0)</f>
        <v>Acanthuridae</v>
      </c>
      <c r="N446" t="str">
        <f>VLOOKUP(G446,lookups!$A$2:$I$201,5,0)</f>
        <v>Herbivores</v>
      </c>
      <c r="O446">
        <f>VLOOKUP(G446,lookups!$A$2:$I$201,6,0)</f>
        <v>2.3699999999999999E-2</v>
      </c>
      <c r="P446">
        <f>VLOOKUP(G446,lookups!$A$2:$I$201,7,0)</f>
        <v>2.9752000000000001</v>
      </c>
      <c r="Q446">
        <f t="shared" si="6"/>
        <v>108.53754070246436</v>
      </c>
    </row>
    <row r="447" spans="1:17" x14ac:dyDescent="0.2">
      <c r="A447" s="31">
        <v>44141</v>
      </c>
      <c r="B447" s="32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VLOOKUP(G447,lookups!$A$2:$I$201,2,0)</f>
        <v>Ocean Surgeonfish</v>
      </c>
      <c r="L447" t="str">
        <f>VLOOKUP(G447,lookups!$A$2:$I$201,3,0)</f>
        <v>Acanthurus bahianus</v>
      </c>
      <c r="M447" t="str">
        <f>VLOOKUP(G447,lookups!$A$2:$I$201,4,0)</f>
        <v>Acanthuridae</v>
      </c>
      <c r="N447" t="str">
        <f>VLOOKUP(G447,lookups!$A$2:$I$201,5,0)</f>
        <v>Herbivores</v>
      </c>
      <c r="O447">
        <f>VLOOKUP(G447,lookups!$A$2:$I$201,6,0)</f>
        <v>2.3699999999999999E-2</v>
      </c>
      <c r="P447">
        <f>VLOOKUP(G447,lookups!$A$2:$I$201,7,0)</f>
        <v>2.9752000000000001</v>
      </c>
      <c r="Q447">
        <f t="shared" si="6"/>
        <v>128.65749852251687</v>
      </c>
    </row>
    <row r="448" spans="1:17" x14ac:dyDescent="0.2">
      <c r="A448" s="31">
        <v>44141</v>
      </c>
      <c r="B448" s="32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VLOOKUP(G448,lookups!$A$2:$I$201,2,0)</f>
        <v>Hamlet spp.</v>
      </c>
      <c r="L448" t="str">
        <f>VLOOKUP(G448,lookups!$A$2:$I$201,3,0)</f>
        <v>Hypoplectrus puella</v>
      </c>
      <c r="M448" t="str">
        <f>VLOOKUP(G448,lookups!$A$2:$I$201,4,0)</f>
        <v>Serranidae</v>
      </c>
      <c r="N448" t="str">
        <f>VLOOKUP(G448,lookups!$A$2:$I$201,5,0)</f>
        <v>Carnivores</v>
      </c>
      <c r="O448">
        <f>VLOOKUP(G448,lookups!$A$2:$I$201,6,0)</f>
        <v>1.7780000000000001E-2</v>
      </c>
      <c r="P448">
        <f>VLOOKUP(G448,lookups!$A$2:$I$201,7,0)</f>
        <v>3.03</v>
      </c>
      <c r="Q448">
        <f t="shared" si="6"/>
        <v>9.6893449441386057</v>
      </c>
    </row>
    <row r="449" spans="1:17" x14ac:dyDescent="0.2">
      <c r="A449" s="31">
        <v>44141</v>
      </c>
      <c r="B449" s="32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VLOOKUP(G449,lookups!$A$2:$I$201,2,0)</f>
        <v>Spanish Hogfish</v>
      </c>
      <c r="L449" t="str">
        <f>VLOOKUP(G449,lookups!$A$2:$I$201,3,0)</f>
        <v>Bodianus rufus</v>
      </c>
      <c r="M449" t="str">
        <f>VLOOKUP(G449,lookups!$A$2:$I$201,4,0)</f>
        <v>Labridae</v>
      </c>
      <c r="N449" t="str">
        <f>VLOOKUP(G449,lookups!$A$2:$I$201,5,0)</f>
        <v>Carnivores</v>
      </c>
      <c r="O449">
        <f>VLOOKUP(G449,lookups!$A$2:$I$201,6,0)</f>
        <v>1.44E-2</v>
      </c>
      <c r="P449">
        <f>VLOOKUP(G449,lookups!$A$2:$I$201,7,0)</f>
        <v>3.0531999999999999</v>
      </c>
      <c r="Q449">
        <f t="shared" si="6"/>
        <v>207.00933061301546</v>
      </c>
    </row>
    <row r="450" spans="1:17" x14ac:dyDescent="0.2">
      <c r="A450" s="31">
        <v>44141</v>
      </c>
      <c r="B450" s="32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VLOOKUP(G450,lookups!$A$2:$I$201,2,0)</f>
        <v>Blue Tang</v>
      </c>
      <c r="L450" t="str">
        <f>VLOOKUP(G450,lookups!$A$2:$I$201,3,0)</f>
        <v>Acanthurus coeruleus</v>
      </c>
      <c r="M450" t="str">
        <f>VLOOKUP(G450,lookups!$A$2:$I$201,4,0)</f>
        <v>Acanthuridae</v>
      </c>
      <c r="N450" t="str">
        <f>VLOOKUP(G450,lookups!$A$2:$I$201,5,0)</f>
        <v>Herbivores</v>
      </c>
      <c r="O450">
        <f>VLOOKUP(G450,lookups!$A$2:$I$201,6,0)</f>
        <v>4.1500000000000002E-2</v>
      </c>
      <c r="P450">
        <f>VLOOKUP(G450,lookups!$A$2:$I$201,7,0)</f>
        <v>2.8346</v>
      </c>
      <c r="Q450">
        <f t="shared" si="6"/>
        <v>107.45994143589814</v>
      </c>
    </row>
    <row r="451" spans="1:17" x14ac:dyDescent="0.2">
      <c r="A451" s="31">
        <v>44141</v>
      </c>
      <c r="B451" s="32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VLOOKUP(G451,lookups!$A$2:$I$201,2,0)</f>
        <v>French Grunt</v>
      </c>
      <c r="L451" t="str">
        <f>VLOOKUP(G451,lookups!$A$2:$I$201,3,0)</f>
        <v>Haemulon flavolineatum</v>
      </c>
      <c r="M451" t="str">
        <f>VLOOKUP(G451,lookups!$A$2:$I$201,4,0)</f>
        <v>Haemulidae</v>
      </c>
      <c r="N451" t="str">
        <f>VLOOKUP(G451,lookups!$A$2:$I$201,5,0)</f>
        <v>Carnivores</v>
      </c>
      <c r="O451">
        <f>VLOOKUP(G451,lookups!$A$2:$I$201,6,0)</f>
        <v>1.2699999999999999E-2</v>
      </c>
      <c r="P451">
        <f>VLOOKUP(G451,lookups!$A$2:$I$201,7,0)</f>
        <v>3.1581000000000001</v>
      </c>
      <c r="Q451">
        <f t="shared" ref="Q451:Q514" si="7">O451*H451^P451</f>
        <v>18.276949882608324</v>
      </c>
    </row>
    <row r="452" spans="1:17" x14ac:dyDescent="0.2">
      <c r="A452" s="31">
        <v>44141</v>
      </c>
      <c r="B452" s="32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VLOOKUP(G452,lookups!$A$2:$I$201,2,0)</f>
        <v>Redband Parrotfish</v>
      </c>
      <c r="L452" t="str">
        <f>VLOOKUP(G452,lookups!$A$2:$I$201,3,0)</f>
        <v>Sparisoma aurofrenatum</v>
      </c>
      <c r="M452" t="str">
        <f>VLOOKUP(G452,lookups!$A$2:$I$201,4,0)</f>
        <v>Scaridae</v>
      </c>
      <c r="N452" t="str">
        <f>VLOOKUP(G452,lookups!$A$2:$I$201,5,0)</f>
        <v>Herbivores</v>
      </c>
      <c r="O452">
        <f>VLOOKUP(G452,lookups!$A$2:$I$201,6,0)</f>
        <v>4.5999999999999999E-3</v>
      </c>
      <c r="P452">
        <f>VLOOKUP(G452,lookups!$A$2:$I$201,7,0)</f>
        <v>3.4291</v>
      </c>
      <c r="Q452">
        <f t="shared" si="7"/>
        <v>17.131582750298794</v>
      </c>
    </row>
    <row r="453" spans="1:17" x14ac:dyDescent="0.2">
      <c r="A453" s="31">
        <v>44141</v>
      </c>
      <c r="B453" s="32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VLOOKUP(G453,lookups!$A$2:$I$201,2,0)</f>
        <v>Striped Parrotfish</v>
      </c>
      <c r="L453" t="str">
        <f>VLOOKUP(G453,lookups!$A$2:$I$201,3,0)</f>
        <v>Scarus iserti</v>
      </c>
      <c r="M453" t="str">
        <f>VLOOKUP(G453,lookups!$A$2:$I$201,4,0)</f>
        <v>Scaridae</v>
      </c>
      <c r="N453" t="str">
        <f>VLOOKUP(G453,lookups!$A$2:$I$201,5,0)</f>
        <v>Herbivores</v>
      </c>
      <c r="O453">
        <f>VLOOKUP(G453,lookups!$A$2:$I$201,6,0)</f>
        <v>1.47E-2</v>
      </c>
      <c r="P453">
        <f>VLOOKUP(G453,lookups!$A$2:$I$201,7,0)</f>
        <v>3.0548000000000002</v>
      </c>
      <c r="Q453">
        <f t="shared" si="7"/>
        <v>16.676977189904147</v>
      </c>
    </row>
    <row r="454" spans="1:17" x14ac:dyDescent="0.2">
      <c r="A454" s="31">
        <v>44141</v>
      </c>
      <c r="B454" s="32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VLOOKUP(G454,lookups!$A$2:$I$201,2,0)</f>
        <v>Striped Parrotfish</v>
      </c>
      <c r="L454" t="str">
        <f>VLOOKUP(G454,lookups!$A$2:$I$201,3,0)</f>
        <v>Scarus iserti</v>
      </c>
      <c r="M454" t="str">
        <f>VLOOKUP(G454,lookups!$A$2:$I$201,4,0)</f>
        <v>Scaridae</v>
      </c>
      <c r="N454" t="str">
        <f>VLOOKUP(G454,lookups!$A$2:$I$201,5,0)</f>
        <v>Herbivores</v>
      </c>
      <c r="O454">
        <f>VLOOKUP(G454,lookups!$A$2:$I$201,6,0)</f>
        <v>1.47E-2</v>
      </c>
      <c r="P454">
        <f>VLOOKUP(G454,lookups!$A$2:$I$201,7,0)</f>
        <v>3.0548000000000002</v>
      </c>
      <c r="Q454">
        <f t="shared" si="7"/>
        <v>8.4348356905685886</v>
      </c>
    </row>
    <row r="455" spans="1:17" x14ac:dyDescent="0.2">
      <c r="A455" s="31">
        <v>44141</v>
      </c>
      <c r="B455" s="32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VLOOKUP(G455,lookups!$A$2:$I$201,2,0)</f>
        <v>Striped Parrotfish</v>
      </c>
      <c r="L455" t="str">
        <f>VLOOKUP(G455,lookups!$A$2:$I$201,3,0)</f>
        <v>Scarus iserti</v>
      </c>
      <c r="M455" t="str">
        <f>VLOOKUP(G455,lookups!$A$2:$I$201,4,0)</f>
        <v>Scaridae</v>
      </c>
      <c r="N455" t="str">
        <f>VLOOKUP(G455,lookups!$A$2:$I$201,5,0)</f>
        <v>Herbivores</v>
      </c>
      <c r="O455">
        <f>VLOOKUP(G455,lookups!$A$2:$I$201,6,0)</f>
        <v>1.47E-2</v>
      </c>
      <c r="P455">
        <f>VLOOKUP(G455,lookups!$A$2:$I$201,7,0)</f>
        <v>3.0548000000000002</v>
      </c>
      <c r="Q455">
        <f t="shared" si="7"/>
        <v>5.6094828861923958</v>
      </c>
    </row>
    <row r="456" spans="1:17" x14ac:dyDescent="0.2">
      <c r="A456" s="31">
        <v>44141</v>
      </c>
      <c r="B456" s="32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VLOOKUP(G456,lookups!$A$2:$I$201,2,0)</f>
        <v>Clown Wrasse</v>
      </c>
      <c r="L456" t="str">
        <f>VLOOKUP(G456,lookups!$A$2:$I$201,3,0)</f>
        <v>Halichoeres maculipinna </v>
      </c>
      <c r="M456" t="str">
        <f>VLOOKUP(G456,lookups!$A$2:$I$201,4,0)</f>
        <v>Labridae</v>
      </c>
      <c r="N456" t="str">
        <f>VLOOKUP(G456,lookups!$A$2:$I$201,5,0)</f>
        <v>Carnivores</v>
      </c>
      <c r="O456">
        <f>VLOOKUP(G456,lookups!$A$2:$I$201,6,0)</f>
        <v>1.047E-2</v>
      </c>
      <c r="P456">
        <f>VLOOKUP(G456,lookups!$A$2:$I$201,7,0)</f>
        <v>3.2</v>
      </c>
      <c r="Q456">
        <f t="shared" si="7"/>
        <v>0.35215567931991082</v>
      </c>
    </row>
    <row r="457" spans="1:17" x14ac:dyDescent="0.2">
      <c r="A457" s="31">
        <v>44141</v>
      </c>
      <c r="B457" s="32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VLOOKUP(G457,lookups!$A$2:$I$201,2,0)</f>
        <v>Clown Wrasse</v>
      </c>
      <c r="L457" t="str">
        <f>VLOOKUP(G457,lookups!$A$2:$I$201,3,0)</f>
        <v>Halichoeres maculipinna </v>
      </c>
      <c r="M457" t="str">
        <f>VLOOKUP(G457,lookups!$A$2:$I$201,4,0)</f>
        <v>Labridae</v>
      </c>
      <c r="N457" t="str">
        <f>VLOOKUP(G457,lookups!$A$2:$I$201,5,0)</f>
        <v>Carnivores</v>
      </c>
      <c r="O457">
        <f>VLOOKUP(G457,lookups!$A$2:$I$201,6,0)</f>
        <v>1.047E-2</v>
      </c>
      <c r="P457">
        <f>VLOOKUP(G457,lookups!$A$2:$I$201,7,0)</f>
        <v>3.2</v>
      </c>
      <c r="Q457">
        <f t="shared" si="7"/>
        <v>29.739021099918382</v>
      </c>
    </row>
    <row r="458" spans="1:17" x14ac:dyDescent="0.2">
      <c r="A458" s="31">
        <v>44141</v>
      </c>
      <c r="B458" s="32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VLOOKUP(G458,lookups!$A$2:$I$201,2,0)</f>
        <v>Stoplight Parrotfish</v>
      </c>
      <c r="L458" t="str">
        <f>VLOOKUP(G458,lookups!$A$2:$I$201,3,0)</f>
        <v>Sparisoma viride</v>
      </c>
      <c r="M458" t="str">
        <f>VLOOKUP(G458,lookups!$A$2:$I$201,4,0)</f>
        <v>Scaridae</v>
      </c>
      <c r="N458" t="str">
        <f>VLOOKUP(G458,lookups!$A$2:$I$201,5,0)</f>
        <v>Herbivores</v>
      </c>
      <c r="O458">
        <f>VLOOKUP(G458,lookups!$A$2:$I$201,6,0)</f>
        <v>2.5000000000000001E-2</v>
      </c>
      <c r="P458">
        <f>VLOOKUP(G458,lookups!$A$2:$I$201,7,0)</f>
        <v>2.9214000000000002</v>
      </c>
      <c r="Q458">
        <f t="shared" si="7"/>
        <v>1.4348221330880631</v>
      </c>
    </row>
    <row r="459" spans="1:17" x14ac:dyDescent="0.2">
      <c r="A459" s="31">
        <v>44141</v>
      </c>
      <c r="B459" s="32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VLOOKUP(G459,lookups!$A$2:$I$201,2,0)</f>
        <v>Stoplight Parrotfish</v>
      </c>
      <c r="L459" t="str">
        <f>VLOOKUP(G459,lookups!$A$2:$I$201,3,0)</f>
        <v>Sparisoma viride</v>
      </c>
      <c r="M459" t="str">
        <f>VLOOKUP(G459,lookups!$A$2:$I$201,4,0)</f>
        <v>Scaridae</v>
      </c>
      <c r="N459" t="str">
        <f>VLOOKUP(G459,lookups!$A$2:$I$201,5,0)</f>
        <v>Herbivores</v>
      </c>
      <c r="O459">
        <f>VLOOKUP(G459,lookups!$A$2:$I$201,6,0)</f>
        <v>2.5000000000000001E-2</v>
      </c>
      <c r="P459">
        <f>VLOOKUP(G459,lookups!$A$2:$I$201,7,0)</f>
        <v>2.9214000000000002</v>
      </c>
      <c r="Q459">
        <f t="shared" si="7"/>
        <v>10.869938743553069</v>
      </c>
    </row>
    <row r="460" spans="1:17" x14ac:dyDescent="0.2">
      <c r="A460" s="31">
        <v>44141</v>
      </c>
      <c r="B460" s="32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VLOOKUP(G460,lookups!$A$2:$I$201,2,0)</f>
        <v>Stoplight Parrotfish</v>
      </c>
      <c r="L460" t="str">
        <f>VLOOKUP(G460,lookups!$A$2:$I$201,3,0)</f>
        <v>Sparisoma viride</v>
      </c>
      <c r="M460" t="str">
        <f>VLOOKUP(G460,lookups!$A$2:$I$201,4,0)</f>
        <v>Scaridae</v>
      </c>
      <c r="N460" t="str">
        <f>VLOOKUP(G460,lookups!$A$2:$I$201,5,0)</f>
        <v>Herbivores</v>
      </c>
      <c r="O460">
        <f>VLOOKUP(G460,lookups!$A$2:$I$201,6,0)</f>
        <v>2.5000000000000001E-2</v>
      </c>
      <c r="P460">
        <f>VLOOKUP(G460,lookups!$A$2:$I$201,7,0)</f>
        <v>2.9214000000000002</v>
      </c>
      <c r="Q460">
        <f t="shared" si="7"/>
        <v>20.861234677071096</v>
      </c>
    </row>
    <row r="461" spans="1:17" x14ac:dyDescent="0.2">
      <c r="A461" s="31">
        <v>44141</v>
      </c>
      <c r="B461" s="32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VLOOKUP(G461,lookups!$A$2:$I$201,2,0)</f>
        <v>Doctorfish</v>
      </c>
      <c r="L461" t="str">
        <f>VLOOKUP(G461,lookups!$A$2:$I$201,3,0)</f>
        <v>Acanthurus chirurgus</v>
      </c>
      <c r="M461" t="str">
        <f>VLOOKUP(G461,lookups!$A$2:$I$201,4,0)</f>
        <v>Acanthuridae</v>
      </c>
      <c r="N461" t="str">
        <f>VLOOKUP(G461,lookups!$A$2:$I$201,5,0)</f>
        <v>Herbivores</v>
      </c>
      <c r="O461">
        <f>VLOOKUP(G461,lookups!$A$2:$I$201,6,0)</f>
        <v>4.0000000000000001E-3</v>
      </c>
      <c r="P461">
        <f>VLOOKUP(G461,lookups!$A$2:$I$201,7,0)</f>
        <v>3.5327999999999999</v>
      </c>
      <c r="Q461">
        <f t="shared" si="7"/>
        <v>6.2014935647751912</v>
      </c>
    </row>
    <row r="462" spans="1:17" x14ac:dyDescent="0.2">
      <c r="A462" s="31">
        <v>44141</v>
      </c>
      <c r="B462" s="32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VLOOKUP(G462,lookups!$A$2:$I$201,2,0)</f>
        <v>Foureye Butterflyfish</v>
      </c>
      <c r="L462" t="str">
        <f>VLOOKUP(G462,lookups!$A$2:$I$201,3,0)</f>
        <v>Chaetodon capistratus</v>
      </c>
      <c r="M462" t="str">
        <f>VLOOKUP(G462,lookups!$A$2:$I$201,4,0)</f>
        <v>Chaetodontidae</v>
      </c>
      <c r="N462" t="str">
        <f>VLOOKUP(G462,lookups!$A$2:$I$201,5,0)</f>
        <v>Carnivores</v>
      </c>
      <c r="O462">
        <f>VLOOKUP(G462,lookups!$A$2:$I$201,6,0)</f>
        <v>2.1999999999999999E-2</v>
      </c>
      <c r="P462">
        <f>VLOOKUP(G462,lookups!$A$2:$I$201,7,0)</f>
        <v>3.1897000000000002</v>
      </c>
      <c r="Q462">
        <f t="shared" si="7"/>
        <v>6.6756217991125668</v>
      </c>
    </row>
    <row r="463" spans="1:17" x14ac:dyDescent="0.2">
      <c r="A463" s="31">
        <v>44141</v>
      </c>
      <c r="B463" s="32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VLOOKUP(G463,lookups!$A$2:$I$201,2,0)</f>
        <v>Ocean Surgeonfish</v>
      </c>
      <c r="L463" t="str">
        <f>VLOOKUP(G463,lookups!$A$2:$I$201,3,0)</f>
        <v>Acanthurus bahianus</v>
      </c>
      <c r="M463" t="str">
        <f>VLOOKUP(G463,lookups!$A$2:$I$201,4,0)</f>
        <v>Acanthuridae</v>
      </c>
      <c r="N463" t="str">
        <f>VLOOKUP(G463,lookups!$A$2:$I$201,5,0)</f>
        <v>Herbivores</v>
      </c>
      <c r="O463">
        <f>VLOOKUP(G463,lookups!$A$2:$I$201,6,0)</f>
        <v>2.3699999999999999E-2</v>
      </c>
      <c r="P463">
        <f>VLOOKUP(G463,lookups!$A$2:$I$201,7,0)</f>
        <v>2.9752000000000001</v>
      </c>
      <c r="Q463">
        <f t="shared" si="7"/>
        <v>128.65749852251687</v>
      </c>
    </row>
    <row r="464" spans="1:17" x14ac:dyDescent="0.2">
      <c r="A464" s="31">
        <v>44141</v>
      </c>
      <c r="B464" s="32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VLOOKUP(G464,lookups!$A$2:$I$201,2,0)</f>
        <v>Redband Parrotfish</v>
      </c>
      <c r="L464" t="str">
        <f>VLOOKUP(G464,lookups!$A$2:$I$201,3,0)</f>
        <v>Sparisoma aurofrenatum</v>
      </c>
      <c r="M464" t="str">
        <f>VLOOKUP(G464,lookups!$A$2:$I$201,4,0)</f>
        <v>Scaridae</v>
      </c>
      <c r="N464" t="str">
        <f>VLOOKUP(G464,lookups!$A$2:$I$201,5,0)</f>
        <v>Herbivores</v>
      </c>
      <c r="O464">
        <f>VLOOKUP(G464,lookups!$A$2:$I$201,6,0)</f>
        <v>4.5999999999999999E-3</v>
      </c>
      <c r="P464">
        <f>VLOOKUP(G464,lookups!$A$2:$I$201,7,0)</f>
        <v>3.4291</v>
      </c>
      <c r="Q464">
        <f t="shared" si="7"/>
        <v>8.6089625938103325</v>
      </c>
    </row>
    <row r="465" spans="1:17" x14ac:dyDescent="0.2">
      <c r="A465" s="31">
        <v>44141</v>
      </c>
      <c r="B465" s="32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VLOOKUP(G465,lookups!$A$2:$I$201,2,0)</f>
        <v>Striped Parrotfish</v>
      </c>
      <c r="L465" t="str">
        <f>VLOOKUP(G465,lookups!$A$2:$I$201,3,0)</f>
        <v>Scarus iserti</v>
      </c>
      <c r="M465" t="str">
        <f>VLOOKUP(G465,lookups!$A$2:$I$201,4,0)</f>
        <v>Scaridae</v>
      </c>
      <c r="N465" t="str">
        <f>VLOOKUP(G465,lookups!$A$2:$I$201,5,0)</f>
        <v>Herbivores</v>
      </c>
      <c r="O465">
        <f>VLOOKUP(G465,lookups!$A$2:$I$201,6,0)</f>
        <v>1.47E-2</v>
      </c>
      <c r="P465">
        <f>VLOOKUP(G465,lookups!$A$2:$I$201,7,0)</f>
        <v>3.0548000000000002</v>
      </c>
      <c r="Q465">
        <f t="shared" si="7"/>
        <v>16.676977189904147</v>
      </c>
    </row>
    <row r="466" spans="1:17" x14ac:dyDescent="0.2">
      <c r="A466" s="31">
        <v>44141</v>
      </c>
      <c r="B466" s="32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VLOOKUP(G466,lookups!$A$2:$I$201,2,0)</f>
        <v>Striped Parrotfish</v>
      </c>
      <c r="L466" t="str">
        <f>VLOOKUP(G466,lookups!$A$2:$I$201,3,0)</f>
        <v>Scarus iserti</v>
      </c>
      <c r="M466" t="str">
        <f>VLOOKUP(G466,lookups!$A$2:$I$201,4,0)</f>
        <v>Scaridae</v>
      </c>
      <c r="N466" t="str">
        <f>VLOOKUP(G466,lookups!$A$2:$I$201,5,0)</f>
        <v>Herbivores</v>
      </c>
      <c r="O466">
        <f>VLOOKUP(G466,lookups!$A$2:$I$201,6,0)</f>
        <v>1.47E-2</v>
      </c>
      <c r="P466">
        <f>VLOOKUP(G466,lookups!$A$2:$I$201,7,0)</f>
        <v>3.0548000000000002</v>
      </c>
      <c r="Q466">
        <f t="shared" si="7"/>
        <v>12.087524088838006</v>
      </c>
    </row>
    <row r="467" spans="1:17" x14ac:dyDescent="0.2">
      <c r="A467" s="31">
        <v>44141</v>
      </c>
      <c r="B467" s="32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VLOOKUP(G467,lookups!$A$2:$I$201,2,0)</f>
        <v>Blue runner</v>
      </c>
      <c r="L467" t="str">
        <f>VLOOKUP(G467,lookups!$A$2:$I$201,3,0)</f>
        <v>Caranx crysos</v>
      </c>
      <c r="M467" t="str">
        <f>VLOOKUP(G467,lookups!$A$2:$I$201,4,0)</f>
        <v>Carangidae</v>
      </c>
      <c r="N467" t="str">
        <f>VLOOKUP(G467,lookups!$A$2:$I$201,5,0)</f>
        <v>Carnivores</v>
      </c>
      <c r="O467">
        <f>VLOOKUP(G467,lookups!$A$2:$I$201,6,0)</f>
        <v>1.7000000000000001E-2</v>
      </c>
      <c r="P467">
        <f>VLOOKUP(G467,lookups!$A$2:$I$201,7,0)</f>
        <v>2.95</v>
      </c>
      <c r="Q467">
        <f t="shared" si="7"/>
        <v>25.943800567776947</v>
      </c>
    </row>
    <row r="468" spans="1:17" x14ac:dyDescent="0.2">
      <c r="A468" s="31">
        <v>44141</v>
      </c>
      <c r="B468" s="32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VLOOKUP(G468,lookups!$A$2:$I$201,2,0)</f>
        <v>Redband Parrotfish</v>
      </c>
      <c r="L468" t="str">
        <f>VLOOKUP(G468,lookups!$A$2:$I$201,3,0)</f>
        <v>Sparisoma aurofrenatum</v>
      </c>
      <c r="M468" t="str">
        <f>VLOOKUP(G468,lookups!$A$2:$I$201,4,0)</f>
        <v>Scaridae</v>
      </c>
      <c r="N468" t="str">
        <f>VLOOKUP(G468,lookups!$A$2:$I$201,5,0)</f>
        <v>Herbivores</v>
      </c>
      <c r="O468">
        <f>VLOOKUP(G468,lookups!$A$2:$I$201,6,0)</f>
        <v>4.5999999999999999E-3</v>
      </c>
      <c r="P468">
        <f>VLOOKUP(G468,lookups!$A$2:$I$201,7,0)</f>
        <v>3.4291</v>
      </c>
      <c r="Q468">
        <f t="shared" si="7"/>
        <v>23.087570919727767</v>
      </c>
    </row>
    <row r="469" spans="1:17" x14ac:dyDescent="0.2">
      <c r="A469" s="31">
        <v>44141</v>
      </c>
      <c r="B469" s="32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VLOOKUP(G469,lookups!$A$2:$I$201,2,0)</f>
        <v>Queen Parrotfish</v>
      </c>
      <c r="L469" t="str">
        <f>VLOOKUP(G469,lookups!$A$2:$I$201,3,0)</f>
        <v>Scarus vetula</v>
      </c>
      <c r="M469" t="str">
        <f>VLOOKUP(G469,lookups!$A$2:$I$201,4,0)</f>
        <v>Scaridae</v>
      </c>
      <c r="N469" t="str">
        <f>VLOOKUP(G469,lookups!$A$2:$I$201,5,0)</f>
        <v>Herbivores</v>
      </c>
      <c r="O469">
        <f>VLOOKUP(G469,lookups!$A$2:$I$201,6,0)</f>
        <v>2.5000000000000001E-2</v>
      </c>
      <c r="P469">
        <f>VLOOKUP(G469,lookups!$A$2:$I$201,7,0)</f>
        <v>2.9214000000000002</v>
      </c>
      <c r="Q469">
        <f t="shared" si="7"/>
        <v>20.861234677071096</v>
      </c>
    </row>
    <row r="470" spans="1:17" x14ac:dyDescent="0.2">
      <c r="A470" s="31">
        <v>44141</v>
      </c>
      <c r="B470" s="32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VLOOKUP(G470,lookups!$A$2:$I$201,2,0)</f>
        <v>Yellowtail parrotfish</v>
      </c>
      <c r="L470" t="str">
        <f>VLOOKUP(G470,lookups!$A$2:$I$201,3,0)</f>
        <v>Sparisoma rubiprinne</v>
      </c>
      <c r="M470" t="str">
        <f>VLOOKUP(G470,lookups!$A$2:$I$201,4,0)</f>
        <v>Scaridae</v>
      </c>
      <c r="N470" t="str">
        <f>VLOOKUP(G470,lookups!$A$2:$I$201,5,0)</f>
        <v>Herbivores</v>
      </c>
      <c r="O470">
        <f>VLOOKUP(G470,lookups!$A$2:$I$201,6,0)</f>
        <v>1.5599999999999999E-2</v>
      </c>
      <c r="P470">
        <f>VLOOKUP(G470,lookups!$A$2:$I$201,7,0)</f>
        <v>3.0640999999999998</v>
      </c>
      <c r="Q470">
        <f t="shared" si="7"/>
        <v>9.1260454533364399</v>
      </c>
    </row>
    <row r="471" spans="1:17" x14ac:dyDescent="0.2">
      <c r="A471" s="31">
        <v>44141</v>
      </c>
      <c r="B471" s="32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VLOOKUP(G471,lookups!$A$2:$I$201,2,0)</f>
        <v>Princess Parrotfish</v>
      </c>
      <c r="L471" t="str">
        <f>VLOOKUP(G471,lookups!$A$2:$I$201,3,0)</f>
        <v>Scarus taeniopterus</v>
      </c>
      <c r="M471" t="str">
        <f>VLOOKUP(G471,lookups!$A$2:$I$201,4,0)</f>
        <v>Scaridae</v>
      </c>
      <c r="N471" t="str">
        <f>VLOOKUP(G471,lookups!$A$2:$I$201,5,0)</f>
        <v>Herbivores</v>
      </c>
      <c r="O471">
        <f>VLOOKUP(G471,lookups!$A$2:$I$201,6,0)</f>
        <v>3.3500000000000002E-2</v>
      </c>
      <c r="P471">
        <f>VLOOKUP(G471,lookups!$A$2:$I$201,7,0)</f>
        <v>2.7086000000000001</v>
      </c>
      <c r="Q471">
        <f t="shared" si="7"/>
        <v>0.21898514404304498</v>
      </c>
    </row>
    <row r="472" spans="1:17" x14ac:dyDescent="0.2">
      <c r="A472" s="31">
        <v>44141</v>
      </c>
      <c r="B472" s="32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VLOOKUP(G472,lookups!$A$2:$I$201,2,0)</f>
        <v>Princess Parrotfish</v>
      </c>
      <c r="L472" t="str">
        <f>VLOOKUP(G472,lookups!$A$2:$I$201,3,0)</f>
        <v>Scarus taeniopterus</v>
      </c>
      <c r="M472" t="str">
        <f>VLOOKUP(G472,lookups!$A$2:$I$201,4,0)</f>
        <v>Scaridae</v>
      </c>
      <c r="N472" t="str">
        <f>VLOOKUP(G472,lookups!$A$2:$I$201,5,0)</f>
        <v>Herbivores</v>
      </c>
      <c r="O472">
        <f>VLOOKUP(G472,lookups!$A$2:$I$201,6,0)</f>
        <v>3.3500000000000002E-2</v>
      </c>
      <c r="P472">
        <f>VLOOKUP(G472,lookups!$A$2:$I$201,7,0)</f>
        <v>2.7086000000000001</v>
      </c>
      <c r="Q472">
        <f t="shared" si="7"/>
        <v>4.2928457508060323</v>
      </c>
    </row>
    <row r="473" spans="1:17" x14ac:dyDescent="0.2">
      <c r="A473" s="31">
        <v>44141</v>
      </c>
      <c r="B473" s="32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VLOOKUP(G473,lookups!$A$2:$I$201,2,0)</f>
        <v>Queen Parrotfish</v>
      </c>
      <c r="L473" t="str">
        <f>VLOOKUP(G473,lookups!$A$2:$I$201,3,0)</f>
        <v>Scarus vetula</v>
      </c>
      <c r="M473" t="str">
        <f>VLOOKUP(G473,lookups!$A$2:$I$201,4,0)</f>
        <v>Scaridae</v>
      </c>
      <c r="N473" t="str">
        <f>VLOOKUP(G473,lookups!$A$2:$I$201,5,0)</f>
        <v>Herbivores</v>
      </c>
      <c r="O473">
        <f>VLOOKUP(G473,lookups!$A$2:$I$201,6,0)</f>
        <v>2.5000000000000001E-2</v>
      </c>
      <c r="P473">
        <f>VLOOKUP(G473,lookups!$A$2:$I$201,7,0)</f>
        <v>2.9214000000000002</v>
      </c>
      <c r="Q473">
        <f t="shared" si="7"/>
        <v>10.869938743553069</v>
      </c>
    </row>
    <row r="474" spans="1:17" x14ac:dyDescent="0.2">
      <c r="A474" s="31">
        <v>44141</v>
      </c>
      <c r="B474" s="32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VLOOKUP(G474,lookups!$A$2:$I$201,2,0)</f>
        <v>Striped Parrotfish</v>
      </c>
      <c r="L474" t="str">
        <f>VLOOKUP(G474,lookups!$A$2:$I$201,3,0)</f>
        <v>Scarus iserti</v>
      </c>
      <c r="M474" t="str">
        <f>VLOOKUP(G474,lookups!$A$2:$I$201,4,0)</f>
        <v>Scaridae</v>
      </c>
      <c r="N474" t="str">
        <f>VLOOKUP(G474,lookups!$A$2:$I$201,5,0)</f>
        <v>Herbivores</v>
      </c>
      <c r="O474">
        <f>VLOOKUP(G474,lookups!$A$2:$I$201,6,0)</f>
        <v>1.47E-2</v>
      </c>
      <c r="P474">
        <f>VLOOKUP(G474,lookups!$A$2:$I$201,7,0)</f>
        <v>3.0548000000000002</v>
      </c>
      <c r="Q474">
        <f t="shared" si="7"/>
        <v>16.676977189904147</v>
      </c>
    </row>
    <row r="475" spans="1:17" x14ac:dyDescent="0.2">
      <c r="A475" s="31">
        <v>44141</v>
      </c>
      <c r="B475" s="32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VLOOKUP(G475,lookups!$A$2:$I$201,2,0)</f>
        <v xml:space="preserve">Caribbean sharp-nose puffer </v>
      </c>
      <c r="L475" t="str">
        <f>VLOOKUP(G475,lookups!$A$2:$I$201,3,0)</f>
        <v>Canthigaster rostrata</v>
      </c>
      <c r="M475" t="str">
        <f>VLOOKUP(G475,lookups!$A$2:$I$201,4,0)</f>
        <v>Tetraodontidae</v>
      </c>
      <c r="N475" t="str">
        <f>VLOOKUP(G475,lookups!$A$2:$I$201,5,0)</f>
        <v>Omnivores</v>
      </c>
      <c r="O475">
        <f>VLOOKUP(G475,lookups!$A$2:$I$201,6,0)</f>
        <v>2.239E-2</v>
      </c>
      <c r="P475">
        <f>VLOOKUP(G475,lookups!$A$2:$I$201,7,0)</f>
        <v>2.96</v>
      </c>
      <c r="Q475">
        <f t="shared" si="7"/>
        <v>1.3556627654519102</v>
      </c>
    </row>
    <row r="476" spans="1:17" x14ac:dyDescent="0.2">
      <c r="A476" s="31">
        <v>44141</v>
      </c>
      <c r="B476" s="32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VLOOKUP(G476,lookups!$A$2:$I$201,2,0)</f>
        <v>Stoplight Parrotfish</v>
      </c>
      <c r="L476" t="str">
        <f>VLOOKUP(G476,lookups!$A$2:$I$201,3,0)</f>
        <v>Sparisoma viride</v>
      </c>
      <c r="M476" t="str">
        <f>VLOOKUP(G476,lookups!$A$2:$I$201,4,0)</f>
        <v>Scaridae</v>
      </c>
      <c r="N476" t="str">
        <f>VLOOKUP(G476,lookups!$A$2:$I$201,5,0)</f>
        <v>Herbivores</v>
      </c>
      <c r="O476">
        <f>VLOOKUP(G476,lookups!$A$2:$I$201,6,0)</f>
        <v>2.5000000000000001E-2</v>
      </c>
      <c r="P476">
        <f>VLOOKUP(G476,lookups!$A$2:$I$201,7,0)</f>
        <v>2.9214000000000002</v>
      </c>
      <c r="Q476">
        <f t="shared" si="7"/>
        <v>68.198215811537764</v>
      </c>
    </row>
    <row r="477" spans="1:17" x14ac:dyDescent="0.2">
      <c r="A477" s="31">
        <v>44141</v>
      </c>
      <c r="B477" s="32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VLOOKUP(G477,lookups!$A$2:$I$201,2,0)</f>
        <v>Yellowtail Snapper</v>
      </c>
      <c r="L477" t="str">
        <f>VLOOKUP(G477,lookups!$A$2:$I$201,3,0)</f>
        <v>Ocyurus chrysurus</v>
      </c>
      <c r="M477" t="str">
        <f>VLOOKUP(G477,lookups!$A$2:$I$201,4,0)</f>
        <v>Lutjanidae</v>
      </c>
      <c r="N477" t="str">
        <f>VLOOKUP(G477,lookups!$A$2:$I$201,5,0)</f>
        <v>Carnivores</v>
      </c>
      <c r="O477">
        <f>VLOOKUP(G477,lookups!$A$2:$I$201,6,0)</f>
        <v>4.0500000000000001E-2</v>
      </c>
      <c r="P477">
        <f>VLOOKUP(G477,lookups!$A$2:$I$201,7,0)</f>
        <v>2.718</v>
      </c>
      <c r="Q477">
        <f t="shared" si="7"/>
        <v>11.535956450223555</v>
      </c>
    </row>
    <row r="478" spans="1:17" x14ac:dyDescent="0.2">
      <c r="A478" s="31">
        <v>44141</v>
      </c>
      <c r="B478" s="32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VLOOKUP(G478,lookups!$A$2:$I$201,2,0)</f>
        <v>Bluehead Wrasse</v>
      </c>
      <c r="L478" t="str">
        <f>VLOOKUP(G478,lookups!$A$2:$I$201,3,0)</f>
        <v>Thalassoma bifasciatum</v>
      </c>
      <c r="M478" t="str">
        <f>VLOOKUP(G478,lookups!$A$2:$I$201,4,0)</f>
        <v>Labridae</v>
      </c>
      <c r="N478" t="str">
        <f>VLOOKUP(G478,lookups!$A$2:$I$201,5,0)</f>
        <v>Carnivores</v>
      </c>
      <c r="O478">
        <f>VLOOKUP(G478,lookups!$A$2:$I$201,6,0)</f>
        <v>8.9099999999999995E-3</v>
      </c>
      <c r="P478">
        <f>VLOOKUP(G478,lookups!$A$2:$I$201,7,0)</f>
        <v>3.01</v>
      </c>
      <c r="Q478">
        <f t="shared" si="7"/>
        <v>0.5782002537554658</v>
      </c>
    </row>
    <row r="479" spans="1:17" x14ac:dyDescent="0.2">
      <c r="A479" s="31">
        <v>44141</v>
      </c>
      <c r="B479" s="32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VLOOKUP(G479,lookups!$A$2:$I$201,2,0)</f>
        <v>Stoplight Parrotfish</v>
      </c>
      <c r="L479" t="str">
        <f>VLOOKUP(G479,lookups!$A$2:$I$201,3,0)</f>
        <v>Sparisoma viride</v>
      </c>
      <c r="M479" t="str">
        <f>VLOOKUP(G479,lookups!$A$2:$I$201,4,0)</f>
        <v>Scaridae</v>
      </c>
      <c r="N479" t="str">
        <f>VLOOKUP(G479,lookups!$A$2:$I$201,5,0)</f>
        <v>Herbivores</v>
      </c>
      <c r="O479">
        <f>VLOOKUP(G479,lookups!$A$2:$I$201,6,0)</f>
        <v>2.5000000000000001E-2</v>
      </c>
      <c r="P479">
        <f>VLOOKUP(G479,lookups!$A$2:$I$201,7,0)</f>
        <v>2.9214000000000002</v>
      </c>
      <c r="Q479">
        <f t="shared" si="7"/>
        <v>4.6906288624930603</v>
      </c>
    </row>
    <row r="480" spans="1:17" x14ac:dyDescent="0.2">
      <c r="A480" s="31">
        <v>44141</v>
      </c>
      <c r="B480" s="32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VLOOKUP(G480,lookups!$A$2:$I$201,2,0)</f>
        <v>Redband Parrotfish</v>
      </c>
      <c r="L480" t="str">
        <f>VLOOKUP(G480,lookups!$A$2:$I$201,3,0)</f>
        <v>Sparisoma aurofrenatum</v>
      </c>
      <c r="M480" t="str">
        <f>VLOOKUP(G480,lookups!$A$2:$I$201,4,0)</f>
        <v>Scaridae</v>
      </c>
      <c r="N480" t="str">
        <f>VLOOKUP(G480,lookups!$A$2:$I$201,5,0)</f>
        <v>Herbivores</v>
      </c>
      <c r="O480">
        <f>VLOOKUP(G480,lookups!$A$2:$I$201,6,0)</f>
        <v>4.5999999999999999E-3</v>
      </c>
      <c r="P480">
        <f>VLOOKUP(G480,lookups!$A$2:$I$201,7,0)</f>
        <v>3.4291</v>
      </c>
      <c r="Q480">
        <f t="shared" si="7"/>
        <v>2.1434644468897606</v>
      </c>
    </row>
    <row r="481" spans="1:17" x14ac:dyDescent="0.2">
      <c r="A481" s="31">
        <v>44141</v>
      </c>
      <c r="B481" s="32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VLOOKUP(G481,lookups!$A$2:$I$201,2,0)</f>
        <v>Redband Parrotfish</v>
      </c>
      <c r="L481" t="str">
        <f>VLOOKUP(G481,lookups!$A$2:$I$201,3,0)</f>
        <v>Sparisoma aurofrenatum</v>
      </c>
      <c r="M481" t="str">
        <f>VLOOKUP(G481,lookups!$A$2:$I$201,4,0)</f>
        <v>Scaridae</v>
      </c>
      <c r="N481" t="str">
        <f>VLOOKUP(G481,lookups!$A$2:$I$201,5,0)</f>
        <v>Herbivores</v>
      </c>
      <c r="O481">
        <f>VLOOKUP(G481,lookups!$A$2:$I$201,6,0)</f>
        <v>4.5999999999999999E-3</v>
      </c>
      <c r="P481">
        <f>VLOOKUP(G481,lookups!$A$2:$I$201,7,0)</f>
        <v>3.4291</v>
      </c>
      <c r="Q481">
        <f t="shared" si="7"/>
        <v>5.748356656475992</v>
      </c>
    </row>
    <row r="482" spans="1:17" x14ac:dyDescent="0.2">
      <c r="A482" s="31">
        <v>44141</v>
      </c>
      <c r="B482" s="32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VLOOKUP(G482,lookups!$A$2:$I$201,2,0)</f>
        <v>Redband Parrotfish</v>
      </c>
      <c r="L482" t="str">
        <f>VLOOKUP(G482,lookups!$A$2:$I$201,3,0)</f>
        <v>Sparisoma aurofrenatum</v>
      </c>
      <c r="M482" t="str">
        <f>VLOOKUP(G482,lookups!$A$2:$I$201,4,0)</f>
        <v>Scaridae</v>
      </c>
      <c r="N482" t="str">
        <f>VLOOKUP(G482,lookups!$A$2:$I$201,5,0)</f>
        <v>Herbivores</v>
      </c>
      <c r="O482">
        <f>VLOOKUP(G482,lookups!$A$2:$I$201,6,0)</f>
        <v>4.5999999999999999E-3</v>
      </c>
      <c r="P482">
        <f>VLOOKUP(G482,lookups!$A$2:$I$201,7,0)</f>
        <v>3.4291</v>
      </c>
      <c r="Q482">
        <f t="shared" si="7"/>
        <v>12.355429065196462</v>
      </c>
    </row>
    <row r="483" spans="1:17" x14ac:dyDescent="0.2">
      <c r="A483" s="31">
        <v>44141</v>
      </c>
      <c r="B483" s="32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VLOOKUP(G483,lookups!$A$2:$I$201,2,0)</f>
        <v>Striped Parrotfish</v>
      </c>
      <c r="L483" t="str">
        <f>VLOOKUP(G483,lookups!$A$2:$I$201,3,0)</f>
        <v>Scarus iserti</v>
      </c>
      <c r="M483" t="str">
        <f>VLOOKUP(G483,lookups!$A$2:$I$201,4,0)</f>
        <v>Scaridae</v>
      </c>
      <c r="N483" t="str">
        <f>VLOOKUP(G483,lookups!$A$2:$I$201,5,0)</f>
        <v>Herbivores</v>
      </c>
      <c r="O483">
        <f>VLOOKUP(G483,lookups!$A$2:$I$201,6,0)</f>
        <v>1.47E-2</v>
      </c>
      <c r="P483">
        <f>VLOOKUP(G483,lookups!$A$2:$I$201,7,0)</f>
        <v>3.0548000000000002</v>
      </c>
      <c r="Q483">
        <f t="shared" si="7"/>
        <v>16.676977189904147</v>
      </c>
    </row>
    <row r="484" spans="1:17" x14ac:dyDescent="0.2">
      <c r="A484" s="31">
        <v>44141</v>
      </c>
      <c r="B484" s="32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VLOOKUP(G484,lookups!$A$2:$I$201,2,0)</f>
        <v>Redband Parrotfish</v>
      </c>
      <c r="L484" t="str">
        <f>VLOOKUP(G484,lookups!$A$2:$I$201,3,0)</f>
        <v>Sparisoma aurofrenatum</v>
      </c>
      <c r="M484" t="str">
        <f>VLOOKUP(G484,lookups!$A$2:$I$201,4,0)</f>
        <v>Scaridae</v>
      </c>
      <c r="N484" t="str">
        <f>VLOOKUP(G484,lookups!$A$2:$I$201,5,0)</f>
        <v>Herbivores</v>
      </c>
      <c r="O484">
        <f>VLOOKUP(G484,lookups!$A$2:$I$201,6,0)</f>
        <v>4.5999999999999999E-3</v>
      </c>
      <c r="P484">
        <f>VLOOKUP(G484,lookups!$A$2:$I$201,7,0)</f>
        <v>3.4291</v>
      </c>
      <c r="Q484">
        <f t="shared" si="7"/>
        <v>17.131582750298794</v>
      </c>
    </row>
    <row r="485" spans="1:17" x14ac:dyDescent="0.2">
      <c r="A485" s="31">
        <v>44141</v>
      </c>
      <c r="B485" s="32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VLOOKUP(G485,lookups!$A$2:$I$201,2,0)</f>
        <v>Stoplight Parrotfish</v>
      </c>
      <c r="L485" t="str">
        <f>VLOOKUP(G485,lookups!$A$2:$I$201,3,0)</f>
        <v>Sparisoma viride</v>
      </c>
      <c r="M485" t="str">
        <f>VLOOKUP(G485,lookups!$A$2:$I$201,4,0)</f>
        <v>Scaridae</v>
      </c>
      <c r="N485" t="str">
        <f>VLOOKUP(G485,lookups!$A$2:$I$201,5,0)</f>
        <v>Herbivores</v>
      </c>
      <c r="O485">
        <f>VLOOKUP(G485,lookups!$A$2:$I$201,6,0)</f>
        <v>2.5000000000000001E-2</v>
      </c>
      <c r="P485">
        <f>VLOOKUP(G485,lookups!$A$2:$I$201,7,0)</f>
        <v>2.9214000000000002</v>
      </c>
      <c r="Q485">
        <f t="shared" si="7"/>
        <v>35.535309379641568</v>
      </c>
    </row>
    <row r="486" spans="1:17" x14ac:dyDescent="0.2">
      <c r="A486" s="31">
        <v>44141</v>
      </c>
      <c r="B486" s="32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VLOOKUP(G486,lookups!$A$2:$I$201,2,0)</f>
        <v>Stoplight Parrotfish</v>
      </c>
      <c r="L486" t="str">
        <f>VLOOKUP(G486,lookups!$A$2:$I$201,3,0)</f>
        <v>Sparisoma viride</v>
      </c>
      <c r="M486" t="str">
        <f>VLOOKUP(G486,lookups!$A$2:$I$201,4,0)</f>
        <v>Scaridae</v>
      </c>
      <c r="N486" t="str">
        <f>VLOOKUP(G486,lookups!$A$2:$I$201,5,0)</f>
        <v>Herbivores</v>
      </c>
      <c r="O486">
        <f>VLOOKUP(G486,lookups!$A$2:$I$201,6,0)</f>
        <v>2.5000000000000001E-2</v>
      </c>
      <c r="P486">
        <f>VLOOKUP(G486,lookups!$A$2:$I$201,7,0)</f>
        <v>2.9214000000000002</v>
      </c>
      <c r="Q486">
        <f t="shared" si="7"/>
        <v>27.559072613163718</v>
      </c>
    </row>
    <row r="487" spans="1:17" x14ac:dyDescent="0.2">
      <c r="A487" s="31">
        <v>44141</v>
      </c>
      <c r="B487" s="32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VLOOKUP(G487,lookups!$A$2:$I$201,2,0)</f>
        <v>Yellowtail Snapper</v>
      </c>
      <c r="L487" t="str">
        <f>VLOOKUP(G487,lookups!$A$2:$I$201,3,0)</f>
        <v>Ocyurus chrysurus</v>
      </c>
      <c r="M487" t="str">
        <f>VLOOKUP(G487,lookups!$A$2:$I$201,4,0)</f>
        <v>Lutjanidae</v>
      </c>
      <c r="N487" t="str">
        <f>VLOOKUP(G487,lookups!$A$2:$I$201,5,0)</f>
        <v>Carnivores</v>
      </c>
      <c r="O487">
        <f>VLOOKUP(G487,lookups!$A$2:$I$201,6,0)</f>
        <v>4.0500000000000001E-2</v>
      </c>
      <c r="P487">
        <f>VLOOKUP(G487,lookups!$A$2:$I$201,7,0)</f>
        <v>2.718</v>
      </c>
      <c r="Q487">
        <f t="shared" si="7"/>
        <v>11.535956450223555</v>
      </c>
    </row>
    <row r="488" spans="1:17" x14ac:dyDescent="0.2">
      <c r="A488" s="31">
        <v>44141</v>
      </c>
      <c r="B488" s="32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VLOOKUP(G488,lookups!$A$2:$I$201,2,0)</f>
        <v>Doctorfish</v>
      </c>
      <c r="L488" t="str">
        <f>VLOOKUP(G488,lookups!$A$2:$I$201,3,0)</f>
        <v>Acanthurus chirurgus</v>
      </c>
      <c r="M488" t="str">
        <f>VLOOKUP(G488,lookups!$A$2:$I$201,4,0)</f>
        <v>Acanthuridae</v>
      </c>
      <c r="N488" t="str">
        <f>VLOOKUP(G488,lookups!$A$2:$I$201,5,0)</f>
        <v>Herbivores</v>
      </c>
      <c r="O488">
        <f>VLOOKUP(G488,lookups!$A$2:$I$201,6,0)</f>
        <v>4.0000000000000001E-3</v>
      </c>
      <c r="P488">
        <f>VLOOKUP(G488,lookups!$A$2:$I$201,7,0)</f>
        <v>3.5327999999999999</v>
      </c>
      <c r="Q488">
        <f t="shared" si="7"/>
        <v>1.1786401270196605</v>
      </c>
    </row>
    <row r="489" spans="1:17" x14ac:dyDescent="0.2">
      <c r="A489" s="31">
        <v>44141</v>
      </c>
      <c r="B489" s="32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VLOOKUP(G489,lookups!$A$2:$I$201,2,0)</f>
        <v>Ocean Surgeonfish</v>
      </c>
      <c r="L489" t="str">
        <f>VLOOKUP(G489,lookups!$A$2:$I$201,3,0)</f>
        <v>Acanthurus bahianus</v>
      </c>
      <c r="M489" t="str">
        <f>VLOOKUP(G489,lookups!$A$2:$I$201,4,0)</f>
        <v>Acanthuridae</v>
      </c>
      <c r="N489" t="str">
        <f>VLOOKUP(G489,lookups!$A$2:$I$201,5,0)</f>
        <v>Herbivores</v>
      </c>
      <c r="O489">
        <f>VLOOKUP(G489,lookups!$A$2:$I$201,6,0)</f>
        <v>2.3699999999999999E-2</v>
      </c>
      <c r="P489">
        <f>VLOOKUP(G489,lookups!$A$2:$I$201,7,0)</f>
        <v>2.9752000000000001</v>
      </c>
      <c r="Q489">
        <f t="shared" si="7"/>
        <v>38.505998471352768</v>
      </c>
    </row>
    <row r="490" spans="1:17" x14ac:dyDescent="0.2">
      <c r="A490" s="31">
        <v>44141</v>
      </c>
      <c r="B490" s="32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VLOOKUP(G490,lookups!$A$2:$I$201,2,0)</f>
        <v>Slippery Dick</v>
      </c>
      <c r="L490" t="str">
        <f>VLOOKUP(G490,lookups!$A$2:$I$201,3,0)</f>
        <v>Halichoeres bivittatus</v>
      </c>
      <c r="M490" t="str">
        <f>VLOOKUP(G490,lookups!$A$2:$I$201,4,0)</f>
        <v>Labridae</v>
      </c>
      <c r="N490" t="str">
        <f>VLOOKUP(G490,lookups!$A$2:$I$201,5,0)</f>
        <v>Carnivores</v>
      </c>
      <c r="O490">
        <f>VLOOKUP(G490,lookups!$A$2:$I$201,6,0)</f>
        <v>9.3299999999999998E-3</v>
      </c>
      <c r="P490">
        <f>VLOOKUP(G490,lookups!$A$2:$I$201,7,0)</f>
        <v>3.06</v>
      </c>
      <c r="Q490">
        <f t="shared" si="7"/>
        <v>18.714415031991813</v>
      </c>
    </row>
    <row r="491" spans="1:17" x14ac:dyDescent="0.2">
      <c r="A491" s="31">
        <v>44141</v>
      </c>
      <c r="B491" s="32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VLOOKUP(G491,lookups!$A$2:$I$201,2,0)</f>
        <v>Dusky Damselfish</v>
      </c>
      <c r="L491" t="str">
        <f>VLOOKUP(G491,lookups!$A$2:$I$201,3,0)</f>
        <v>Stegastes adustus </v>
      </c>
      <c r="M491" t="str">
        <f>VLOOKUP(G491,lookups!$A$2:$I$201,4,0)</f>
        <v>Pomacentridae</v>
      </c>
      <c r="N491" t="str">
        <f>VLOOKUP(G491,lookups!$A$2:$I$201,5,0)</f>
        <v>Herbivores</v>
      </c>
      <c r="O491">
        <f>VLOOKUP(G491,lookups!$A$2:$I$201,6,0)</f>
        <v>1.95E-2</v>
      </c>
      <c r="P491">
        <f>VLOOKUP(G491,lookups!$A$2:$I$201,7,0)</f>
        <v>2.99</v>
      </c>
      <c r="Q491">
        <f t="shared" si="7"/>
        <v>9.7785322511078778</v>
      </c>
    </row>
    <row r="492" spans="1:17" x14ac:dyDescent="0.2">
      <c r="A492" s="31">
        <v>44141</v>
      </c>
      <c r="B492" s="32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VLOOKUP(G492,lookups!$A$2:$I$201,2,0)</f>
        <v>Cocoa Damselfish</v>
      </c>
      <c r="L492" t="str">
        <f>VLOOKUP(G492,lookups!$A$2:$I$201,3,0)</f>
        <v>Stegastes variabilis</v>
      </c>
      <c r="M492" t="str">
        <f>VLOOKUP(G492,lookups!$A$2:$I$201,4,0)</f>
        <v>Pomacentridae</v>
      </c>
      <c r="N492" t="str">
        <f>VLOOKUP(G492,lookups!$A$2:$I$201,5,0)</f>
        <v>Herbivores</v>
      </c>
      <c r="O492">
        <f>VLOOKUP(G492,lookups!$A$2:$I$201,6,0)</f>
        <v>1.66E-2</v>
      </c>
      <c r="P492">
        <f>VLOOKUP(G492,lookups!$A$2:$I$201,7,0)</f>
        <v>2.99</v>
      </c>
      <c r="Q492">
        <f t="shared" si="7"/>
        <v>8.3242889932508088</v>
      </c>
    </row>
    <row r="493" spans="1:17" x14ac:dyDescent="0.2">
      <c r="A493" s="31">
        <v>44141</v>
      </c>
      <c r="B493" s="32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VLOOKUP(G493,lookups!$A$2:$I$201,2,0)</f>
        <v>Foureye Butterflyfish</v>
      </c>
      <c r="L493" t="str">
        <f>VLOOKUP(G493,lookups!$A$2:$I$201,3,0)</f>
        <v>Chaetodon capistratus</v>
      </c>
      <c r="M493" t="str">
        <f>VLOOKUP(G493,lookups!$A$2:$I$201,4,0)</f>
        <v>Chaetodontidae</v>
      </c>
      <c r="N493" t="str">
        <f>VLOOKUP(G493,lookups!$A$2:$I$201,5,0)</f>
        <v>Carnivores</v>
      </c>
      <c r="O493">
        <f>VLOOKUP(G493,lookups!$A$2:$I$201,6,0)</f>
        <v>2.1999999999999999E-2</v>
      </c>
      <c r="P493">
        <f>VLOOKUP(G493,lookups!$A$2:$I$201,7,0)</f>
        <v>3.1897000000000002</v>
      </c>
      <c r="Q493">
        <f t="shared" si="7"/>
        <v>3.7318768485776825</v>
      </c>
    </row>
    <row r="494" spans="1:17" x14ac:dyDescent="0.2">
      <c r="A494" s="31">
        <v>44141</v>
      </c>
      <c r="B494" s="32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VLOOKUP(G494,lookups!$A$2:$I$201,2,0)</f>
        <v>Blue runner</v>
      </c>
      <c r="L494" t="str">
        <f>VLOOKUP(G494,lookups!$A$2:$I$201,3,0)</f>
        <v>Caranx crysos</v>
      </c>
      <c r="M494" t="str">
        <f>VLOOKUP(G494,lookups!$A$2:$I$201,4,0)</f>
        <v>Carangidae</v>
      </c>
      <c r="N494" t="str">
        <f>VLOOKUP(G494,lookups!$A$2:$I$201,5,0)</f>
        <v>Carnivores</v>
      </c>
      <c r="O494">
        <f>VLOOKUP(G494,lookups!$A$2:$I$201,6,0)</f>
        <v>1.7000000000000001E-2</v>
      </c>
      <c r="P494">
        <f>VLOOKUP(G494,lookups!$A$2:$I$201,7,0)</f>
        <v>2.95</v>
      </c>
      <c r="Q494">
        <f t="shared" si="7"/>
        <v>25.943800567776947</v>
      </c>
    </row>
    <row r="495" spans="1:17" x14ac:dyDescent="0.2">
      <c r="A495" s="31">
        <v>44141</v>
      </c>
      <c r="B495" s="32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VLOOKUP(G495,lookups!$A$2:$I$201,2,0)</f>
        <v>Striped Parrotfish</v>
      </c>
      <c r="L495" t="str">
        <f>VLOOKUP(G495,lookups!$A$2:$I$201,3,0)</f>
        <v>Scarus iserti</v>
      </c>
      <c r="M495" t="str">
        <f>VLOOKUP(G495,lookups!$A$2:$I$201,4,0)</f>
        <v>Scaridae</v>
      </c>
      <c r="N495" t="str">
        <f>VLOOKUP(G495,lookups!$A$2:$I$201,5,0)</f>
        <v>Herbivores</v>
      </c>
      <c r="O495">
        <f>VLOOKUP(G495,lookups!$A$2:$I$201,6,0)</f>
        <v>1.47E-2</v>
      </c>
      <c r="P495">
        <f>VLOOKUP(G495,lookups!$A$2:$I$201,7,0)</f>
        <v>3.0548000000000002</v>
      </c>
      <c r="Q495">
        <f t="shared" si="7"/>
        <v>16.676977189904147</v>
      </c>
    </row>
    <row r="496" spans="1:17" x14ac:dyDescent="0.2">
      <c r="A496" s="31">
        <v>44141</v>
      </c>
      <c r="B496" s="32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VLOOKUP(G496,lookups!$A$2:$I$201,2,0)</f>
        <v>Striped Parrotfish</v>
      </c>
      <c r="L496" t="str">
        <f>VLOOKUP(G496,lookups!$A$2:$I$201,3,0)</f>
        <v>Scarus iserti</v>
      </c>
      <c r="M496" t="str">
        <f>VLOOKUP(G496,lookups!$A$2:$I$201,4,0)</f>
        <v>Scaridae</v>
      </c>
      <c r="N496" t="str">
        <f>VLOOKUP(G496,lookups!$A$2:$I$201,5,0)</f>
        <v>Herbivores</v>
      </c>
      <c r="O496">
        <f>VLOOKUP(G496,lookups!$A$2:$I$201,6,0)</f>
        <v>1.47E-2</v>
      </c>
      <c r="P496">
        <f>VLOOKUP(G496,lookups!$A$2:$I$201,7,0)</f>
        <v>3.0548000000000002</v>
      </c>
      <c r="Q496">
        <f t="shared" si="7"/>
        <v>29.107184931818338</v>
      </c>
    </row>
    <row r="497" spans="1:17" x14ac:dyDescent="0.2">
      <c r="A497" s="31">
        <v>44141</v>
      </c>
      <c r="B497" s="32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VLOOKUP(G497,lookups!$A$2:$I$201,2,0)</f>
        <v>Queen Parrotfish</v>
      </c>
      <c r="L497" t="str">
        <f>VLOOKUP(G497,lookups!$A$2:$I$201,3,0)</f>
        <v>Scarus vetula</v>
      </c>
      <c r="M497" t="str">
        <f>VLOOKUP(G497,lookups!$A$2:$I$201,4,0)</f>
        <v>Scaridae</v>
      </c>
      <c r="N497" t="str">
        <f>VLOOKUP(G497,lookups!$A$2:$I$201,5,0)</f>
        <v>Herbivores</v>
      </c>
      <c r="O497">
        <f>VLOOKUP(G497,lookups!$A$2:$I$201,6,0)</f>
        <v>2.5000000000000001E-2</v>
      </c>
      <c r="P497">
        <f>VLOOKUP(G497,lookups!$A$2:$I$201,7,0)</f>
        <v>2.9214000000000002</v>
      </c>
      <c r="Q497">
        <f t="shared" si="7"/>
        <v>10.869938743553069</v>
      </c>
    </row>
    <row r="498" spans="1:17" x14ac:dyDescent="0.2">
      <c r="A498" s="31">
        <v>44141</v>
      </c>
      <c r="B498" s="32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VLOOKUP(G498,lookups!$A$2:$I$201,2,0)</f>
        <v>Princess Parrotfish</v>
      </c>
      <c r="L498" t="str">
        <f>VLOOKUP(G498,lookups!$A$2:$I$201,3,0)</f>
        <v>Scarus taeniopterus</v>
      </c>
      <c r="M498" t="str">
        <f>VLOOKUP(G498,lookups!$A$2:$I$201,4,0)</f>
        <v>Scaridae</v>
      </c>
      <c r="N498" t="str">
        <f>VLOOKUP(G498,lookups!$A$2:$I$201,5,0)</f>
        <v>Herbivores</v>
      </c>
      <c r="O498">
        <f>VLOOKUP(G498,lookups!$A$2:$I$201,6,0)</f>
        <v>3.3500000000000002E-2</v>
      </c>
      <c r="P498">
        <f>VLOOKUP(G498,lookups!$A$2:$I$201,7,0)</f>
        <v>2.7086000000000001</v>
      </c>
      <c r="Q498">
        <f t="shared" si="7"/>
        <v>0.65671273400963648</v>
      </c>
    </row>
    <row r="499" spans="1:17" x14ac:dyDescent="0.2">
      <c r="A499" s="31">
        <v>44141</v>
      </c>
      <c r="B499" s="32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VLOOKUP(G499,lookups!$A$2:$I$201,2,0)</f>
        <v>Princess Parrotfish</v>
      </c>
      <c r="L499" t="str">
        <f>VLOOKUP(G499,lookups!$A$2:$I$201,3,0)</f>
        <v>Scarus taeniopterus</v>
      </c>
      <c r="M499" t="str">
        <f>VLOOKUP(G499,lookups!$A$2:$I$201,4,0)</f>
        <v>Scaridae</v>
      </c>
      <c r="N499" t="str">
        <f>VLOOKUP(G499,lookups!$A$2:$I$201,5,0)</f>
        <v>Herbivores</v>
      </c>
      <c r="O499">
        <f>VLOOKUP(G499,lookups!$A$2:$I$201,6,0)</f>
        <v>3.3500000000000002E-2</v>
      </c>
      <c r="P499">
        <f>VLOOKUP(G499,lookups!$A$2:$I$201,7,0)</f>
        <v>2.7086000000000001</v>
      </c>
      <c r="Q499">
        <f t="shared" si="7"/>
        <v>6.5174447497871997</v>
      </c>
    </row>
    <row r="500" spans="1:17" x14ac:dyDescent="0.2">
      <c r="A500" s="31">
        <v>44141</v>
      </c>
      <c r="B500" s="32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VLOOKUP(G500,lookups!$A$2:$I$201,2,0)</f>
        <v>Queen Parrotfish</v>
      </c>
      <c r="L500" t="str">
        <f>VLOOKUP(G500,lookups!$A$2:$I$201,3,0)</f>
        <v>Scarus vetula</v>
      </c>
      <c r="M500" t="str">
        <f>VLOOKUP(G500,lookups!$A$2:$I$201,4,0)</f>
        <v>Scaridae</v>
      </c>
      <c r="N500" t="str">
        <f>VLOOKUP(G500,lookups!$A$2:$I$201,5,0)</f>
        <v>Herbivores</v>
      </c>
      <c r="O500">
        <f>VLOOKUP(G500,lookups!$A$2:$I$201,6,0)</f>
        <v>2.5000000000000001E-2</v>
      </c>
      <c r="P500">
        <f>VLOOKUP(G500,lookups!$A$2:$I$201,7,0)</f>
        <v>2.9214000000000002</v>
      </c>
      <c r="Q500">
        <f t="shared" si="7"/>
        <v>0.61915878909606581</v>
      </c>
    </row>
    <row r="501" spans="1:17" x14ac:dyDescent="0.2">
      <c r="A501" s="31">
        <v>44141</v>
      </c>
      <c r="B501" s="32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VLOOKUP(G501,lookups!$A$2:$I$201,2,0)</f>
        <v>Queen Parrotfish</v>
      </c>
      <c r="L501" t="str">
        <f>VLOOKUP(G501,lookups!$A$2:$I$201,3,0)</f>
        <v>Scarus vetula</v>
      </c>
      <c r="M501" t="str">
        <f>VLOOKUP(G501,lookups!$A$2:$I$201,4,0)</f>
        <v>Scaridae</v>
      </c>
      <c r="N501" t="str">
        <f>VLOOKUP(G501,lookups!$A$2:$I$201,5,0)</f>
        <v>Herbivores</v>
      </c>
      <c r="O501">
        <f>VLOOKUP(G501,lookups!$A$2:$I$201,6,0)</f>
        <v>2.5000000000000001E-2</v>
      </c>
      <c r="P501">
        <f>VLOOKUP(G501,lookups!$A$2:$I$201,7,0)</f>
        <v>2.9214000000000002</v>
      </c>
      <c r="Q501">
        <f t="shared" si="7"/>
        <v>20.861234677071096</v>
      </c>
    </row>
    <row r="502" spans="1:17" x14ac:dyDescent="0.2">
      <c r="A502" s="31">
        <v>44141</v>
      </c>
      <c r="B502" s="32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VLOOKUP(G502,lookups!$A$2:$I$201,2,0)</f>
        <v>Queen Parrotfish</v>
      </c>
      <c r="L502" t="str">
        <f>VLOOKUP(G502,lookups!$A$2:$I$201,3,0)</f>
        <v>Scarus vetula</v>
      </c>
      <c r="M502" t="str">
        <f>VLOOKUP(G502,lookups!$A$2:$I$201,4,0)</f>
        <v>Scaridae</v>
      </c>
      <c r="N502" t="str">
        <f>VLOOKUP(G502,lookups!$A$2:$I$201,5,0)</f>
        <v>Herbivores</v>
      </c>
      <c r="O502">
        <f>VLOOKUP(G502,lookups!$A$2:$I$201,6,0)</f>
        <v>2.5000000000000001E-2</v>
      </c>
      <c r="P502">
        <f>VLOOKUP(G502,lookups!$A$2:$I$201,7,0)</f>
        <v>2.9214000000000002</v>
      </c>
      <c r="Q502">
        <f t="shared" si="7"/>
        <v>4.6906288624930603</v>
      </c>
    </row>
    <row r="503" spans="1:17" x14ac:dyDescent="0.2">
      <c r="A503" s="31">
        <v>44141</v>
      </c>
      <c r="B503" s="32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VLOOKUP(G503,lookups!$A$2:$I$201,2,0)</f>
        <v>Queen Parrotfish</v>
      </c>
      <c r="L503" t="str">
        <f>VLOOKUP(G503,lookups!$A$2:$I$201,3,0)</f>
        <v>Scarus vetula</v>
      </c>
      <c r="M503" t="str">
        <f>VLOOKUP(G503,lookups!$A$2:$I$201,4,0)</f>
        <v>Scaridae</v>
      </c>
      <c r="N503" t="str">
        <f>VLOOKUP(G503,lookups!$A$2:$I$201,5,0)</f>
        <v>Herbivores</v>
      </c>
      <c r="O503">
        <f>VLOOKUP(G503,lookups!$A$2:$I$201,6,0)</f>
        <v>2.5000000000000001E-2</v>
      </c>
      <c r="P503">
        <f>VLOOKUP(G503,lookups!$A$2:$I$201,7,0)</f>
        <v>2.9214000000000002</v>
      </c>
      <c r="Q503">
        <f t="shared" si="7"/>
        <v>98.30452014029936</v>
      </c>
    </row>
    <row r="504" spans="1:17" x14ac:dyDescent="0.2">
      <c r="A504" s="31">
        <v>44141</v>
      </c>
      <c r="B504" s="32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VLOOKUP(G504,lookups!$A$2:$I$201,2,0)</f>
        <v>Stoplight Parrotfish</v>
      </c>
      <c r="L504" t="str">
        <f>VLOOKUP(G504,lookups!$A$2:$I$201,3,0)</f>
        <v>Sparisoma viride</v>
      </c>
      <c r="M504" t="str">
        <f>VLOOKUP(G504,lookups!$A$2:$I$201,4,0)</f>
        <v>Scaridae</v>
      </c>
      <c r="N504" t="str">
        <f>VLOOKUP(G504,lookups!$A$2:$I$201,5,0)</f>
        <v>Herbivores</v>
      </c>
      <c r="O504">
        <f>VLOOKUP(G504,lookups!$A$2:$I$201,6,0)</f>
        <v>2.5000000000000001E-2</v>
      </c>
      <c r="P504">
        <f>VLOOKUP(G504,lookups!$A$2:$I$201,7,0)</f>
        <v>2.9214000000000002</v>
      </c>
      <c r="Q504">
        <f t="shared" si="7"/>
        <v>98.30452014029936</v>
      </c>
    </row>
    <row r="505" spans="1:17" x14ac:dyDescent="0.2">
      <c r="A505" s="31">
        <v>44141</v>
      </c>
      <c r="B505" s="32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VLOOKUP(G505,lookups!$A$2:$I$201,2,0)</f>
        <v>Blue Tang</v>
      </c>
      <c r="L505" t="str">
        <f>VLOOKUP(G505,lookups!$A$2:$I$201,3,0)</f>
        <v>Acanthurus coeruleus</v>
      </c>
      <c r="M505" t="str">
        <f>VLOOKUP(G505,lookups!$A$2:$I$201,4,0)</f>
        <v>Acanthuridae</v>
      </c>
      <c r="N505" t="str">
        <f>VLOOKUP(G505,lookups!$A$2:$I$201,5,0)</f>
        <v>Herbivores</v>
      </c>
      <c r="O505">
        <f>VLOOKUP(G505,lookups!$A$2:$I$201,6,0)</f>
        <v>4.1500000000000002E-2</v>
      </c>
      <c r="P505">
        <f>VLOOKUP(G505,lookups!$A$2:$I$201,7,0)</f>
        <v>2.8346</v>
      </c>
      <c r="Q505">
        <f t="shared" si="7"/>
        <v>6.6649305917024986</v>
      </c>
    </row>
    <row r="506" spans="1:17" x14ac:dyDescent="0.2">
      <c r="A506" s="31">
        <v>44141</v>
      </c>
      <c r="B506" s="32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VLOOKUP(G506,lookups!$A$2:$I$201,2,0)</f>
        <v>Stoplight Parrotfish</v>
      </c>
      <c r="L506" t="str">
        <f>VLOOKUP(G506,lookups!$A$2:$I$201,3,0)</f>
        <v>Sparisoma viride</v>
      </c>
      <c r="M506" t="str">
        <f>VLOOKUP(G506,lookups!$A$2:$I$201,4,0)</f>
        <v>Scaridae</v>
      </c>
      <c r="N506" t="str">
        <f>VLOOKUP(G506,lookups!$A$2:$I$201,5,0)</f>
        <v>Herbivores</v>
      </c>
      <c r="O506">
        <f>VLOOKUP(G506,lookups!$A$2:$I$201,6,0)</f>
        <v>2.5000000000000001E-2</v>
      </c>
      <c r="P506">
        <f>VLOOKUP(G506,lookups!$A$2:$I$201,7,0)</f>
        <v>2.9214000000000002</v>
      </c>
      <c r="Q506">
        <f t="shared" si="7"/>
        <v>1.4348221330880631</v>
      </c>
    </row>
    <row r="507" spans="1:17" x14ac:dyDescent="0.2">
      <c r="A507" s="31">
        <v>44141</v>
      </c>
      <c r="B507" s="32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VLOOKUP(G507,lookups!$A$2:$I$201,2,0)</f>
        <v>Stoplight Parrotfish</v>
      </c>
      <c r="L507" t="str">
        <f>VLOOKUP(G507,lookups!$A$2:$I$201,3,0)</f>
        <v>Sparisoma viride</v>
      </c>
      <c r="M507" t="str">
        <f>VLOOKUP(G507,lookups!$A$2:$I$201,4,0)</f>
        <v>Scaridae</v>
      </c>
      <c r="N507" t="str">
        <f>VLOOKUP(G507,lookups!$A$2:$I$201,5,0)</f>
        <v>Herbivores</v>
      </c>
      <c r="O507">
        <f>VLOOKUP(G507,lookups!$A$2:$I$201,6,0)</f>
        <v>2.5000000000000001E-2</v>
      </c>
      <c r="P507">
        <f>VLOOKUP(G507,lookups!$A$2:$I$201,7,0)</f>
        <v>2.9214000000000002</v>
      </c>
      <c r="Q507">
        <f t="shared" si="7"/>
        <v>0.61915878909606581</v>
      </c>
    </row>
    <row r="508" spans="1:17" x14ac:dyDescent="0.2">
      <c r="A508" s="31">
        <v>44141</v>
      </c>
      <c r="B508" s="32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VLOOKUP(G508,lookups!$A$2:$I$201,2,0)</f>
        <v>Stoplight Parrotfish</v>
      </c>
      <c r="L508" t="str">
        <f>VLOOKUP(G508,lookups!$A$2:$I$201,3,0)</f>
        <v>Sparisoma viride</v>
      </c>
      <c r="M508" t="str">
        <f>VLOOKUP(G508,lookups!$A$2:$I$201,4,0)</f>
        <v>Scaridae</v>
      </c>
      <c r="N508" t="str">
        <f>VLOOKUP(G508,lookups!$A$2:$I$201,5,0)</f>
        <v>Herbivores</v>
      </c>
      <c r="O508">
        <f>VLOOKUP(G508,lookups!$A$2:$I$201,6,0)</f>
        <v>2.5000000000000001E-2</v>
      </c>
      <c r="P508">
        <f>VLOOKUP(G508,lookups!$A$2:$I$201,7,0)</f>
        <v>2.9214000000000002</v>
      </c>
      <c r="Q508">
        <f t="shared" si="7"/>
        <v>2.7536642058777425</v>
      </c>
    </row>
    <row r="509" spans="1:17" x14ac:dyDescent="0.2">
      <c r="A509" s="31">
        <v>44141</v>
      </c>
      <c r="B509" s="32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VLOOKUP(G509,lookups!$A$2:$I$201,2,0)</f>
        <v>Redband Parrotfish</v>
      </c>
      <c r="L509" t="str">
        <f>VLOOKUP(G509,lookups!$A$2:$I$201,3,0)</f>
        <v>Sparisoma aurofrenatum</v>
      </c>
      <c r="M509" t="str">
        <f>VLOOKUP(G509,lookups!$A$2:$I$201,4,0)</f>
        <v>Scaridae</v>
      </c>
      <c r="N509" t="str">
        <f>VLOOKUP(G509,lookups!$A$2:$I$201,5,0)</f>
        <v>Herbivores</v>
      </c>
      <c r="O509">
        <f>VLOOKUP(G509,lookups!$A$2:$I$201,6,0)</f>
        <v>4.5999999999999999E-3</v>
      </c>
      <c r="P509">
        <f>VLOOKUP(G509,lookups!$A$2:$I$201,7,0)</f>
        <v>3.4291</v>
      </c>
      <c r="Q509">
        <f t="shared" si="7"/>
        <v>0.19900057269145616</v>
      </c>
    </row>
    <row r="510" spans="1:17" x14ac:dyDescent="0.2">
      <c r="A510" s="31">
        <v>44141</v>
      </c>
      <c r="B510" s="32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VLOOKUP(G510,lookups!$A$2:$I$201,2,0)</f>
        <v>Redband Parrotfish</v>
      </c>
      <c r="L510" t="str">
        <f>VLOOKUP(G510,lookups!$A$2:$I$201,3,0)</f>
        <v>Sparisoma aurofrenatum</v>
      </c>
      <c r="M510" t="str">
        <f>VLOOKUP(G510,lookups!$A$2:$I$201,4,0)</f>
        <v>Scaridae</v>
      </c>
      <c r="N510" t="str">
        <f>VLOOKUP(G510,lookups!$A$2:$I$201,5,0)</f>
        <v>Herbivores</v>
      </c>
      <c r="O510">
        <f>VLOOKUP(G510,lookups!$A$2:$I$201,6,0)</f>
        <v>4.5999999999999999E-3</v>
      </c>
      <c r="P510">
        <f>VLOOKUP(G510,lookups!$A$2:$I$201,7,0)</f>
        <v>3.4291</v>
      </c>
      <c r="Q510">
        <f t="shared" si="7"/>
        <v>1.1470857206847838</v>
      </c>
    </row>
    <row r="511" spans="1:17" x14ac:dyDescent="0.2">
      <c r="A511" s="31">
        <v>44141</v>
      </c>
      <c r="B511" s="32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VLOOKUP(G511,lookups!$A$2:$I$201,2,0)</f>
        <v>Queen Parrotfish</v>
      </c>
      <c r="L511" t="str">
        <f>VLOOKUP(G511,lookups!$A$2:$I$201,3,0)</f>
        <v>Scarus vetula</v>
      </c>
      <c r="M511" t="str">
        <f>VLOOKUP(G511,lookups!$A$2:$I$201,4,0)</f>
        <v>Scaridae</v>
      </c>
      <c r="N511" t="str">
        <f>VLOOKUP(G511,lookups!$A$2:$I$201,5,0)</f>
        <v>Herbivores</v>
      </c>
      <c r="O511">
        <f>VLOOKUP(G511,lookups!$A$2:$I$201,6,0)</f>
        <v>2.5000000000000001E-2</v>
      </c>
      <c r="P511">
        <f>VLOOKUP(G511,lookups!$A$2:$I$201,7,0)</f>
        <v>2.9214000000000002</v>
      </c>
      <c r="Q511">
        <f t="shared" si="7"/>
        <v>0.61915878909606581</v>
      </c>
    </row>
    <row r="512" spans="1:17" x14ac:dyDescent="0.2">
      <c r="A512" s="31">
        <v>44141</v>
      </c>
      <c r="B512" s="32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VLOOKUP(G512,lookups!$A$2:$I$201,2,0)</f>
        <v>Blue Tang</v>
      </c>
      <c r="L512" t="str">
        <f>VLOOKUP(G512,lookups!$A$2:$I$201,3,0)</f>
        <v>Acanthurus coeruleus</v>
      </c>
      <c r="M512" t="str">
        <f>VLOOKUP(G512,lookups!$A$2:$I$201,4,0)</f>
        <v>Acanthuridae</v>
      </c>
      <c r="N512" t="str">
        <f>VLOOKUP(G512,lookups!$A$2:$I$201,5,0)</f>
        <v>Herbivores</v>
      </c>
      <c r="O512">
        <f>VLOOKUP(G512,lookups!$A$2:$I$201,6,0)</f>
        <v>4.1500000000000002E-2</v>
      </c>
      <c r="P512">
        <f>VLOOKUP(G512,lookups!$A$2:$I$201,7,0)</f>
        <v>2.8346</v>
      </c>
      <c r="Q512">
        <f t="shared" si="7"/>
        <v>28.356204301821784</v>
      </c>
    </row>
    <row r="513" spans="1:17" x14ac:dyDescent="0.2">
      <c r="A513" s="31">
        <v>44141</v>
      </c>
      <c r="B513" s="32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VLOOKUP(G513,lookups!$A$2:$I$201,2,0)</f>
        <v>Blue Tang</v>
      </c>
      <c r="L513" t="str">
        <f>VLOOKUP(G513,lookups!$A$2:$I$201,3,0)</f>
        <v>Acanthurus coeruleus</v>
      </c>
      <c r="M513" t="str">
        <f>VLOOKUP(G513,lookups!$A$2:$I$201,4,0)</f>
        <v>Acanthuridae</v>
      </c>
      <c r="N513" t="str">
        <f>VLOOKUP(G513,lookups!$A$2:$I$201,5,0)</f>
        <v>Herbivores</v>
      </c>
      <c r="O513">
        <f>VLOOKUP(G513,lookups!$A$2:$I$201,6,0)</f>
        <v>4.1500000000000002E-2</v>
      </c>
      <c r="P513">
        <f>VLOOKUP(G513,lookups!$A$2:$I$201,7,0)</f>
        <v>2.8346</v>
      </c>
      <c r="Q513">
        <f t="shared" si="7"/>
        <v>89.494506928689532</v>
      </c>
    </row>
    <row r="514" spans="1:17" x14ac:dyDescent="0.2">
      <c r="A514" s="31">
        <v>44141</v>
      </c>
      <c r="B514" s="32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VLOOKUP(G514,lookups!$A$2:$I$201,2,0)</f>
        <v>Blue Tang</v>
      </c>
      <c r="L514" t="str">
        <f>VLOOKUP(G514,lookups!$A$2:$I$201,3,0)</f>
        <v>Acanthurus coeruleus</v>
      </c>
      <c r="M514" t="str">
        <f>VLOOKUP(G514,lookups!$A$2:$I$201,4,0)</f>
        <v>Acanthuridae</v>
      </c>
      <c r="N514" t="str">
        <f>VLOOKUP(G514,lookups!$A$2:$I$201,5,0)</f>
        <v>Herbivores</v>
      </c>
      <c r="O514">
        <f>VLOOKUP(G514,lookups!$A$2:$I$201,6,0)</f>
        <v>4.1500000000000002E-2</v>
      </c>
      <c r="P514">
        <f>VLOOKUP(G514,lookups!$A$2:$I$201,7,0)</f>
        <v>2.8346</v>
      </c>
      <c r="Q514">
        <f t="shared" si="7"/>
        <v>150.05260508576984</v>
      </c>
    </row>
    <row r="515" spans="1:17" x14ac:dyDescent="0.2">
      <c r="A515" s="31">
        <v>44141</v>
      </c>
      <c r="B515" s="32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VLOOKUP(G515,lookups!$A$2:$I$201,2,0)</f>
        <v>Ocean Surgeonfish</v>
      </c>
      <c r="L515" t="str">
        <f>VLOOKUP(G515,lookups!$A$2:$I$201,3,0)</f>
        <v>Acanthurus bahianus</v>
      </c>
      <c r="M515" t="str">
        <f>VLOOKUP(G515,lookups!$A$2:$I$201,4,0)</f>
        <v>Acanthuridae</v>
      </c>
      <c r="N515" t="str">
        <f>VLOOKUP(G515,lookups!$A$2:$I$201,5,0)</f>
        <v>Herbivores</v>
      </c>
      <c r="O515">
        <f>VLOOKUP(G515,lookups!$A$2:$I$201,6,0)</f>
        <v>2.3699999999999999E-2</v>
      </c>
      <c r="P515">
        <f>VLOOKUP(G515,lookups!$A$2:$I$201,7,0)</f>
        <v>2.9752000000000001</v>
      </c>
      <c r="Q515">
        <f t="shared" ref="Q515:Q578" si="8">O515*H515^P515</f>
        <v>2.846583337699113</v>
      </c>
    </row>
    <row r="516" spans="1:17" x14ac:dyDescent="0.2">
      <c r="A516" s="31">
        <v>44141</v>
      </c>
      <c r="B516" s="32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VLOOKUP(G516,lookups!$A$2:$I$201,2,0)</f>
        <v>Princess Parrotfish</v>
      </c>
      <c r="L516" t="str">
        <f>VLOOKUP(G516,lookups!$A$2:$I$201,3,0)</f>
        <v>Scarus taeniopterus</v>
      </c>
      <c r="M516" t="str">
        <f>VLOOKUP(G516,lookups!$A$2:$I$201,4,0)</f>
        <v>Scaridae</v>
      </c>
      <c r="N516" t="str">
        <f>VLOOKUP(G516,lookups!$A$2:$I$201,5,0)</f>
        <v>Herbivores</v>
      </c>
      <c r="O516">
        <f>VLOOKUP(G516,lookups!$A$2:$I$201,6,0)</f>
        <v>3.3500000000000002E-2</v>
      </c>
      <c r="P516">
        <f>VLOOKUP(G516,lookups!$A$2:$I$201,7,0)</f>
        <v>2.7086000000000001</v>
      </c>
      <c r="Q516">
        <f t="shared" si="8"/>
        <v>0.65671273400963648</v>
      </c>
    </row>
    <row r="517" spans="1:17" x14ac:dyDescent="0.2">
      <c r="A517" s="31">
        <v>44141</v>
      </c>
      <c r="B517" s="32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VLOOKUP(G517,lookups!$A$2:$I$201,2,0)</f>
        <v>Queen Parrotfish</v>
      </c>
      <c r="L517" t="str">
        <f>VLOOKUP(G517,lookups!$A$2:$I$201,3,0)</f>
        <v>Scarus vetula</v>
      </c>
      <c r="M517" t="str">
        <f>VLOOKUP(G517,lookups!$A$2:$I$201,4,0)</f>
        <v>Scaridae</v>
      </c>
      <c r="N517" t="str">
        <f>VLOOKUP(G517,lookups!$A$2:$I$201,5,0)</f>
        <v>Herbivores</v>
      </c>
      <c r="O517">
        <f>VLOOKUP(G517,lookups!$A$2:$I$201,6,0)</f>
        <v>2.5000000000000001E-2</v>
      </c>
      <c r="P517">
        <f>VLOOKUP(G517,lookups!$A$2:$I$201,7,0)</f>
        <v>2.9214000000000002</v>
      </c>
      <c r="Q517">
        <f t="shared" si="8"/>
        <v>1.4348221330880631</v>
      </c>
    </row>
    <row r="518" spans="1:17" x14ac:dyDescent="0.2">
      <c r="A518" s="31">
        <v>44141</v>
      </c>
      <c r="B518" s="32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VLOOKUP(G518,lookups!$A$2:$I$201,2,0)</f>
        <v>Striped Parrotfish</v>
      </c>
      <c r="L518" t="str">
        <f>VLOOKUP(G518,lookups!$A$2:$I$201,3,0)</f>
        <v>Scarus iserti</v>
      </c>
      <c r="M518" t="str">
        <f>VLOOKUP(G518,lookups!$A$2:$I$201,4,0)</f>
        <v>Scaridae</v>
      </c>
      <c r="N518" t="str">
        <f>VLOOKUP(G518,lookups!$A$2:$I$201,5,0)</f>
        <v>Herbivores</v>
      </c>
      <c r="O518">
        <f>VLOOKUP(G518,lookups!$A$2:$I$201,6,0)</f>
        <v>1.47E-2</v>
      </c>
      <c r="P518">
        <f>VLOOKUP(G518,lookups!$A$2:$I$201,7,0)</f>
        <v>3.0548000000000002</v>
      </c>
      <c r="Q518">
        <f t="shared" si="8"/>
        <v>12.087524088838006</v>
      </c>
    </row>
    <row r="519" spans="1:17" x14ac:dyDescent="0.2">
      <c r="A519" s="31">
        <v>44141</v>
      </c>
      <c r="B519" s="32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VLOOKUP(G519,lookups!$A$2:$I$201,2,0)</f>
        <v>Puddingwife</v>
      </c>
      <c r="L519" t="str">
        <f>VLOOKUP(G519,lookups!$A$2:$I$201,3,0)</f>
        <v>Halichoeres radiatus</v>
      </c>
      <c r="M519" t="str">
        <f>VLOOKUP(G519,lookups!$A$2:$I$201,4,0)</f>
        <v>Labridae</v>
      </c>
      <c r="N519" t="str">
        <f>VLOOKUP(G519,lookups!$A$2:$I$201,5,0)</f>
        <v>Carnivores</v>
      </c>
      <c r="O519">
        <f>VLOOKUP(G519,lookups!$A$2:$I$201,6,0)</f>
        <v>1.3100000000000001E-2</v>
      </c>
      <c r="P519">
        <f>VLOOKUP(G519,lookups!$A$2:$I$201,7,0)</f>
        <v>3.0379999999999998</v>
      </c>
      <c r="Q519">
        <f t="shared" si="8"/>
        <v>24.878484491157941</v>
      </c>
    </row>
    <row r="520" spans="1:17" x14ac:dyDescent="0.2">
      <c r="A520" s="31">
        <v>44141</v>
      </c>
      <c r="B520" s="32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VLOOKUP(G520,lookups!$A$2:$I$201,2,0)</f>
        <v>Blue Tang</v>
      </c>
      <c r="L520" t="str">
        <f>VLOOKUP(G520,lookups!$A$2:$I$201,3,0)</f>
        <v>Acanthurus coeruleus</v>
      </c>
      <c r="M520" t="str">
        <f>VLOOKUP(G520,lookups!$A$2:$I$201,4,0)</f>
        <v>Acanthuridae</v>
      </c>
      <c r="N520" t="str">
        <f>VLOOKUP(G520,lookups!$A$2:$I$201,5,0)</f>
        <v>Herbivores</v>
      </c>
      <c r="O520">
        <f>VLOOKUP(G520,lookups!$A$2:$I$201,6,0)</f>
        <v>4.1500000000000002E-2</v>
      </c>
      <c r="P520">
        <f>VLOOKUP(G520,lookups!$A$2:$I$201,7,0)</f>
        <v>2.8346</v>
      </c>
      <c r="Q520">
        <f t="shared" si="8"/>
        <v>2.1117735602071006</v>
      </c>
    </row>
    <row r="521" spans="1:17" x14ac:dyDescent="0.2">
      <c r="A521" s="31">
        <v>44141</v>
      </c>
      <c r="B521" s="32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VLOOKUP(G521,lookups!$A$2:$I$201,2,0)</f>
        <v>Slippery Dick</v>
      </c>
      <c r="L521" t="str">
        <f>VLOOKUP(G521,lookups!$A$2:$I$201,3,0)</f>
        <v>Halichoeres bivittatus</v>
      </c>
      <c r="M521" t="str">
        <f>VLOOKUP(G521,lookups!$A$2:$I$201,4,0)</f>
        <v>Labridae</v>
      </c>
      <c r="N521" t="str">
        <f>VLOOKUP(G521,lookups!$A$2:$I$201,5,0)</f>
        <v>Carnivores</v>
      </c>
      <c r="O521">
        <f>VLOOKUP(G521,lookups!$A$2:$I$201,6,0)</f>
        <v>9.3299999999999998E-3</v>
      </c>
      <c r="P521">
        <f>VLOOKUP(G521,lookups!$A$2:$I$201,7,0)</f>
        <v>3.06</v>
      </c>
      <c r="Q521">
        <f t="shared" si="8"/>
        <v>5.4117410047026144</v>
      </c>
    </row>
    <row r="522" spans="1:17" x14ac:dyDescent="0.2">
      <c r="A522" s="31">
        <v>44141</v>
      </c>
      <c r="B522" s="32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VLOOKUP(G522,lookups!$A$2:$I$201,2,0)</f>
        <v>3-spot Damselfish</v>
      </c>
      <c r="L522" t="str">
        <f>VLOOKUP(G522,lookups!$A$2:$I$201,3,0)</f>
        <v>Stegastes planifrons</v>
      </c>
      <c r="M522" t="str">
        <f>VLOOKUP(G522,lookups!$A$2:$I$201,4,0)</f>
        <v>Pomacentridae</v>
      </c>
      <c r="N522" t="str">
        <f>VLOOKUP(G522,lookups!$A$2:$I$201,5,0)</f>
        <v>Omnivores</v>
      </c>
      <c r="O522">
        <f>VLOOKUP(G522,lookups!$A$2:$I$201,6,0)</f>
        <v>2.188E-2</v>
      </c>
      <c r="P522">
        <f>VLOOKUP(G522,lookups!$A$2:$I$201,7,0)</f>
        <v>2.96</v>
      </c>
      <c r="Q522">
        <f t="shared" si="8"/>
        <v>4.3992132912140169</v>
      </c>
    </row>
    <row r="523" spans="1:17" x14ac:dyDescent="0.2">
      <c r="A523" s="31">
        <v>44141</v>
      </c>
      <c r="B523" s="32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VLOOKUP(G523,lookups!$A$2:$I$201,2,0)</f>
        <v>Princess Parrotfish</v>
      </c>
      <c r="L523" t="str">
        <f>VLOOKUP(G523,lookups!$A$2:$I$201,3,0)</f>
        <v>Scarus taeniopterus</v>
      </c>
      <c r="M523" t="str">
        <f>VLOOKUP(G523,lookups!$A$2:$I$201,4,0)</f>
        <v>Scaridae</v>
      </c>
      <c r="N523" t="str">
        <f>VLOOKUP(G523,lookups!$A$2:$I$201,5,0)</f>
        <v>Herbivores</v>
      </c>
      <c r="O523">
        <f>VLOOKUP(G523,lookups!$A$2:$I$201,6,0)</f>
        <v>3.3500000000000002E-2</v>
      </c>
      <c r="P523">
        <f>VLOOKUP(G523,lookups!$A$2:$I$201,7,0)</f>
        <v>2.7086000000000001</v>
      </c>
      <c r="Q523">
        <f t="shared" si="8"/>
        <v>9.3573817111532165</v>
      </c>
    </row>
    <row r="524" spans="1:17" x14ac:dyDescent="0.2">
      <c r="A524" s="31">
        <v>44141</v>
      </c>
      <c r="B524" s="32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VLOOKUP(G524,lookups!$A$2:$I$201,2,0)</f>
        <v>Beaugregory</v>
      </c>
      <c r="L524" t="str">
        <f>VLOOKUP(G524,lookups!$A$2:$I$201,3,0)</f>
        <v>Stegastes leucostictus</v>
      </c>
      <c r="M524" t="str">
        <f>VLOOKUP(G524,lookups!$A$2:$I$201,4,0)</f>
        <v>Pomacentridae</v>
      </c>
      <c r="N524" t="str">
        <f>VLOOKUP(G524,lookups!$A$2:$I$201,5,0)</f>
        <v>Omnivores</v>
      </c>
      <c r="O524">
        <f>VLOOKUP(G524,lookups!$A$2:$I$201,6,0)</f>
        <v>1.9949999999999999E-2</v>
      </c>
      <c r="P524">
        <f>VLOOKUP(G524,lookups!$A$2:$I$201,7,0)</f>
        <v>2.95</v>
      </c>
      <c r="Q524">
        <f t="shared" si="8"/>
        <v>9.2057327252920587</v>
      </c>
    </row>
    <row r="525" spans="1:17" x14ac:dyDescent="0.2">
      <c r="A525" s="31">
        <v>44141</v>
      </c>
      <c r="B525" s="32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VLOOKUP(G525,lookups!$A$2:$I$201,2,0)</f>
        <v>Queen Parrotfish</v>
      </c>
      <c r="L525" t="str">
        <f>VLOOKUP(G525,lookups!$A$2:$I$201,3,0)</f>
        <v>Scarus vetula</v>
      </c>
      <c r="M525" t="str">
        <f>VLOOKUP(G525,lookups!$A$2:$I$201,4,0)</f>
        <v>Scaridae</v>
      </c>
      <c r="N525" t="str">
        <f>VLOOKUP(G525,lookups!$A$2:$I$201,5,0)</f>
        <v>Herbivores</v>
      </c>
      <c r="O525">
        <f>VLOOKUP(G525,lookups!$A$2:$I$201,6,0)</f>
        <v>2.5000000000000001E-2</v>
      </c>
      <c r="P525">
        <f>VLOOKUP(G525,lookups!$A$2:$I$201,7,0)</f>
        <v>2.9214000000000002</v>
      </c>
      <c r="Q525">
        <f t="shared" si="8"/>
        <v>269.20872440026932</v>
      </c>
    </row>
    <row r="526" spans="1:17" x14ac:dyDescent="0.2">
      <c r="A526" s="31">
        <v>44141</v>
      </c>
      <c r="B526" s="32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VLOOKUP(G526,lookups!$A$2:$I$201,2,0)</f>
        <v>3-spot Damselfish</v>
      </c>
      <c r="L526" t="str">
        <f>VLOOKUP(G526,lookups!$A$2:$I$201,3,0)</f>
        <v>Stegastes planifrons</v>
      </c>
      <c r="M526" t="str">
        <f>VLOOKUP(G526,lookups!$A$2:$I$201,4,0)</f>
        <v>Pomacentridae</v>
      </c>
      <c r="N526" t="str">
        <f>VLOOKUP(G526,lookups!$A$2:$I$201,5,0)</f>
        <v>Omnivores</v>
      </c>
      <c r="O526">
        <f>VLOOKUP(G526,lookups!$A$2:$I$201,6,0)</f>
        <v>2.188E-2</v>
      </c>
      <c r="P526">
        <f>VLOOKUP(G526,lookups!$A$2:$I$201,7,0)</f>
        <v>2.96</v>
      </c>
      <c r="Q526">
        <f t="shared" si="8"/>
        <v>0.17025352199504648</v>
      </c>
    </row>
    <row r="527" spans="1:17" x14ac:dyDescent="0.2">
      <c r="A527" s="31">
        <v>44141</v>
      </c>
      <c r="B527" s="32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VLOOKUP(G527,lookups!$A$2:$I$201,2,0)</f>
        <v>Blue Tang</v>
      </c>
      <c r="L527" t="str">
        <f>VLOOKUP(G527,lookups!$A$2:$I$201,3,0)</f>
        <v>Acanthurus coeruleus</v>
      </c>
      <c r="M527" t="str">
        <f>VLOOKUP(G527,lookups!$A$2:$I$201,4,0)</f>
        <v>Acanthuridae</v>
      </c>
      <c r="N527" t="str">
        <f>VLOOKUP(G527,lookups!$A$2:$I$201,5,0)</f>
        <v>Herbivores</v>
      </c>
      <c r="O527">
        <f>VLOOKUP(G527,lookups!$A$2:$I$201,6,0)</f>
        <v>4.1500000000000002E-2</v>
      </c>
      <c r="P527">
        <f>VLOOKUP(G527,lookups!$A$2:$I$201,7,0)</f>
        <v>2.8346</v>
      </c>
      <c r="Q527">
        <f t="shared" si="8"/>
        <v>2.1117735602071006</v>
      </c>
    </row>
    <row r="528" spans="1:17" x14ac:dyDescent="0.2">
      <c r="A528" s="31">
        <v>44141</v>
      </c>
      <c r="B528" s="32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VLOOKUP(G528,lookups!$A$2:$I$201,2,0)</f>
        <v>Striped Parrotfish</v>
      </c>
      <c r="L528" t="str">
        <f>VLOOKUP(G528,lookups!$A$2:$I$201,3,0)</f>
        <v>Scarus iserti</v>
      </c>
      <c r="M528" t="str">
        <f>VLOOKUP(G528,lookups!$A$2:$I$201,4,0)</f>
        <v>Scaridae</v>
      </c>
      <c r="N528" t="str">
        <f>VLOOKUP(G528,lookups!$A$2:$I$201,5,0)</f>
        <v>Herbivores</v>
      </c>
      <c r="O528">
        <f>VLOOKUP(G528,lookups!$A$2:$I$201,6,0)</f>
        <v>1.47E-2</v>
      </c>
      <c r="P528">
        <f>VLOOKUP(G528,lookups!$A$2:$I$201,7,0)</f>
        <v>3.0548000000000002</v>
      </c>
      <c r="Q528">
        <f t="shared" si="8"/>
        <v>3.5027873644931384</v>
      </c>
    </row>
    <row r="529" spans="1:17" x14ac:dyDescent="0.2">
      <c r="A529" s="31">
        <v>44141</v>
      </c>
      <c r="B529" s="32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VLOOKUP(G529,lookups!$A$2:$I$201,2,0)</f>
        <v>Ocean Surgeonfish</v>
      </c>
      <c r="L529" t="str">
        <f>VLOOKUP(G529,lookups!$A$2:$I$201,3,0)</f>
        <v>Acanthurus bahianus</v>
      </c>
      <c r="M529" t="str">
        <f>VLOOKUP(G529,lookups!$A$2:$I$201,4,0)</f>
        <v>Acanthuridae</v>
      </c>
      <c r="N529" t="str">
        <f>VLOOKUP(G529,lookups!$A$2:$I$201,5,0)</f>
        <v>Herbivores</v>
      </c>
      <c r="O529">
        <f>VLOOKUP(G529,lookups!$A$2:$I$201,6,0)</f>
        <v>2.3699999999999999E-2</v>
      </c>
      <c r="P529">
        <f>VLOOKUP(G529,lookups!$A$2:$I$201,7,0)</f>
        <v>2.9752000000000001</v>
      </c>
      <c r="Q529">
        <f t="shared" si="8"/>
        <v>90.624603280134849</v>
      </c>
    </row>
    <row r="530" spans="1:17" x14ac:dyDescent="0.2">
      <c r="A530" s="31">
        <v>44141</v>
      </c>
      <c r="B530" s="32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VLOOKUP(G530,lookups!$A$2:$I$201,2,0)</f>
        <v>Ocean Surgeonfish</v>
      </c>
      <c r="L530" t="str">
        <f>VLOOKUP(G530,lookups!$A$2:$I$201,3,0)</f>
        <v>Acanthurus bahianus</v>
      </c>
      <c r="M530" t="str">
        <f>VLOOKUP(G530,lookups!$A$2:$I$201,4,0)</f>
        <v>Acanthuridae</v>
      </c>
      <c r="N530" t="str">
        <f>VLOOKUP(G530,lookups!$A$2:$I$201,5,0)</f>
        <v>Herbivores</v>
      </c>
      <c r="O530">
        <f>VLOOKUP(G530,lookups!$A$2:$I$201,6,0)</f>
        <v>2.3699999999999999E-2</v>
      </c>
      <c r="P530">
        <f>VLOOKUP(G530,lookups!$A$2:$I$201,7,0)</f>
        <v>2.9752000000000001</v>
      </c>
      <c r="Q530">
        <f t="shared" si="8"/>
        <v>11.524488936152641</v>
      </c>
    </row>
    <row r="531" spans="1:17" x14ac:dyDescent="0.2">
      <c r="A531" s="31">
        <v>44141</v>
      </c>
      <c r="B531" s="32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VLOOKUP(G531,lookups!$A$2:$I$201,2,0)</f>
        <v>Bluehead Wrasse</v>
      </c>
      <c r="L531" t="str">
        <f>VLOOKUP(G531,lookups!$A$2:$I$201,3,0)</f>
        <v>Thalassoma bifasciatum</v>
      </c>
      <c r="M531" t="str">
        <f>VLOOKUP(G531,lookups!$A$2:$I$201,4,0)</f>
        <v>Labridae</v>
      </c>
      <c r="N531" t="str">
        <f>VLOOKUP(G531,lookups!$A$2:$I$201,5,0)</f>
        <v>Carnivores</v>
      </c>
      <c r="O531">
        <f>VLOOKUP(G531,lookups!$A$2:$I$201,6,0)</f>
        <v>8.9099999999999995E-3</v>
      </c>
      <c r="P531">
        <f>VLOOKUP(G531,lookups!$A$2:$I$201,7,0)</f>
        <v>3.01</v>
      </c>
      <c r="Q531">
        <f t="shared" si="8"/>
        <v>0.24322750267948948</v>
      </c>
    </row>
    <row r="532" spans="1:17" x14ac:dyDescent="0.2">
      <c r="A532" s="31">
        <v>44141</v>
      </c>
      <c r="B532" s="32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VLOOKUP(G532,lookups!$A$2:$I$201,2,0)</f>
        <v>Striped Parrotfish</v>
      </c>
      <c r="L532" t="str">
        <f>VLOOKUP(G532,lookups!$A$2:$I$201,3,0)</f>
        <v>Scarus iserti</v>
      </c>
      <c r="M532" t="str">
        <f>VLOOKUP(G532,lookups!$A$2:$I$201,4,0)</f>
        <v>Scaridae</v>
      </c>
      <c r="N532" t="str">
        <f>VLOOKUP(G532,lookups!$A$2:$I$201,5,0)</f>
        <v>Herbivores</v>
      </c>
      <c r="O532">
        <f>VLOOKUP(G532,lookups!$A$2:$I$201,6,0)</f>
        <v>1.47E-2</v>
      </c>
      <c r="P532">
        <f>VLOOKUP(G532,lookups!$A$2:$I$201,7,0)</f>
        <v>3.0548000000000002</v>
      </c>
      <c r="Q532">
        <f t="shared" si="8"/>
        <v>16.676977189904147</v>
      </c>
    </row>
    <row r="533" spans="1:17" x14ac:dyDescent="0.2">
      <c r="A533" s="31">
        <v>44141</v>
      </c>
      <c r="B533" s="32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VLOOKUP(G533,lookups!$A$2:$I$201,2,0)</f>
        <v>Striped Parrotfish</v>
      </c>
      <c r="L533" t="str">
        <f>VLOOKUP(G533,lookups!$A$2:$I$201,3,0)</f>
        <v>Scarus iserti</v>
      </c>
      <c r="M533" t="str">
        <f>VLOOKUP(G533,lookups!$A$2:$I$201,4,0)</f>
        <v>Scaridae</v>
      </c>
      <c r="N533" t="str">
        <f>VLOOKUP(G533,lookups!$A$2:$I$201,5,0)</f>
        <v>Herbivores</v>
      </c>
      <c r="O533">
        <f>VLOOKUP(G533,lookups!$A$2:$I$201,6,0)</f>
        <v>1.47E-2</v>
      </c>
      <c r="P533">
        <f>VLOOKUP(G533,lookups!$A$2:$I$201,7,0)</f>
        <v>3.0548000000000002</v>
      </c>
      <c r="Q533">
        <f t="shared" si="8"/>
        <v>1.0150564524775472</v>
      </c>
    </row>
    <row r="534" spans="1:17" x14ac:dyDescent="0.2">
      <c r="A534" s="31">
        <v>44141</v>
      </c>
      <c r="B534" s="32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VLOOKUP(G534,lookups!$A$2:$I$201,2,0)</f>
        <v>Striped Parrotfish</v>
      </c>
      <c r="L534" t="str">
        <f>VLOOKUP(G534,lookups!$A$2:$I$201,3,0)</f>
        <v>Scarus iserti</v>
      </c>
      <c r="M534" t="str">
        <f>VLOOKUP(G534,lookups!$A$2:$I$201,4,0)</f>
        <v>Scaridae</v>
      </c>
      <c r="N534" t="str">
        <f>VLOOKUP(G534,lookups!$A$2:$I$201,5,0)</f>
        <v>Herbivores</v>
      </c>
      <c r="O534">
        <f>VLOOKUP(G534,lookups!$A$2:$I$201,6,0)</f>
        <v>1.47E-2</v>
      </c>
      <c r="P534">
        <f>VLOOKUP(G534,lookups!$A$2:$I$201,7,0)</f>
        <v>3.0548000000000002</v>
      </c>
      <c r="Q534">
        <f t="shared" si="8"/>
        <v>8.4348356905685886</v>
      </c>
    </row>
    <row r="535" spans="1:17" x14ac:dyDescent="0.2">
      <c r="A535" s="31">
        <v>44141</v>
      </c>
      <c r="B535" s="32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VLOOKUP(G535,lookups!$A$2:$I$201,2,0)</f>
        <v>Stoplight Parrotfish</v>
      </c>
      <c r="L535" t="str">
        <f>VLOOKUP(G535,lookups!$A$2:$I$201,3,0)</f>
        <v>Sparisoma viride</v>
      </c>
      <c r="M535" t="str">
        <f>VLOOKUP(G535,lookups!$A$2:$I$201,4,0)</f>
        <v>Scaridae</v>
      </c>
      <c r="N535" t="str">
        <f>VLOOKUP(G535,lookups!$A$2:$I$201,5,0)</f>
        <v>Herbivores</v>
      </c>
      <c r="O535">
        <f>VLOOKUP(G535,lookups!$A$2:$I$201,6,0)</f>
        <v>2.5000000000000001E-2</v>
      </c>
      <c r="P535">
        <f>VLOOKUP(G535,lookups!$A$2:$I$201,7,0)</f>
        <v>2.9214000000000002</v>
      </c>
      <c r="Q535">
        <f t="shared" si="8"/>
        <v>10.869938743553069</v>
      </c>
    </row>
    <row r="536" spans="1:17" x14ac:dyDescent="0.2">
      <c r="A536" s="31">
        <v>44141</v>
      </c>
      <c r="B536" s="32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VLOOKUP(G536,lookups!$A$2:$I$201,2,0)</f>
        <v>Stoplight Parrotfish</v>
      </c>
      <c r="L536" t="str">
        <f>VLOOKUP(G536,lookups!$A$2:$I$201,3,0)</f>
        <v>Sparisoma viride</v>
      </c>
      <c r="M536" t="str">
        <f>VLOOKUP(G536,lookups!$A$2:$I$201,4,0)</f>
        <v>Scaridae</v>
      </c>
      <c r="N536" t="str">
        <f>VLOOKUP(G536,lookups!$A$2:$I$201,5,0)</f>
        <v>Herbivores</v>
      </c>
      <c r="O536">
        <f>VLOOKUP(G536,lookups!$A$2:$I$201,6,0)</f>
        <v>2.5000000000000001E-2</v>
      </c>
      <c r="P536">
        <f>VLOOKUP(G536,lookups!$A$2:$I$201,7,0)</f>
        <v>2.9214000000000002</v>
      </c>
      <c r="Q536">
        <f t="shared" si="8"/>
        <v>1.4348221330880631</v>
      </c>
    </row>
    <row r="537" spans="1:17" x14ac:dyDescent="0.2">
      <c r="A537" s="31">
        <v>44141</v>
      </c>
      <c r="B537" s="32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VLOOKUP(G537,lookups!$A$2:$I$201,2,0)</f>
        <v>Yellowtail Snapper</v>
      </c>
      <c r="L537" t="str">
        <f>VLOOKUP(G537,lookups!$A$2:$I$201,3,0)</f>
        <v>Ocyurus chrysurus</v>
      </c>
      <c r="M537" t="str">
        <f>VLOOKUP(G537,lookups!$A$2:$I$201,4,0)</f>
        <v>Lutjanidae</v>
      </c>
      <c r="N537" t="str">
        <f>VLOOKUP(G537,lookups!$A$2:$I$201,5,0)</f>
        <v>Carnivores</v>
      </c>
      <c r="O537">
        <f>VLOOKUP(G537,lookups!$A$2:$I$201,6,0)</f>
        <v>4.0500000000000001E-2</v>
      </c>
      <c r="P537">
        <f>VLOOKUP(G537,lookups!$A$2:$I$201,7,0)</f>
        <v>2.718</v>
      </c>
      <c r="Q537">
        <f t="shared" si="8"/>
        <v>21.157045654464355</v>
      </c>
    </row>
    <row r="538" spans="1:17" x14ac:dyDescent="0.2">
      <c r="A538" s="31">
        <v>44141</v>
      </c>
      <c r="B538" s="32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VLOOKUP(G538,lookups!$A$2:$I$201,2,0)</f>
        <v>Yellowtail Snapper</v>
      </c>
      <c r="L538" t="str">
        <f>VLOOKUP(G538,lookups!$A$2:$I$201,3,0)</f>
        <v>Ocyurus chrysurus</v>
      </c>
      <c r="M538" t="str">
        <f>VLOOKUP(G538,lookups!$A$2:$I$201,4,0)</f>
        <v>Lutjanidae</v>
      </c>
      <c r="N538" t="str">
        <f>VLOOKUP(G538,lookups!$A$2:$I$201,5,0)</f>
        <v>Carnivores</v>
      </c>
      <c r="O538">
        <f>VLOOKUP(G538,lookups!$A$2:$I$201,6,0)</f>
        <v>4.0500000000000001E-2</v>
      </c>
      <c r="P538">
        <f>VLOOKUP(G538,lookups!$A$2:$I$201,7,0)</f>
        <v>2.718</v>
      </c>
      <c r="Q538">
        <f t="shared" si="8"/>
        <v>796.72205366260744</v>
      </c>
    </row>
    <row r="539" spans="1:17" x14ac:dyDescent="0.2">
      <c r="A539" s="31">
        <v>44141</v>
      </c>
      <c r="B539" s="32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VLOOKUP(G539,lookups!$A$2:$I$201,2,0)</f>
        <v>Yellowtail Snapper</v>
      </c>
      <c r="L539" t="str">
        <f>VLOOKUP(G539,lookups!$A$2:$I$201,3,0)</f>
        <v>Ocyurus chrysurus</v>
      </c>
      <c r="M539" t="str">
        <f>VLOOKUP(G539,lookups!$A$2:$I$201,4,0)</f>
        <v>Lutjanidae</v>
      </c>
      <c r="N539" t="str">
        <f>VLOOKUP(G539,lookups!$A$2:$I$201,5,0)</f>
        <v>Carnivores</v>
      </c>
      <c r="O539">
        <f>VLOOKUP(G539,lookups!$A$2:$I$201,6,0)</f>
        <v>4.0500000000000001E-2</v>
      </c>
      <c r="P539">
        <f>VLOOKUP(G539,lookups!$A$2:$I$201,7,0)</f>
        <v>2.718</v>
      </c>
      <c r="Q539">
        <f t="shared" si="8"/>
        <v>180.36815783218483</v>
      </c>
    </row>
    <row r="540" spans="1:17" x14ac:dyDescent="0.2">
      <c r="A540" s="31">
        <v>44141</v>
      </c>
      <c r="B540" s="32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VLOOKUP(G540,lookups!$A$2:$I$201,2,0)</f>
        <v>Goatfish</v>
      </c>
      <c r="L540" t="str">
        <f>VLOOKUP(G540,lookups!$A$2:$I$201,3,0)</f>
        <v>Mulloidichthys martinicus</v>
      </c>
      <c r="M540" t="str">
        <f>VLOOKUP(G540,lookups!$A$2:$I$201,4,0)</f>
        <v>Mullidae</v>
      </c>
      <c r="N540" t="str">
        <f>VLOOKUP(G540,lookups!$A$2:$I$201,5,0)</f>
        <v>Carnivores</v>
      </c>
      <c r="O540">
        <f>VLOOKUP(G540,lookups!$A$2:$I$201,6,0)</f>
        <v>9.7699999999999992E-3</v>
      </c>
      <c r="P540">
        <f>VLOOKUP(G540,lookups!$A$2:$I$201,7,0)</f>
        <v>3.12</v>
      </c>
      <c r="Q540">
        <f t="shared" si="8"/>
        <v>22.747834053184654</v>
      </c>
    </row>
    <row r="541" spans="1:17" x14ac:dyDescent="0.2">
      <c r="A541" s="31">
        <v>44141</v>
      </c>
      <c r="B541" s="32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VLOOKUP(G541,lookups!$A$2:$I$201,2,0)</f>
        <v>Queen Parrotfish</v>
      </c>
      <c r="L541" t="str">
        <f>VLOOKUP(G541,lookups!$A$2:$I$201,3,0)</f>
        <v>Scarus vetula</v>
      </c>
      <c r="M541" t="str">
        <f>VLOOKUP(G541,lookups!$A$2:$I$201,4,0)</f>
        <v>Scaridae</v>
      </c>
      <c r="N541" t="str">
        <f>VLOOKUP(G541,lookups!$A$2:$I$201,5,0)</f>
        <v>Herbivores</v>
      </c>
      <c r="O541">
        <f>VLOOKUP(G541,lookups!$A$2:$I$201,6,0)</f>
        <v>2.5000000000000001E-2</v>
      </c>
      <c r="P541">
        <f>VLOOKUP(G541,lookups!$A$2:$I$201,7,0)</f>
        <v>2.9214000000000002</v>
      </c>
      <c r="Q541">
        <f t="shared" si="8"/>
        <v>10.869938743553069</v>
      </c>
    </row>
    <row r="542" spans="1:17" x14ac:dyDescent="0.2">
      <c r="A542" s="31">
        <v>44141</v>
      </c>
      <c r="B542" s="32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VLOOKUP(G542,lookups!$A$2:$I$201,2,0)</f>
        <v>Queen Parrotfish</v>
      </c>
      <c r="L542" t="str">
        <f>VLOOKUP(G542,lookups!$A$2:$I$201,3,0)</f>
        <v>Scarus vetula</v>
      </c>
      <c r="M542" t="str">
        <f>VLOOKUP(G542,lookups!$A$2:$I$201,4,0)</f>
        <v>Scaridae</v>
      </c>
      <c r="N542" t="str">
        <f>VLOOKUP(G542,lookups!$A$2:$I$201,5,0)</f>
        <v>Herbivores</v>
      </c>
      <c r="O542">
        <f>VLOOKUP(G542,lookups!$A$2:$I$201,6,0)</f>
        <v>2.5000000000000001E-2</v>
      </c>
      <c r="P542">
        <f>VLOOKUP(G542,lookups!$A$2:$I$201,7,0)</f>
        <v>2.9214000000000002</v>
      </c>
      <c r="Q542">
        <f t="shared" si="8"/>
        <v>1.4348221330880631</v>
      </c>
    </row>
    <row r="543" spans="1:17" x14ac:dyDescent="0.2">
      <c r="A543" s="31">
        <v>44141</v>
      </c>
      <c r="B543" s="32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VLOOKUP(G543,lookups!$A$2:$I$201,2,0)</f>
        <v>Queen Parrotfish</v>
      </c>
      <c r="L543" t="str">
        <f>VLOOKUP(G543,lookups!$A$2:$I$201,3,0)</f>
        <v>Scarus vetula</v>
      </c>
      <c r="M543" t="str">
        <f>VLOOKUP(G543,lookups!$A$2:$I$201,4,0)</f>
        <v>Scaridae</v>
      </c>
      <c r="N543" t="str">
        <f>VLOOKUP(G543,lookups!$A$2:$I$201,5,0)</f>
        <v>Herbivores</v>
      </c>
      <c r="O543">
        <f>VLOOKUP(G543,lookups!$A$2:$I$201,6,0)</f>
        <v>2.5000000000000001E-2</v>
      </c>
      <c r="P543">
        <f>VLOOKUP(G543,lookups!$A$2:$I$201,7,0)</f>
        <v>2.9214000000000002</v>
      </c>
      <c r="Q543">
        <f t="shared" si="8"/>
        <v>0.61915878909606581</v>
      </c>
    </row>
    <row r="544" spans="1:17" x14ac:dyDescent="0.2">
      <c r="A544" s="31">
        <v>44141</v>
      </c>
      <c r="B544" s="32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VLOOKUP(G544,lookups!$A$2:$I$201,2,0)</f>
        <v>Blue Tang</v>
      </c>
      <c r="L544" t="str">
        <f>VLOOKUP(G544,lookups!$A$2:$I$201,3,0)</f>
        <v>Acanthurus coeruleus</v>
      </c>
      <c r="M544" t="str">
        <f>VLOOKUP(G544,lookups!$A$2:$I$201,4,0)</f>
        <v>Acanthuridae</v>
      </c>
      <c r="N544" t="str">
        <f>VLOOKUP(G544,lookups!$A$2:$I$201,5,0)</f>
        <v>Herbivores</v>
      </c>
      <c r="O544">
        <f>VLOOKUP(G544,lookups!$A$2:$I$201,6,0)</f>
        <v>4.1500000000000002E-2</v>
      </c>
      <c r="P544">
        <f>VLOOKUP(G544,lookups!$A$2:$I$201,7,0)</f>
        <v>2.8346</v>
      </c>
      <c r="Q544">
        <f t="shared" si="8"/>
        <v>0.93432077429463178</v>
      </c>
    </row>
    <row r="545" spans="1:17" x14ac:dyDescent="0.2">
      <c r="A545" s="31">
        <v>44141</v>
      </c>
      <c r="B545" s="32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VLOOKUP(G545,lookups!$A$2:$I$201,2,0)</f>
        <v>Mahogany Snapper</v>
      </c>
      <c r="L545" t="str">
        <f>VLOOKUP(G545,lookups!$A$2:$I$201,3,0)</f>
        <v>Lutjanus mahogoni</v>
      </c>
      <c r="M545" t="str">
        <f>VLOOKUP(G545,lookups!$A$2:$I$201,4,0)</f>
        <v>Lutjanidae</v>
      </c>
      <c r="N545" t="str">
        <f>VLOOKUP(G545,lookups!$A$2:$I$201,5,0)</f>
        <v>Carnivores</v>
      </c>
      <c r="O545">
        <f>VLOOKUP(G545,lookups!$A$2:$I$201,6,0)</f>
        <v>4.2900000000000001E-2</v>
      </c>
      <c r="P545">
        <f>VLOOKUP(G545,lookups!$A$2:$I$201,7,0)</f>
        <v>2.7189999999999999</v>
      </c>
      <c r="Q545">
        <f t="shared" si="8"/>
        <v>95.070966588234484</v>
      </c>
    </row>
    <row r="546" spans="1:17" x14ac:dyDescent="0.2">
      <c r="A546" s="31">
        <v>44141</v>
      </c>
      <c r="B546" s="32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VLOOKUP(G546,lookups!$A$2:$I$201,2,0)</f>
        <v>Redband Parrotfish</v>
      </c>
      <c r="L546" t="str">
        <f>VLOOKUP(G546,lookups!$A$2:$I$201,3,0)</f>
        <v>Sparisoma aurofrenatum</v>
      </c>
      <c r="M546" t="str">
        <f>VLOOKUP(G546,lookups!$A$2:$I$201,4,0)</f>
        <v>Scaridae</v>
      </c>
      <c r="N546" t="str">
        <f>VLOOKUP(G546,lookups!$A$2:$I$201,5,0)</f>
        <v>Herbivores</v>
      </c>
      <c r="O546">
        <f>VLOOKUP(G546,lookups!$A$2:$I$201,6,0)</f>
        <v>4.5999999999999999E-3</v>
      </c>
      <c r="P546">
        <f>VLOOKUP(G546,lookups!$A$2:$I$201,7,0)</f>
        <v>3.4291</v>
      </c>
      <c r="Q546">
        <f t="shared" si="8"/>
        <v>1.1470857206847838</v>
      </c>
    </row>
    <row r="547" spans="1:17" x14ac:dyDescent="0.2">
      <c r="A547" s="31">
        <v>44141</v>
      </c>
      <c r="B547" s="32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VLOOKUP(G547,lookups!$A$2:$I$201,2,0)</f>
        <v>3-spot Damselfish</v>
      </c>
      <c r="L547" t="str">
        <f>VLOOKUP(G547,lookups!$A$2:$I$201,3,0)</f>
        <v>Stegastes planifrons</v>
      </c>
      <c r="M547" t="str">
        <f>VLOOKUP(G547,lookups!$A$2:$I$201,4,0)</f>
        <v>Pomacentridae</v>
      </c>
      <c r="N547" t="str">
        <f>VLOOKUP(G547,lookups!$A$2:$I$201,5,0)</f>
        <v>Omnivores</v>
      </c>
      <c r="O547">
        <f>VLOOKUP(G547,lookups!$A$2:$I$201,6,0)</f>
        <v>2.188E-2</v>
      </c>
      <c r="P547">
        <f>VLOOKUP(G547,lookups!$A$2:$I$201,7,0)</f>
        <v>2.96</v>
      </c>
      <c r="Q547">
        <f t="shared" si="8"/>
        <v>0.56536150138828423</v>
      </c>
    </row>
    <row r="548" spans="1:17" x14ac:dyDescent="0.2">
      <c r="A548" s="31">
        <v>44141</v>
      </c>
      <c r="B548" s="32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VLOOKUP(G548,lookups!$A$2:$I$201,2,0)</f>
        <v>3-spot Damselfish</v>
      </c>
      <c r="L548" t="str">
        <f>VLOOKUP(G548,lookups!$A$2:$I$201,3,0)</f>
        <v>Stegastes planifrons</v>
      </c>
      <c r="M548" t="str">
        <f>VLOOKUP(G548,lookups!$A$2:$I$201,4,0)</f>
        <v>Pomacentridae</v>
      </c>
      <c r="N548" t="str">
        <f>VLOOKUP(G548,lookups!$A$2:$I$201,5,0)</f>
        <v>Omnivores</v>
      </c>
      <c r="O548">
        <f>VLOOKUP(G548,lookups!$A$2:$I$201,6,0)</f>
        <v>2.188E-2</v>
      </c>
      <c r="P548">
        <f>VLOOKUP(G548,lookups!$A$2:$I$201,7,0)</f>
        <v>2.96</v>
      </c>
      <c r="Q548">
        <f t="shared" si="8"/>
        <v>10.308457367384195</v>
      </c>
    </row>
    <row r="549" spans="1:17" x14ac:dyDescent="0.2">
      <c r="A549" s="31">
        <v>44141</v>
      </c>
      <c r="B549" s="32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VLOOKUP(G549,lookups!$A$2:$I$201,2,0)</f>
        <v>3-spot Damselfish</v>
      </c>
      <c r="L549" t="str">
        <f>VLOOKUP(G549,lookups!$A$2:$I$201,3,0)</f>
        <v>Stegastes planifrons</v>
      </c>
      <c r="M549" t="str">
        <f>VLOOKUP(G549,lookups!$A$2:$I$201,4,0)</f>
        <v>Pomacentridae</v>
      </c>
      <c r="N549" t="str">
        <f>VLOOKUP(G549,lookups!$A$2:$I$201,5,0)</f>
        <v>Omnivores</v>
      </c>
      <c r="O549">
        <f>VLOOKUP(G549,lookups!$A$2:$I$201,6,0)</f>
        <v>2.188E-2</v>
      </c>
      <c r="P549">
        <f>VLOOKUP(G549,lookups!$A$2:$I$201,7,0)</f>
        <v>2.96</v>
      </c>
      <c r="Q549">
        <f t="shared" si="8"/>
        <v>19.954797165107308</v>
      </c>
    </row>
    <row r="550" spans="1:17" x14ac:dyDescent="0.2">
      <c r="A550" s="31">
        <v>44141</v>
      </c>
      <c r="B550" s="32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VLOOKUP(G550,lookups!$A$2:$I$201,2,0)</f>
        <v>Queen Parrotfish</v>
      </c>
      <c r="L550" t="str">
        <f>VLOOKUP(G550,lookups!$A$2:$I$201,3,0)</f>
        <v>Scarus vetula</v>
      </c>
      <c r="M550" t="str">
        <f>VLOOKUP(G550,lookups!$A$2:$I$201,4,0)</f>
        <v>Scaridae</v>
      </c>
      <c r="N550" t="str">
        <f>VLOOKUP(G550,lookups!$A$2:$I$201,5,0)</f>
        <v>Herbivores</v>
      </c>
      <c r="O550">
        <f>VLOOKUP(G550,lookups!$A$2:$I$201,6,0)</f>
        <v>2.5000000000000001E-2</v>
      </c>
      <c r="P550">
        <f>VLOOKUP(G550,lookups!$A$2:$I$201,7,0)</f>
        <v>2.9214000000000002</v>
      </c>
      <c r="Q550">
        <f t="shared" si="8"/>
        <v>0.61915878909606581</v>
      </c>
    </row>
    <row r="551" spans="1:17" x14ac:dyDescent="0.2">
      <c r="A551" s="31">
        <v>44141</v>
      </c>
      <c r="B551" s="32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VLOOKUP(G551,lookups!$A$2:$I$201,2,0)</f>
        <v>Queen Parrotfish</v>
      </c>
      <c r="L551" t="str">
        <f>VLOOKUP(G551,lookups!$A$2:$I$201,3,0)</f>
        <v>Scarus vetula</v>
      </c>
      <c r="M551" t="str">
        <f>VLOOKUP(G551,lookups!$A$2:$I$201,4,0)</f>
        <v>Scaridae</v>
      </c>
      <c r="N551" t="str">
        <f>VLOOKUP(G551,lookups!$A$2:$I$201,5,0)</f>
        <v>Herbivores</v>
      </c>
      <c r="O551">
        <f>VLOOKUP(G551,lookups!$A$2:$I$201,6,0)</f>
        <v>2.5000000000000001E-2</v>
      </c>
      <c r="P551">
        <f>VLOOKUP(G551,lookups!$A$2:$I$201,7,0)</f>
        <v>2.9214000000000002</v>
      </c>
      <c r="Q551">
        <f t="shared" si="8"/>
        <v>20.861234677071096</v>
      </c>
    </row>
    <row r="552" spans="1:17" x14ac:dyDescent="0.2">
      <c r="A552" s="31">
        <v>44141</v>
      </c>
      <c r="B552" s="32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VLOOKUP(G552,lookups!$A$2:$I$201,2,0)</f>
        <v>Queen Parrotfish</v>
      </c>
      <c r="L552" t="str">
        <f>VLOOKUP(G552,lookups!$A$2:$I$201,3,0)</f>
        <v>Scarus vetula</v>
      </c>
      <c r="M552" t="str">
        <f>VLOOKUP(G552,lookups!$A$2:$I$201,4,0)</f>
        <v>Scaridae</v>
      </c>
      <c r="N552" t="str">
        <f>VLOOKUP(G552,lookups!$A$2:$I$201,5,0)</f>
        <v>Herbivores</v>
      </c>
      <c r="O552">
        <f>VLOOKUP(G552,lookups!$A$2:$I$201,6,0)</f>
        <v>2.5000000000000001E-2</v>
      </c>
      <c r="P552">
        <f>VLOOKUP(G552,lookups!$A$2:$I$201,7,0)</f>
        <v>2.9214000000000002</v>
      </c>
      <c r="Q552">
        <f t="shared" si="8"/>
        <v>2.7536642058777425</v>
      </c>
    </row>
    <row r="553" spans="1:17" x14ac:dyDescent="0.2">
      <c r="A553" s="31">
        <v>44141</v>
      </c>
      <c r="B553" s="32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VLOOKUP(G553,lookups!$A$2:$I$201,2,0)</f>
        <v>Yellowhead Wrasse</v>
      </c>
      <c r="L553" t="str">
        <f>VLOOKUP(G553,lookups!$A$2:$I$201,3,0)</f>
        <v>Halichoeres garnoti</v>
      </c>
      <c r="M553" t="str">
        <f>VLOOKUP(G553,lookups!$A$2:$I$201,4,0)</f>
        <v>Labridae</v>
      </c>
      <c r="N553" t="str">
        <f>VLOOKUP(G553,lookups!$A$2:$I$201,5,0)</f>
        <v>Carnivores</v>
      </c>
      <c r="O553">
        <f>VLOOKUP(G553,lookups!$A$2:$I$201,6,0)</f>
        <v>0.01</v>
      </c>
      <c r="P553">
        <f>VLOOKUP(G553,lookups!$A$2:$I$201,7,0)</f>
        <v>3.13</v>
      </c>
      <c r="Q553">
        <f t="shared" si="8"/>
        <v>6.7092142277548126</v>
      </c>
    </row>
    <row r="554" spans="1:17" x14ac:dyDescent="0.2">
      <c r="A554" s="31">
        <v>44141</v>
      </c>
      <c r="B554" s="32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VLOOKUP(G554,lookups!$A$2:$I$201,2,0)</f>
        <v>Queen Parrotfish</v>
      </c>
      <c r="L554" t="str">
        <f>VLOOKUP(G554,lookups!$A$2:$I$201,3,0)</f>
        <v>Scarus vetula</v>
      </c>
      <c r="M554" t="str">
        <f>VLOOKUP(G554,lookups!$A$2:$I$201,4,0)</f>
        <v>Scaridae</v>
      </c>
      <c r="N554" t="str">
        <f>VLOOKUP(G554,lookups!$A$2:$I$201,5,0)</f>
        <v>Herbivores</v>
      </c>
      <c r="O554">
        <f>VLOOKUP(G554,lookups!$A$2:$I$201,6,0)</f>
        <v>2.5000000000000001E-2</v>
      </c>
      <c r="P554">
        <f>VLOOKUP(G554,lookups!$A$2:$I$201,7,0)</f>
        <v>2.9214000000000002</v>
      </c>
      <c r="Q554">
        <f t="shared" si="8"/>
        <v>35.535309379641568</v>
      </c>
    </row>
    <row r="555" spans="1:17" x14ac:dyDescent="0.2">
      <c r="A555" s="31">
        <v>44141</v>
      </c>
      <c r="B555" s="32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VLOOKUP(G555,lookups!$A$2:$I$201,2,0)</f>
        <v>Stoplight Parrotfish</v>
      </c>
      <c r="L555" t="str">
        <f>VLOOKUP(G555,lookups!$A$2:$I$201,3,0)</f>
        <v>Sparisoma viride</v>
      </c>
      <c r="M555" t="str">
        <f>VLOOKUP(G555,lookups!$A$2:$I$201,4,0)</f>
        <v>Scaridae</v>
      </c>
      <c r="N555" t="str">
        <f>VLOOKUP(G555,lookups!$A$2:$I$201,5,0)</f>
        <v>Herbivores</v>
      </c>
      <c r="O555">
        <f>VLOOKUP(G555,lookups!$A$2:$I$201,6,0)</f>
        <v>2.5000000000000001E-2</v>
      </c>
      <c r="P555">
        <f>VLOOKUP(G555,lookups!$A$2:$I$201,7,0)</f>
        <v>2.9214000000000002</v>
      </c>
      <c r="Q555">
        <f t="shared" si="8"/>
        <v>35.535309379641568</v>
      </c>
    </row>
    <row r="556" spans="1:17" x14ac:dyDescent="0.2">
      <c r="A556" s="31">
        <v>44141</v>
      </c>
      <c r="B556" s="32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VLOOKUP(G556,lookups!$A$2:$I$201,2,0)</f>
        <v>Striped Parrotfish</v>
      </c>
      <c r="L556" t="str">
        <f>VLOOKUP(G556,lookups!$A$2:$I$201,3,0)</f>
        <v>Scarus iserti</v>
      </c>
      <c r="M556" t="str">
        <f>VLOOKUP(G556,lookups!$A$2:$I$201,4,0)</f>
        <v>Scaridae</v>
      </c>
      <c r="N556" t="str">
        <f>VLOOKUP(G556,lookups!$A$2:$I$201,5,0)</f>
        <v>Herbivores</v>
      </c>
      <c r="O556">
        <f>VLOOKUP(G556,lookups!$A$2:$I$201,6,0)</f>
        <v>1.47E-2</v>
      </c>
      <c r="P556">
        <f>VLOOKUP(G556,lookups!$A$2:$I$201,7,0)</f>
        <v>3.0548000000000002</v>
      </c>
      <c r="Q556">
        <f t="shared" si="8"/>
        <v>29.107184931818338</v>
      </c>
    </row>
    <row r="557" spans="1:17" x14ac:dyDescent="0.2">
      <c r="A557" s="31">
        <v>44141</v>
      </c>
      <c r="B557" s="32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VLOOKUP(G557,lookups!$A$2:$I$201,2,0)</f>
        <v>Princess Parrotfish</v>
      </c>
      <c r="L557" t="str">
        <f>VLOOKUP(G557,lookups!$A$2:$I$201,3,0)</f>
        <v>Scarus taeniopterus</v>
      </c>
      <c r="M557" t="str">
        <f>VLOOKUP(G557,lookups!$A$2:$I$201,4,0)</f>
        <v>Scaridae</v>
      </c>
      <c r="N557" t="str">
        <f>VLOOKUP(G557,lookups!$A$2:$I$201,5,0)</f>
        <v>Herbivores</v>
      </c>
      <c r="O557">
        <f>VLOOKUP(G557,lookups!$A$2:$I$201,6,0)</f>
        <v>3.3500000000000002E-2</v>
      </c>
      <c r="P557">
        <f>VLOOKUP(G557,lookups!$A$2:$I$201,7,0)</f>
        <v>2.7086000000000001</v>
      </c>
      <c r="Q557">
        <f t="shared" si="8"/>
        <v>4.2928457508060323</v>
      </c>
    </row>
    <row r="558" spans="1:17" x14ac:dyDescent="0.2">
      <c r="A558" s="31">
        <v>44141</v>
      </c>
      <c r="B558" s="32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VLOOKUP(G558,lookups!$A$2:$I$201,2,0)</f>
        <v>Cocoa Damselfish</v>
      </c>
      <c r="L558" t="str">
        <f>VLOOKUP(G558,lookups!$A$2:$I$201,3,0)</f>
        <v>Stegastes variabilis</v>
      </c>
      <c r="M558" t="str">
        <f>VLOOKUP(G558,lookups!$A$2:$I$201,4,0)</f>
        <v>Pomacentridae</v>
      </c>
      <c r="N558" t="str">
        <f>VLOOKUP(G558,lookups!$A$2:$I$201,5,0)</f>
        <v>Herbivores</v>
      </c>
      <c r="O558">
        <f>VLOOKUP(G558,lookups!$A$2:$I$201,6,0)</f>
        <v>1.66E-2</v>
      </c>
      <c r="P558">
        <f>VLOOKUP(G558,lookups!$A$2:$I$201,7,0)</f>
        <v>2.99</v>
      </c>
      <c r="Q558">
        <f t="shared" si="8"/>
        <v>8.3242889932508088</v>
      </c>
    </row>
    <row r="559" spans="1:17" x14ac:dyDescent="0.2">
      <c r="A559" s="31">
        <v>44141</v>
      </c>
      <c r="B559" s="32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VLOOKUP(G559,lookups!$A$2:$I$201,2,0)</f>
        <v>Brown Chromis</v>
      </c>
      <c r="L559" t="str">
        <f>VLOOKUP(G559,lookups!$A$2:$I$201,3,0)</f>
        <v>Chromis multilineata</v>
      </c>
      <c r="M559" t="str">
        <f>VLOOKUP(G559,lookups!$A$2:$I$201,4,0)</f>
        <v>Pomacentridae</v>
      </c>
      <c r="N559" t="str">
        <f>VLOOKUP(G559,lookups!$A$2:$I$201,5,0)</f>
        <v>Planktivore</v>
      </c>
      <c r="O559">
        <f>VLOOKUP(G559,lookups!$A$2:$I$201,6,0)</f>
        <v>1.4789999999999999E-2</v>
      </c>
      <c r="P559">
        <f>VLOOKUP(G559,lookups!$A$2:$I$201,7,0)</f>
        <v>2.98</v>
      </c>
      <c r="Q559">
        <f t="shared" si="8"/>
        <v>7.2640083583081712</v>
      </c>
    </row>
    <row r="560" spans="1:17" x14ac:dyDescent="0.2">
      <c r="A560" s="31">
        <v>44141</v>
      </c>
      <c r="B560" s="32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VLOOKUP(G560,lookups!$A$2:$I$201,2,0)</f>
        <v>Striped Parrotfish</v>
      </c>
      <c r="L560" t="str">
        <f>VLOOKUP(G560,lookups!$A$2:$I$201,3,0)</f>
        <v>Scarus iserti</v>
      </c>
      <c r="M560" t="str">
        <f>VLOOKUP(G560,lookups!$A$2:$I$201,4,0)</f>
        <v>Scaridae</v>
      </c>
      <c r="N560" t="str">
        <f>VLOOKUP(G560,lookups!$A$2:$I$201,5,0)</f>
        <v>Herbivores</v>
      </c>
      <c r="O560">
        <f>VLOOKUP(G560,lookups!$A$2:$I$201,6,0)</f>
        <v>1.47E-2</v>
      </c>
      <c r="P560">
        <f>VLOOKUP(G560,lookups!$A$2:$I$201,7,0)</f>
        <v>3.0548000000000002</v>
      </c>
      <c r="Q560">
        <f t="shared" si="8"/>
        <v>8.4348356905685886</v>
      </c>
    </row>
    <row r="561" spans="1:17" x14ac:dyDescent="0.2">
      <c r="A561" s="31">
        <v>44141</v>
      </c>
      <c r="B561" s="32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VLOOKUP(G561,lookups!$A$2:$I$201,2,0)</f>
        <v>Striped Parrotfish</v>
      </c>
      <c r="L561" t="str">
        <f>VLOOKUP(G561,lookups!$A$2:$I$201,3,0)</f>
        <v>Scarus iserti</v>
      </c>
      <c r="M561" t="str">
        <f>VLOOKUP(G561,lookups!$A$2:$I$201,4,0)</f>
        <v>Scaridae</v>
      </c>
      <c r="N561" t="str">
        <f>VLOOKUP(G561,lookups!$A$2:$I$201,5,0)</f>
        <v>Herbivores</v>
      </c>
      <c r="O561">
        <f>VLOOKUP(G561,lookups!$A$2:$I$201,6,0)</f>
        <v>1.47E-2</v>
      </c>
      <c r="P561">
        <f>VLOOKUP(G561,lookups!$A$2:$I$201,7,0)</f>
        <v>3.0548000000000002</v>
      </c>
      <c r="Q561">
        <f t="shared" si="8"/>
        <v>16.676977189904147</v>
      </c>
    </row>
    <row r="562" spans="1:17" x14ac:dyDescent="0.2">
      <c r="A562" s="31">
        <v>44141</v>
      </c>
      <c r="B562" s="32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VLOOKUP(G562,lookups!$A$2:$I$201,2,0)</f>
        <v>Stoplight Parrotfish</v>
      </c>
      <c r="L562" t="str">
        <f>VLOOKUP(G562,lookups!$A$2:$I$201,3,0)</f>
        <v>Sparisoma viride</v>
      </c>
      <c r="M562" t="str">
        <f>VLOOKUP(G562,lookups!$A$2:$I$201,4,0)</f>
        <v>Scaridae</v>
      </c>
      <c r="N562" t="str">
        <f>VLOOKUP(G562,lookups!$A$2:$I$201,5,0)</f>
        <v>Herbivores</v>
      </c>
      <c r="O562">
        <f>VLOOKUP(G562,lookups!$A$2:$I$201,6,0)</f>
        <v>2.5000000000000001E-2</v>
      </c>
      <c r="P562">
        <f>VLOOKUP(G562,lookups!$A$2:$I$201,7,0)</f>
        <v>2.9214000000000002</v>
      </c>
      <c r="Q562">
        <f t="shared" si="8"/>
        <v>10.869938743553069</v>
      </c>
    </row>
    <row r="563" spans="1:17" x14ac:dyDescent="0.2">
      <c r="A563" s="31">
        <v>44141</v>
      </c>
      <c r="B563" s="32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VLOOKUP(G563,lookups!$A$2:$I$201,2,0)</f>
        <v>Stoplight Parrotfish</v>
      </c>
      <c r="L563" t="str">
        <f>VLOOKUP(G563,lookups!$A$2:$I$201,3,0)</f>
        <v>Sparisoma viride</v>
      </c>
      <c r="M563" t="str">
        <f>VLOOKUP(G563,lookups!$A$2:$I$201,4,0)</f>
        <v>Scaridae</v>
      </c>
      <c r="N563" t="str">
        <f>VLOOKUP(G563,lookups!$A$2:$I$201,5,0)</f>
        <v>Herbivores</v>
      </c>
      <c r="O563">
        <f>VLOOKUP(G563,lookups!$A$2:$I$201,6,0)</f>
        <v>2.5000000000000001E-2</v>
      </c>
      <c r="P563">
        <f>VLOOKUP(G563,lookups!$A$2:$I$201,7,0)</f>
        <v>2.9214000000000002</v>
      </c>
      <c r="Q563">
        <f t="shared" si="8"/>
        <v>2.7536642058777425</v>
      </c>
    </row>
    <row r="564" spans="1:17" x14ac:dyDescent="0.2">
      <c r="A564" s="31">
        <v>44141</v>
      </c>
      <c r="B564" s="32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VLOOKUP(G564,lookups!$A$2:$I$201,2,0)</f>
        <v>Queen Parrotfish</v>
      </c>
      <c r="L564" t="str">
        <f>VLOOKUP(G564,lookups!$A$2:$I$201,3,0)</f>
        <v>Scarus vetula</v>
      </c>
      <c r="M564" t="str">
        <f>VLOOKUP(G564,lookups!$A$2:$I$201,4,0)</f>
        <v>Scaridae</v>
      </c>
      <c r="N564" t="str">
        <f>VLOOKUP(G564,lookups!$A$2:$I$201,5,0)</f>
        <v>Herbivores</v>
      </c>
      <c r="O564">
        <f>VLOOKUP(G564,lookups!$A$2:$I$201,6,0)</f>
        <v>2.5000000000000001E-2</v>
      </c>
      <c r="P564">
        <f>VLOOKUP(G564,lookups!$A$2:$I$201,7,0)</f>
        <v>2.9214000000000002</v>
      </c>
      <c r="Q564">
        <f t="shared" si="8"/>
        <v>15.334304244596257</v>
      </c>
    </row>
    <row r="565" spans="1:17" x14ac:dyDescent="0.2">
      <c r="A565" s="31">
        <v>44141</v>
      </c>
      <c r="B565" s="32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VLOOKUP(G565,lookups!$A$2:$I$201,2,0)</f>
        <v>Striped Parrotfish</v>
      </c>
      <c r="L565" t="str">
        <f>VLOOKUP(G565,lookups!$A$2:$I$201,3,0)</f>
        <v>Scarus iserti</v>
      </c>
      <c r="M565" t="str">
        <f>VLOOKUP(G565,lookups!$A$2:$I$201,4,0)</f>
        <v>Scaridae</v>
      </c>
      <c r="N565" t="str">
        <f>VLOOKUP(G565,lookups!$A$2:$I$201,5,0)</f>
        <v>Herbivores</v>
      </c>
      <c r="O565">
        <f>VLOOKUP(G565,lookups!$A$2:$I$201,6,0)</f>
        <v>1.47E-2</v>
      </c>
      <c r="P565">
        <f>VLOOKUP(G565,lookups!$A$2:$I$201,7,0)</f>
        <v>3.0548000000000002</v>
      </c>
      <c r="Q565">
        <f t="shared" si="8"/>
        <v>8.4348356905685886</v>
      </c>
    </row>
    <row r="566" spans="1:17" x14ac:dyDescent="0.2">
      <c r="A566" s="31">
        <v>44141</v>
      </c>
      <c r="B566" s="32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VLOOKUP(G566,lookups!$A$2:$I$201,2,0)</f>
        <v>Ocean Surgeonfish</v>
      </c>
      <c r="L566" t="str">
        <f>VLOOKUP(G566,lookups!$A$2:$I$201,3,0)</f>
        <v>Acanthurus bahianus</v>
      </c>
      <c r="M566" t="str">
        <f>VLOOKUP(G566,lookups!$A$2:$I$201,4,0)</f>
        <v>Acanthuridae</v>
      </c>
      <c r="N566" t="str">
        <f>VLOOKUP(G566,lookups!$A$2:$I$201,5,0)</f>
        <v>Herbivores</v>
      </c>
      <c r="O566">
        <f>VLOOKUP(G566,lookups!$A$2:$I$201,6,0)</f>
        <v>2.3699999999999999E-2</v>
      </c>
      <c r="P566">
        <f>VLOOKUP(G566,lookups!$A$2:$I$201,7,0)</f>
        <v>2.9752000000000001</v>
      </c>
      <c r="Q566">
        <f t="shared" si="8"/>
        <v>22.384548860432666</v>
      </c>
    </row>
    <row r="567" spans="1:17" x14ac:dyDescent="0.2">
      <c r="A567" s="31">
        <v>44141</v>
      </c>
      <c r="B567" s="32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VLOOKUP(G567,lookups!$A$2:$I$201,2,0)</f>
        <v>Ocean Surgeonfish</v>
      </c>
      <c r="L567" t="str">
        <f>VLOOKUP(G567,lookups!$A$2:$I$201,3,0)</f>
        <v>Acanthurus bahianus</v>
      </c>
      <c r="M567" t="str">
        <f>VLOOKUP(G567,lookups!$A$2:$I$201,4,0)</f>
        <v>Acanthuridae</v>
      </c>
      <c r="N567" t="str">
        <f>VLOOKUP(G567,lookups!$A$2:$I$201,5,0)</f>
        <v>Herbivores</v>
      </c>
      <c r="O567">
        <f>VLOOKUP(G567,lookups!$A$2:$I$201,6,0)</f>
        <v>2.3699999999999999E-2</v>
      </c>
      <c r="P567">
        <f>VLOOKUP(G567,lookups!$A$2:$I$201,7,0)</f>
        <v>2.9752000000000001</v>
      </c>
      <c r="Q567">
        <f t="shared" si="8"/>
        <v>1.4655385009405915</v>
      </c>
    </row>
    <row r="568" spans="1:17" x14ac:dyDescent="0.2">
      <c r="A568" s="31">
        <v>44141</v>
      </c>
      <c r="B568" s="32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VLOOKUP(G568,lookups!$A$2:$I$201,2,0)</f>
        <v>Stoplight Parrotfish</v>
      </c>
      <c r="L568" t="str">
        <f>VLOOKUP(G568,lookups!$A$2:$I$201,3,0)</f>
        <v>Sparisoma viride</v>
      </c>
      <c r="M568" t="str">
        <f>VLOOKUP(G568,lookups!$A$2:$I$201,4,0)</f>
        <v>Scaridae</v>
      </c>
      <c r="N568" t="str">
        <f>VLOOKUP(G568,lookups!$A$2:$I$201,5,0)</f>
        <v>Herbivores</v>
      </c>
      <c r="O568">
        <f>VLOOKUP(G568,lookups!$A$2:$I$201,6,0)</f>
        <v>2.5000000000000001E-2</v>
      </c>
      <c r="P568">
        <f>VLOOKUP(G568,lookups!$A$2:$I$201,7,0)</f>
        <v>2.9214000000000002</v>
      </c>
      <c r="Q568">
        <f t="shared" si="8"/>
        <v>44.896668724352082</v>
      </c>
    </row>
    <row r="569" spans="1:17" x14ac:dyDescent="0.2">
      <c r="A569" s="31">
        <v>44141</v>
      </c>
      <c r="B569" s="32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VLOOKUP(G569,lookups!$A$2:$I$201,2,0)</f>
        <v>Blue Tang</v>
      </c>
      <c r="L569" t="str">
        <f>VLOOKUP(G569,lookups!$A$2:$I$201,3,0)</f>
        <v>Acanthurus coeruleus</v>
      </c>
      <c r="M569" t="str">
        <f>VLOOKUP(G569,lookups!$A$2:$I$201,4,0)</f>
        <v>Acanthuridae</v>
      </c>
      <c r="N569" t="str">
        <f>VLOOKUP(G569,lookups!$A$2:$I$201,5,0)</f>
        <v>Herbivores</v>
      </c>
      <c r="O569">
        <f>VLOOKUP(G569,lookups!$A$2:$I$201,6,0)</f>
        <v>4.1500000000000002E-2</v>
      </c>
      <c r="P569">
        <f>VLOOKUP(G569,lookups!$A$2:$I$201,7,0)</f>
        <v>2.8346</v>
      </c>
      <c r="Q569">
        <f t="shared" si="8"/>
        <v>3.9751037756219527</v>
      </c>
    </row>
    <row r="570" spans="1:17" x14ac:dyDescent="0.2">
      <c r="A570" s="31">
        <v>44141</v>
      </c>
      <c r="B570" s="32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VLOOKUP(G570,lookups!$A$2:$I$201,2,0)</f>
        <v>Hamlet spp.</v>
      </c>
      <c r="L570" t="str">
        <f>VLOOKUP(G570,lookups!$A$2:$I$201,3,0)</f>
        <v>Hypoplectrus puella</v>
      </c>
      <c r="M570" t="str">
        <f>VLOOKUP(G570,lookups!$A$2:$I$201,4,0)</f>
        <v>Serranidae</v>
      </c>
      <c r="N570" t="str">
        <f>VLOOKUP(G570,lookups!$A$2:$I$201,5,0)</f>
        <v>Carnivores</v>
      </c>
      <c r="O570">
        <f>VLOOKUP(G570,lookups!$A$2:$I$201,6,0)</f>
        <v>1.7780000000000001E-2</v>
      </c>
      <c r="P570">
        <f>VLOOKUP(G570,lookups!$A$2:$I$201,7,0)</f>
        <v>3.03</v>
      </c>
      <c r="Q570">
        <f t="shared" si="8"/>
        <v>9.6893449441386057</v>
      </c>
    </row>
    <row r="571" spans="1:17" x14ac:dyDescent="0.2">
      <c r="A571" s="31">
        <v>44141</v>
      </c>
      <c r="B571" s="32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VLOOKUP(G571,lookups!$A$2:$I$201,2,0)</f>
        <v>Redband Parrotfish</v>
      </c>
      <c r="L571" t="str">
        <f>VLOOKUP(G571,lookups!$A$2:$I$201,3,0)</f>
        <v>Sparisoma aurofrenatum</v>
      </c>
      <c r="M571" t="str">
        <f>VLOOKUP(G571,lookups!$A$2:$I$201,4,0)</f>
        <v>Scaridae</v>
      </c>
      <c r="N571" t="str">
        <f>VLOOKUP(G571,lookups!$A$2:$I$201,5,0)</f>
        <v>Herbivores</v>
      </c>
      <c r="O571">
        <f>VLOOKUP(G571,lookups!$A$2:$I$201,6,0)</f>
        <v>4.5999999999999999E-3</v>
      </c>
      <c r="P571">
        <f>VLOOKUP(G571,lookups!$A$2:$I$201,7,0)</f>
        <v>3.4291</v>
      </c>
      <c r="Q571">
        <f t="shared" si="8"/>
        <v>17.131582750298794</v>
      </c>
    </row>
    <row r="572" spans="1:17" x14ac:dyDescent="0.2">
      <c r="A572" s="31">
        <v>44141</v>
      </c>
      <c r="B572" s="32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VLOOKUP(G572,lookups!$A$2:$I$201,2,0)</f>
        <v>Blackear Wrasse</v>
      </c>
      <c r="L572" t="str">
        <f>VLOOKUP(G572,lookups!$A$2:$I$201,3,0)</f>
        <v>Halichoeres poeyi</v>
      </c>
      <c r="M572" t="str">
        <f>VLOOKUP(G572,lookups!$A$2:$I$201,4,0)</f>
        <v>Labridae</v>
      </c>
      <c r="N572" t="str">
        <f>VLOOKUP(G572,lookups!$A$2:$I$201,5,0)</f>
        <v>Herbivores</v>
      </c>
      <c r="O572">
        <f>VLOOKUP(G572,lookups!$A$2:$I$201,6,0)</f>
        <v>1.023E-2</v>
      </c>
      <c r="P572">
        <f>VLOOKUP(G572,lookups!$A$2:$I$201,7,0)</f>
        <v>3.06</v>
      </c>
      <c r="Q572">
        <f t="shared" si="8"/>
        <v>20.519664070447615</v>
      </c>
    </row>
    <row r="573" spans="1:17" x14ac:dyDescent="0.2">
      <c r="A573" s="31">
        <v>44141</v>
      </c>
      <c r="B573" s="32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VLOOKUP(G573,lookups!$A$2:$I$201,2,0)</f>
        <v>Clown Wrasse</v>
      </c>
      <c r="L573" t="str">
        <f>VLOOKUP(G573,lookups!$A$2:$I$201,3,0)</f>
        <v>Halichoeres maculipinna </v>
      </c>
      <c r="M573" t="str">
        <f>VLOOKUP(G573,lookups!$A$2:$I$201,4,0)</f>
        <v>Labridae</v>
      </c>
      <c r="N573" t="str">
        <f>VLOOKUP(G573,lookups!$A$2:$I$201,5,0)</f>
        <v>Carnivores</v>
      </c>
      <c r="O573">
        <f>VLOOKUP(G573,lookups!$A$2:$I$201,6,0)</f>
        <v>1.047E-2</v>
      </c>
      <c r="P573">
        <f>VLOOKUP(G573,lookups!$A$2:$I$201,7,0)</f>
        <v>3.2</v>
      </c>
      <c r="Q573">
        <f t="shared" si="8"/>
        <v>16.593831725067879</v>
      </c>
    </row>
    <row r="574" spans="1:17" x14ac:dyDescent="0.2">
      <c r="A574" s="31">
        <v>44141</v>
      </c>
      <c r="B574" s="32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VLOOKUP(G574,lookups!$A$2:$I$201,2,0)</f>
        <v>Striped Parrotfish</v>
      </c>
      <c r="L574" t="str">
        <f>VLOOKUP(G574,lookups!$A$2:$I$201,3,0)</f>
        <v>Scarus iserti</v>
      </c>
      <c r="M574" t="str">
        <f>VLOOKUP(G574,lookups!$A$2:$I$201,4,0)</f>
        <v>Scaridae</v>
      </c>
      <c r="N574" t="str">
        <f>VLOOKUP(G574,lookups!$A$2:$I$201,5,0)</f>
        <v>Herbivores</v>
      </c>
      <c r="O574">
        <f>VLOOKUP(G574,lookups!$A$2:$I$201,6,0)</f>
        <v>1.47E-2</v>
      </c>
      <c r="P574">
        <f>VLOOKUP(G574,lookups!$A$2:$I$201,7,0)</f>
        <v>3.0548000000000002</v>
      </c>
      <c r="Q574">
        <f t="shared" si="8"/>
        <v>16.676977189904147</v>
      </c>
    </row>
    <row r="575" spans="1:17" x14ac:dyDescent="0.2">
      <c r="A575" s="31">
        <v>44141</v>
      </c>
      <c r="B575" s="32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VLOOKUP(G575,lookups!$A$2:$I$201,2,0)</f>
        <v>Stoplight Parrotfish</v>
      </c>
      <c r="L575" t="str">
        <f>VLOOKUP(G575,lookups!$A$2:$I$201,3,0)</f>
        <v>Sparisoma viride</v>
      </c>
      <c r="M575" t="str">
        <f>VLOOKUP(G575,lookups!$A$2:$I$201,4,0)</f>
        <v>Scaridae</v>
      </c>
      <c r="N575" t="str">
        <f>VLOOKUP(G575,lookups!$A$2:$I$201,5,0)</f>
        <v>Herbivores</v>
      </c>
      <c r="O575">
        <f>VLOOKUP(G575,lookups!$A$2:$I$201,6,0)</f>
        <v>2.5000000000000001E-2</v>
      </c>
      <c r="P575">
        <f>VLOOKUP(G575,lookups!$A$2:$I$201,7,0)</f>
        <v>2.9214000000000002</v>
      </c>
      <c r="Q575">
        <f t="shared" si="8"/>
        <v>20.861234677071096</v>
      </c>
    </row>
    <row r="576" spans="1:17" x14ac:dyDescent="0.2">
      <c r="A576" s="31">
        <v>44141</v>
      </c>
      <c r="B576" s="32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VLOOKUP(G576,lookups!$A$2:$I$201,2,0)</f>
        <v>Stoplight Parrotfish</v>
      </c>
      <c r="L576" t="str">
        <f>VLOOKUP(G576,lookups!$A$2:$I$201,3,0)</f>
        <v>Sparisoma viride</v>
      </c>
      <c r="M576" t="str">
        <f>VLOOKUP(G576,lookups!$A$2:$I$201,4,0)</f>
        <v>Scaridae</v>
      </c>
      <c r="N576" t="str">
        <f>VLOOKUP(G576,lookups!$A$2:$I$201,5,0)</f>
        <v>Herbivores</v>
      </c>
      <c r="O576">
        <f>VLOOKUP(G576,lookups!$A$2:$I$201,6,0)</f>
        <v>2.5000000000000001E-2</v>
      </c>
      <c r="P576">
        <f>VLOOKUP(G576,lookups!$A$2:$I$201,7,0)</f>
        <v>2.9214000000000002</v>
      </c>
      <c r="Q576">
        <f t="shared" si="8"/>
        <v>10.869938743553069</v>
      </c>
    </row>
    <row r="577" spans="1:17" x14ac:dyDescent="0.2">
      <c r="A577" s="31">
        <v>44141</v>
      </c>
      <c r="B577" s="32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VLOOKUP(G577,lookups!$A$2:$I$201,2,0)</f>
        <v>Brown Chromis</v>
      </c>
      <c r="L577" t="str">
        <f>VLOOKUP(G577,lookups!$A$2:$I$201,3,0)</f>
        <v>Chromis multilineata</v>
      </c>
      <c r="M577" t="str">
        <f>VLOOKUP(G577,lookups!$A$2:$I$201,4,0)</f>
        <v>Pomacentridae</v>
      </c>
      <c r="N577" t="str">
        <f>VLOOKUP(G577,lookups!$A$2:$I$201,5,0)</f>
        <v>Planktivore</v>
      </c>
      <c r="O577">
        <f>VLOOKUP(G577,lookups!$A$2:$I$201,6,0)</f>
        <v>1.4789999999999999E-2</v>
      </c>
      <c r="P577">
        <f>VLOOKUP(G577,lookups!$A$2:$I$201,7,0)</f>
        <v>2.98</v>
      </c>
      <c r="Q577">
        <f t="shared" si="8"/>
        <v>7.2640083583081712</v>
      </c>
    </row>
    <row r="578" spans="1:17" x14ac:dyDescent="0.2">
      <c r="A578" s="31">
        <v>44141</v>
      </c>
      <c r="B578" s="32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VLOOKUP(G578,lookups!$A$2:$I$201,2,0)</f>
        <v>3-spot Damselfish</v>
      </c>
      <c r="L578" t="str">
        <f>VLOOKUP(G578,lookups!$A$2:$I$201,3,0)</f>
        <v>Stegastes planifrons</v>
      </c>
      <c r="M578" t="str">
        <f>VLOOKUP(G578,lookups!$A$2:$I$201,4,0)</f>
        <v>Pomacentridae</v>
      </c>
      <c r="N578" t="str">
        <f>VLOOKUP(G578,lookups!$A$2:$I$201,5,0)</f>
        <v>Omnivores</v>
      </c>
      <c r="O578">
        <f>VLOOKUP(G578,lookups!$A$2:$I$201,6,0)</f>
        <v>2.188E-2</v>
      </c>
      <c r="P578">
        <f>VLOOKUP(G578,lookups!$A$2:$I$201,7,0)</f>
        <v>2.96</v>
      </c>
      <c r="Q578">
        <f t="shared" si="8"/>
        <v>10.308457367384195</v>
      </c>
    </row>
    <row r="579" spans="1:17" x14ac:dyDescent="0.2">
      <c r="A579" s="31">
        <v>44141</v>
      </c>
      <c r="B579" s="32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VLOOKUP(G579,lookups!$A$2:$I$201,2,0)</f>
        <v>3-spot Damselfish</v>
      </c>
      <c r="L579" t="str">
        <f>VLOOKUP(G579,lookups!$A$2:$I$201,3,0)</f>
        <v>Stegastes planifrons</v>
      </c>
      <c r="M579" t="str">
        <f>VLOOKUP(G579,lookups!$A$2:$I$201,4,0)</f>
        <v>Pomacentridae</v>
      </c>
      <c r="N579" t="str">
        <f>VLOOKUP(G579,lookups!$A$2:$I$201,5,0)</f>
        <v>Omnivores</v>
      </c>
      <c r="O579">
        <f>VLOOKUP(G579,lookups!$A$2:$I$201,6,0)</f>
        <v>2.188E-2</v>
      </c>
      <c r="P579">
        <f>VLOOKUP(G579,lookups!$A$2:$I$201,7,0)</f>
        <v>2.96</v>
      </c>
      <c r="Q579">
        <f t="shared" ref="Q579:Q642" si="9">O579*H579^P579</f>
        <v>4.3992132912140169</v>
      </c>
    </row>
    <row r="580" spans="1:17" x14ac:dyDescent="0.2">
      <c r="A580" s="31">
        <v>44141</v>
      </c>
      <c r="B580" s="32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VLOOKUP(G580,lookups!$A$2:$I$201,2,0)</f>
        <v>Bluehead Wrasse</v>
      </c>
      <c r="L580" t="str">
        <f>VLOOKUP(G580,lookups!$A$2:$I$201,3,0)</f>
        <v>Thalassoma bifasciatum</v>
      </c>
      <c r="M580" t="str">
        <f>VLOOKUP(G580,lookups!$A$2:$I$201,4,0)</f>
        <v>Labridae</v>
      </c>
      <c r="N580" t="str">
        <f>VLOOKUP(G580,lookups!$A$2:$I$201,5,0)</f>
        <v>Carnivores</v>
      </c>
      <c r="O580">
        <f>VLOOKUP(G580,lookups!$A$2:$I$201,6,0)</f>
        <v>8.9099999999999995E-3</v>
      </c>
      <c r="P580">
        <f>VLOOKUP(G580,lookups!$A$2:$I$201,7,0)</f>
        <v>3.01</v>
      </c>
      <c r="Q580">
        <f t="shared" si="9"/>
        <v>0.24322750267948948</v>
      </c>
    </row>
    <row r="581" spans="1:17" x14ac:dyDescent="0.2">
      <c r="A581" s="31">
        <v>44141</v>
      </c>
      <c r="B581" s="32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VLOOKUP(G581,lookups!$A$2:$I$201,2,0)</f>
        <v>Bluehead Wrasse</v>
      </c>
      <c r="L581" t="str">
        <f>VLOOKUP(G581,lookups!$A$2:$I$201,3,0)</f>
        <v>Thalassoma bifasciatum</v>
      </c>
      <c r="M581" t="str">
        <f>VLOOKUP(G581,lookups!$A$2:$I$201,4,0)</f>
        <v>Labridae</v>
      </c>
      <c r="N581" t="str">
        <f>VLOOKUP(G581,lookups!$A$2:$I$201,5,0)</f>
        <v>Carnivores</v>
      </c>
      <c r="O581">
        <f>VLOOKUP(G581,lookups!$A$2:$I$201,6,0)</f>
        <v>8.9099999999999995E-3</v>
      </c>
      <c r="P581">
        <f>VLOOKUP(G581,lookups!$A$2:$I$201,7,0)</f>
        <v>3.01</v>
      </c>
      <c r="Q581">
        <f t="shared" si="9"/>
        <v>0.5782002537554658</v>
      </c>
    </row>
    <row r="582" spans="1:17" x14ac:dyDescent="0.2">
      <c r="A582" s="31">
        <v>44141</v>
      </c>
      <c r="B582" s="32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VLOOKUP(G582,lookups!$A$2:$I$201,2,0)</f>
        <v>Stoplight Parrotfish</v>
      </c>
      <c r="L582" t="str">
        <f>VLOOKUP(G582,lookups!$A$2:$I$201,3,0)</f>
        <v>Sparisoma viride</v>
      </c>
      <c r="M582" t="str">
        <f>VLOOKUP(G582,lookups!$A$2:$I$201,4,0)</f>
        <v>Scaridae</v>
      </c>
      <c r="N582" t="str">
        <f>VLOOKUP(G582,lookups!$A$2:$I$201,5,0)</f>
        <v>Herbivores</v>
      </c>
      <c r="O582">
        <f>VLOOKUP(G582,lookups!$A$2:$I$201,6,0)</f>
        <v>2.5000000000000001E-2</v>
      </c>
      <c r="P582">
        <f>VLOOKUP(G582,lookups!$A$2:$I$201,7,0)</f>
        <v>2.9214000000000002</v>
      </c>
      <c r="Q582">
        <f t="shared" si="9"/>
        <v>0.61915878909606581</v>
      </c>
    </row>
    <row r="583" spans="1:17" x14ac:dyDescent="0.2">
      <c r="A583" s="31">
        <v>44141</v>
      </c>
      <c r="B583" s="32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VLOOKUP(G583,lookups!$A$2:$I$201,2,0)</f>
        <v>Stoplight Parrotfish</v>
      </c>
      <c r="L583" t="str">
        <f>VLOOKUP(G583,lookups!$A$2:$I$201,3,0)</f>
        <v>Sparisoma viride</v>
      </c>
      <c r="M583" t="str">
        <f>VLOOKUP(G583,lookups!$A$2:$I$201,4,0)</f>
        <v>Scaridae</v>
      </c>
      <c r="N583" t="str">
        <f>VLOOKUP(G583,lookups!$A$2:$I$201,5,0)</f>
        <v>Herbivores</v>
      </c>
      <c r="O583">
        <f>VLOOKUP(G583,lookups!$A$2:$I$201,6,0)</f>
        <v>2.5000000000000001E-2</v>
      </c>
      <c r="P583">
        <f>VLOOKUP(G583,lookups!$A$2:$I$201,7,0)</f>
        <v>2.9214000000000002</v>
      </c>
      <c r="Q583">
        <f t="shared" si="9"/>
        <v>2.7536642058777425</v>
      </c>
    </row>
    <row r="584" spans="1:17" x14ac:dyDescent="0.2">
      <c r="A584" s="31">
        <v>44141</v>
      </c>
      <c r="B584" s="32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VLOOKUP(G584,lookups!$A$2:$I$201,2,0)</f>
        <v>Stoplight Parrotfish</v>
      </c>
      <c r="L584" t="str">
        <f>VLOOKUP(G584,lookups!$A$2:$I$201,3,0)</f>
        <v>Sparisoma viride</v>
      </c>
      <c r="M584" t="str">
        <f>VLOOKUP(G584,lookups!$A$2:$I$201,4,0)</f>
        <v>Scaridae</v>
      </c>
      <c r="N584" t="str">
        <f>VLOOKUP(G584,lookups!$A$2:$I$201,5,0)</f>
        <v>Herbivores</v>
      </c>
      <c r="O584">
        <f>VLOOKUP(G584,lookups!$A$2:$I$201,6,0)</f>
        <v>2.5000000000000001E-2</v>
      </c>
      <c r="P584">
        <f>VLOOKUP(G584,lookups!$A$2:$I$201,7,0)</f>
        <v>2.9214000000000002</v>
      </c>
      <c r="Q584">
        <f t="shared" si="9"/>
        <v>20.861234677071096</v>
      </c>
    </row>
    <row r="585" spans="1:17" x14ac:dyDescent="0.2">
      <c r="A585" s="31">
        <v>44141</v>
      </c>
      <c r="B585" s="32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VLOOKUP(G585,lookups!$A$2:$I$201,2,0)</f>
        <v>Queen Parrotfish</v>
      </c>
      <c r="L585" t="str">
        <f>VLOOKUP(G585,lookups!$A$2:$I$201,3,0)</f>
        <v>Scarus vetula</v>
      </c>
      <c r="M585" t="str">
        <f>VLOOKUP(G585,lookups!$A$2:$I$201,4,0)</f>
        <v>Scaridae</v>
      </c>
      <c r="N585" t="str">
        <f>VLOOKUP(G585,lookups!$A$2:$I$201,5,0)</f>
        <v>Herbivores</v>
      </c>
      <c r="O585">
        <f>VLOOKUP(G585,lookups!$A$2:$I$201,6,0)</f>
        <v>2.5000000000000001E-2</v>
      </c>
      <c r="P585">
        <f>VLOOKUP(G585,lookups!$A$2:$I$201,7,0)</f>
        <v>2.9214000000000002</v>
      </c>
      <c r="Q585">
        <f t="shared" si="9"/>
        <v>1.4348221330880631</v>
      </c>
    </row>
    <row r="586" spans="1:17" x14ac:dyDescent="0.2">
      <c r="A586" s="31">
        <v>44141</v>
      </c>
      <c r="B586" s="32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VLOOKUP(G586,lookups!$A$2:$I$201,2,0)</f>
        <v>Queen Parrotfish</v>
      </c>
      <c r="L586" t="str">
        <f>VLOOKUP(G586,lookups!$A$2:$I$201,3,0)</f>
        <v>Scarus vetula</v>
      </c>
      <c r="M586" t="str">
        <f>VLOOKUP(G586,lookups!$A$2:$I$201,4,0)</f>
        <v>Scaridae</v>
      </c>
      <c r="N586" t="str">
        <f>VLOOKUP(G586,lookups!$A$2:$I$201,5,0)</f>
        <v>Herbivores</v>
      </c>
      <c r="O586">
        <f>VLOOKUP(G586,lookups!$A$2:$I$201,6,0)</f>
        <v>2.5000000000000001E-2</v>
      </c>
      <c r="P586">
        <f>VLOOKUP(G586,lookups!$A$2:$I$201,7,0)</f>
        <v>2.9214000000000002</v>
      </c>
      <c r="Q586">
        <f t="shared" si="9"/>
        <v>2.7536642058777425</v>
      </c>
    </row>
    <row r="587" spans="1:17" x14ac:dyDescent="0.2">
      <c r="A587" s="31">
        <v>44141</v>
      </c>
      <c r="B587" s="32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VLOOKUP(G587,lookups!$A$2:$I$201,2,0)</f>
        <v>Queen Parrotfish</v>
      </c>
      <c r="L587" t="str">
        <f>VLOOKUP(G587,lookups!$A$2:$I$201,3,0)</f>
        <v>Scarus vetula</v>
      </c>
      <c r="M587" t="str">
        <f>VLOOKUP(G587,lookups!$A$2:$I$201,4,0)</f>
        <v>Scaridae</v>
      </c>
      <c r="N587" t="str">
        <f>VLOOKUP(G587,lookups!$A$2:$I$201,5,0)</f>
        <v>Herbivores</v>
      </c>
      <c r="O587">
        <f>VLOOKUP(G587,lookups!$A$2:$I$201,6,0)</f>
        <v>2.5000000000000001E-2</v>
      </c>
      <c r="P587">
        <f>VLOOKUP(G587,lookups!$A$2:$I$201,7,0)</f>
        <v>2.9214000000000002</v>
      </c>
      <c r="Q587">
        <f t="shared" si="9"/>
        <v>0.61915878909606581</v>
      </c>
    </row>
    <row r="588" spans="1:17" x14ac:dyDescent="0.2">
      <c r="A588" s="31">
        <v>44141</v>
      </c>
      <c r="B588" s="32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VLOOKUP(G588,lookups!$A$2:$I$201,2,0)</f>
        <v>Queen Parrotfish</v>
      </c>
      <c r="L588" t="str">
        <f>VLOOKUP(G588,lookups!$A$2:$I$201,3,0)</f>
        <v>Scarus vetula</v>
      </c>
      <c r="M588" t="str">
        <f>VLOOKUP(G588,lookups!$A$2:$I$201,4,0)</f>
        <v>Scaridae</v>
      </c>
      <c r="N588" t="str">
        <f>VLOOKUP(G588,lookups!$A$2:$I$201,5,0)</f>
        <v>Herbivores</v>
      </c>
      <c r="O588">
        <f>VLOOKUP(G588,lookups!$A$2:$I$201,6,0)</f>
        <v>2.5000000000000001E-2</v>
      </c>
      <c r="P588">
        <f>VLOOKUP(G588,lookups!$A$2:$I$201,7,0)</f>
        <v>2.9214000000000002</v>
      </c>
      <c r="Q588">
        <f t="shared" si="9"/>
        <v>10.869938743553069</v>
      </c>
    </row>
    <row r="589" spans="1:17" x14ac:dyDescent="0.2">
      <c r="A589" s="31">
        <v>44141</v>
      </c>
      <c r="B589" s="32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VLOOKUP(G589,lookups!$A$2:$I$201,2,0)</f>
        <v>Redband Parrotfish</v>
      </c>
      <c r="L589" t="str">
        <f>VLOOKUP(G589,lookups!$A$2:$I$201,3,0)</f>
        <v>Sparisoma aurofrenatum</v>
      </c>
      <c r="M589" t="str">
        <f>VLOOKUP(G589,lookups!$A$2:$I$201,4,0)</f>
        <v>Scaridae</v>
      </c>
      <c r="N589" t="str">
        <f>VLOOKUP(G589,lookups!$A$2:$I$201,5,0)</f>
        <v>Herbivores</v>
      </c>
      <c r="O589">
        <f>VLOOKUP(G589,lookups!$A$2:$I$201,6,0)</f>
        <v>4.5999999999999999E-3</v>
      </c>
      <c r="P589">
        <f>VLOOKUP(G589,lookups!$A$2:$I$201,7,0)</f>
        <v>3.4291</v>
      </c>
      <c r="Q589">
        <f t="shared" si="9"/>
        <v>0.53368100802107599</v>
      </c>
    </row>
    <row r="590" spans="1:17" x14ac:dyDescent="0.2">
      <c r="A590" s="31">
        <v>44141</v>
      </c>
      <c r="B590" s="32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VLOOKUP(G590,lookups!$A$2:$I$201,2,0)</f>
        <v>Redband Parrotfish</v>
      </c>
      <c r="L590" t="str">
        <f>VLOOKUP(G590,lookups!$A$2:$I$201,3,0)</f>
        <v>Sparisoma aurofrenatum</v>
      </c>
      <c r="M590" t="str">
        <f>VLOOKUP(G590,lookups!$A$2:$I$201,4,0)</f>
        <v>Scaridae</v>
      </c>
      <c r="N590" t="str">
        <f>VLOOKUP(G590,lookups!$A$2:$I$201,5,0)</f>
        <v>Herbivores</v>
      </c>
      <c r="O590">
        <f>VLOOKUP(G590,lookups!$A$2:$I$201,6,0)</f>
        <v>4.5999999999999999E-3</v>
      </c>
      <c r="P590">
        <f>VLOOKUP(G590,lookups!$A$2:$I$201,7,0)</f>
        <v>3.4291</v>
      </c>
      <c r="Q590">
        <f t="shared" si="9"/>
        <v>12.355429065196462</v>
      </c>
    </row>
    <row r="591" spans="1:17" x14ac:dyDescent="0.2">
      <c r="A591" s="31">
        <v>44141</v>
      </c>
      <c r="B591" s="32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VLOOKUP(G591,lookups!$A$2:$I$201,2,0)</f>
        <v>Princess Parrotfish</v>
      </c>
      <c r="L591" t="str">
        <f>VLOOKUP(G591,lookups!$A$2:$I$201,3,0)</f>
        <v>Scarus taeniopterus</v>
      </c>
      <c r="M591" t="str">
        <f>VLOOKUP(G591,lookups!$A$2:$I$201,4,0)</f>
        <v>Scaridae</v>
      </c>
      <c r="N591" t="str">
        <f>VLOOKUP(G591,lookups!$A$2:$I$201,5,0)</f>
        <v>Herbivores</v>
      </c>
      <c r="O591">
        <f>VLOOKUP(G591,lookups!$A$2:$I$201,6,0)</f>
        <v>3.3500000000000002E-2</v>
      </c>
      <c r="P591">
        <f>VLOOKUP(G591,lookups!$A$2:$I$201,7,0)</f>
        <v>2.7086000000000001</v>
      </c>
      <c r="Q591">
        <f t="shared" si="9"/>
        <v>9.3573817111532165</v>
      </c>
    </row>
    <row r="592" spans="1:17" x14ac:dyDescent="0.2">
      <c r="A592" s="31">
        <v>44141</v>
      </c>
      <c r="B592" s="32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VLOOKUP(G592,lookups!$A$2:$I$201,2,0)</f>
        <v>Striped Parrotfish</v>
      </c>
      <c r="L592" t="str">
        <f>VLOOKUP(G592,lookups!$A$2:$I$201,3,0)</f>
        <v>Scarus iserti</v>
      </c>
      <c r="M592" t="str">
        <f>VLOOKUP(G592,lookups!$A$2:$I$201,4,0)</f>
        <v>Scaridae</v>
      </c>
      <c r="N592" t="str">
        <f>VLOOKUP(G592,lookups!$A$2:$I$201,5,0)</f>
        <v>Herbivores</v>
      </c>
      <c r="O592">
        <f>VLOOKUP(G592,lookups!$A$2:$I$201,6,0)</f>
        <v>1.47E-2</v>
      </c>
      <c r="P592">
        <f>VLOOKUP(G592,lookups!$A$2:$I$201,7,0)</f>
        <v>3.0548000000000002</v>
      </c>
      <c r="Q592">
        <f t="shared" si="9"/>
        <v>8.4348356905685886</v>
      </c>
    </row>
    <row r="593" spans="1:17" x14ac:dyDescent="0.2">
      <c r="A593" s="31">
        <v>44141</v>
      </c>
      <c r="B593" s="32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VLOOKUP(G593,lookups!$A$2:$I$201,2,0)</f>
        <v>Striped Parrotfish</v>
      </c>
      <c r="L593" t="str">
        <f>VLOOKUP(G593,lookups!$A$2:$I$201,3,0)</f>
        <v>Scarus iserti</v>
      </c>
      <c r="M593" t="str">
        <f>VLOOKUP(G593,lookups!$A$2:$I$201,4,0)</f>
        <v>Scaridae</v>
      </c>
      <c r="N593" t="str">
        <f>VLOOKUP(G593,lookups!$A$2:$I$201,5,0)</f>
        <v>Herbivores</v>
      </c>
      <c r="O593">
        <f>VLOOKUP(G593,lookups!$A$2:$I$201,6,0)</f>
        <v>1.47E-2</v>
      </c>
      <c r="P593">
        <f>VLOOKUP(G593,lookups!$A$2:$I$201,7,0)</f>
        <v>3.0548000000000002</v>
      </c>
      <c r="Q593">
        <f t="shared" si="9"/>
        <v>16.676977189904147</v>
      </c>
    </row>
    <row r="594" spans="1:17" x14ac:dyDescent="0.2">
      <c r="A594" s="31">
        <v>44141</v>
      </c>
      <c r="B594" s="32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VLOOKUP(G594,lookups!$A$2:$I$201,2,0)</f>
        <v>Ocean Surgeonfish</v>
      </c>
      <c r="L594" t="str">
        <f>VLOOKUP(G594,lookups!$A$2:$I$201,3,0)</f>
        <v>Acanthurus bahianus</v>
      </c>
      <c r="M594" t="str">
        <f>VLOOKUP(G594,lookups!$A$2:$I$201,4,0)</f>
        <v>Acanthuridae</v>
      </c>
      <c r="N594" t="str">
        <f>VLOOKUP(G594,lookups!$A$2:$I$201,5,0)</f>
        <v>Herbivores</v>
      </c>
      <c r="O594">
        <f>VLOOKUP(G594,lookups!$A$2:$I$201,6,0)</f>
        <v>2.3699999999999999E-2</v>
      </c>
      <c r="P594">
        <f>VLOOKUP(G594,lookups!$A$2:$I$201,7,0)</f>
        <v>2.9752000000000001</v>
      </c>
      <c r="Q594">
        <f t="shared" si="9"/>
        <v>128.65749852251687</v>
      </c>
    </row>
    <row r="595" spans="1:17" x14ac:dyDescent="0.2">
      <c r="A595" s="31">
        <v>44141</v>
      </c>
      <c r="B595" s="32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VLOOKUP(G595,lookups!$A$2:$I$201,2,0)</f>
        <v>Ocean Surgeonfish</v>
      </c>
      <c r="L595" t="str">
        <f>VLOOKUP(G595,lookups!$A$2:$I$201,3,0)</f>
        <v>Acanthurus bahianus</v>
      </c>
      <c r="M595" t="str">
        <f>VLOOKUP(G595,lookups!$A$2:$I$201,4,0)</f>
        <v>Acanthuridae</v>
      </c>
      <c r="N595" t="str">
        <f>VLOOKUP(G595,lookups!$A$2:$I$201,5,0)</f>
        <v>Herbivores</v>
      </c>
      <c r="O595">
        <f>VLOOKUP(G595,lookups!$A$2:$I$201,6,0)</f>
        <v>2.3699999999999999E-2</v>
      </c>
      <c r="P595">
        <f>VLOOKUP(G595,lookups!$A$2:$I$201,7,0)</f>
        <v>2.9752000000000001</v>
      </c>
      <c r="Q595">
        <f t="shared" si="9"/>
        <v>4.896705059076262</v>
      </c>
    </row>
    <row r="596" spans="1:17" x14ac:dyDescent="0.2">
      <c r="A596" s="31">
        <v>44141</v>
      </c>
      <c r="B596" s="32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VLOOKUP(G596,lookups!$A$2:$I$201,2,0)</f>
        <v>Ocean Surgeonfish</v>
      </c>
      <c r="L596" t="str">
        <f>VLOOKUP(G596,lookups!$A$2:$I$201,3,0)</f>
        <v>Acanthurus bahianus</v>
      </c>
      <c r="M596" t="str">
        <f>VLOOKUP(G596,lookups!$A$2:$I$201,4,0)</f>
        <v>Acanthuridae</v>
      </c>
      <c r="N596" t="str">
        <f>VLOOKUP(G596,lookups!$A$2:$I$201,5,0)</f>
        <v>Herbivores</v>
      </c>
      <c r="O596">
        <f>VLOOKUP(G596,lookups!$A$2:$I$201,6,0)</f>
        <v>2.3699999999999999E-2</v>
      </c>
      <c r="P596">
        <f>VLOOKUP(G596,lookups!$A$2:$I$201,7,0)</f>
        <v>2.9752000000000001</v>
      </c>
      <c r="Q596">
        <f t="shared" si="9"/>
        <v>2.846583337699113</v>
      </c>
    </row>
    <row r="597" spans="1:17" x14ac:dyDescent="0.2">
      <c r="A597" s="31">
        <v>44141</v>
      </c>
      <c r="B597" s="32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VLOOKUP(G597,lookups!$A$2:$I$201,2,0)</f>
        <v>Ocean Surgeonfish</v>
      </c>
      <c r="L597" t="str">
        <f>VLOOKUP(G597,lookups!$A$2:$I$201,3,0)</f>
        <v>Acanthurus bahianus</v>
      </c>
      <c r="M597" t="str">
        <f>VLOOKUP(G597,lookups!$A$2:$I$201,4,0)</f>
        <v>Acanthuridae</v>
      </c>
      <c r="N597" t="str">
        <f>VLOOKUP(G597,lookups!$A$2:$I$201,5,0)</f>
        <v>Herbivores</v>
      </c>
      <c r="O597">
        <f>VLOOKUP(G597,lookups!$A$2:$I$201,6,0)</f>
        <v>2.3699999999999999E-2</v>
      </c>
      <c r="P597">
        <f>VLOOKUP(G597,lookups!$A$2:$I$201,7,0)</f>
        <v>2.9752000000000001</v>
      </c>
      <c r="Q597">
        <f t="shared" si="9"/>
        <v>22.384548860432666</v>
      </c>
    </row>
    <row r="598" spans="1:17" x14ac:dyDescent="0.2">
      <c r="A598" s="31">
        <v>44141</v>
      </c>
      <c r="B598" s="32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VLOOKUP(G598,lookups!$A$2:$I$201,2,0)</f>
        <v>Foureye Butterflyfish</v>
      </c>
      <c r="L598" t="str">
        <f>VLOOKUP(G598,lookups!$A$2:$I$201,3,0)</f>
        <v>Chaetodon capistratus</v>
      </c>
      <c r="M598" t="str">
        <f>VLOOKUP(G598,lookups!$A$2:$I$201,4,0)</f>
        <v>Chaetodontidae</v>
      </c>
      <c r="N598" t="str">
        <f>VLOOKUP(G598,lookups!$A$2:$I$201,5,0)</f>
        <v>Carnivores</v>
      </c>
      <c r="O598">
        <f>VLOOKUP(G598,lookups!$A$2:$I$201,6,0)</f>
        <v>2.1999999999999999E-2</v>
      </c>
      <c r="P598">
        <f>VLOOKUP(G598,lookups!$A$2:$I$201,7,0)</f>
        <v>3.1897000000000002</v>
      </c>
      <c r="Q598">
        <f t="shared" si="9"/>
        <v>1.8315274631886262</v>
      </c>
    </row>
    <row r="599" spans="1:17" x14ac:dyDescent="0.2">
      <c r="A599" s="31">
        <v>44141</v>
      </c>
      <c r="B599" s="32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VLOOKUP(G599,lookups!$A$2:$I$201,2,0)</f>
        <v>Blue Tang</v>
      </c>
      <c r="L599" t="str">
        <f>VLOOKUP(G599,lookups!$A$2:$I$201,3,0)</f>
        <v>Acanthurus coeruleus</v>
      </c>
      <c r="M599" t="str">
        <f>VLOOKUP(G599,lookups!$A$2:$I$201,4,0)</f>
        <v>Acanthuridae</v>
      </c>
      <c r="N599" t="str">
        <f>VLOOKUP(G599,lookups!$A$2:$I$201,5,0)</f>
        <v>Herbivores</v>
      </c>
      <c r="O599">
        <f>VLOOKUP(G599,lookups!$A$2:$I$201,6,0)</f>
        <v>4.1500000000000002E-2</v>
      </c>
      <c r="P599">
        <f>VLOOKUP(G599,lookups!$A$2:$I$201,7,0)</f>
        <v>2.8346</v>
      </c>
      <c r="Q599">
        <f t="shared" si="9"/>
        <v>28.356204301821784</v>
      </c>
    </row>
    <row r="600" spans="1:17" x14ac:dyDescent="0.2">
      <c r="A600" s="31">
        <v>44141</v>
      </c>
      <c r="B600" s="32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VLOOKUP(G600,lookups!$A$2:$I$201,2,0)</f>
        <v>Blue Tang</v>
      </c>
      <c r="L600" t="str">
        <f>VLOOKUP(G600,lookups!$A$2:$I$201,3,0)</f>
        <v>Acanthurus coeruleus</v>
      </c>
      <c r="M600" t="str">
        <f>VLOOKUP(G600,lookups!$A$2:$I$201,4,0)</f>
        <v>Acanthuridae</v>
      </c>
      <c r="N600" t="str">
        <f>VLOOKUP(G600,lookups!$A$2:$I$201,5,0)</f>
        <v>Herbivores</v>
      </c>
      <c r="O600">
        <f>VLOOKUP(G600,lookups!$A$2:$I$201,6,0)</f>
        <v>4.1500000000000002E-2</v>
      </c>
      <c r="P600">
        <f>VLOOKUP(G600,lookups!$A$2:$I$201,7,0)</f>
        <v>2.8346</v>
      </c>
      <c r="Q600">
        <f t="shared" si="9"/>
        <v>107.45994143589814</v>
      </c>
    </row>
    <row r="601" spans="1:17" x14ac:dyDescent="0.2">
      <c r="A601" s="31">
        <v>44141</v>
      </c>
      <c r="B601" s="32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VLOOKUP(G601,lookups!$A$2:$I$201,2,0)</f>
        <v>Yellowhead Wrasse</v>
      </c>
      <c r="L601" t="str">
        <f>VLOOKUP(G601,lookups!$A$2:$I$201,3,0)</f>
        <v>Halichoeres garnoti</v>
      </c>
      <c r="M601" t="str">
        <f>VLOOKUP(G601,lookups!$A$2:$I$201,4,0)</f>
        <v>Labridae</v>
      </c>
      <c r="N601" t="str">
        <f>VLOOKUP(G601,lookups!$A$2:$I$201,5,0)</f>
        <v>Carnivores</v>
      </c>
      <c r="O601">
        <f>VLOOKUP(G601,lookups!$A$2:$I$201,6,0)</f>
        <v>0.01</v>
      </c>
      <c r="P601">
        <f>VLOOKUP(G601,lookups!$A$2:$I$201,7,0)</f>
        <v>3.13</v>
      </c>
      <c r="Q601">
        <f t="shared" si="9"/>
        <v>6.7092142277548126</v>
      </c>
    </row>
    <row r="602" spans="1:17" x14ac:dyDescent="0.2">
      <c r="A602" s="31">
        <v>44141</v>
      </c>
      <c r="B602" s="32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VLOOKUP(G602,lookups!$A$2:$I$201,2,0)</f>
        <v>Slippery Dick</v>
      </c>
      <c r="L602" t="str">
        <f>VLOOKUP(G602,lookups!$A$2:$I$201,3,0)</f>
        <v>Halichoeres bivittatus</v>
      </c>
      <c r="M602" t="str">
        <f>VLOOKUP(G602,lookups!$A$2:$I$201,4,0)</f>
        <v>Labridae</v>
      </c>
      <c r="N602" t="str">
        <f>VLOOKUP(G602,lookups!$A$2:$I$201,5,0)</f>
        <v>Carnivores</v>
      </c>
      <c r="O602">
        <f>VLOOKUP(G602,lookups!$A$2:$I$201,6,0)</f>
        <v>9.3299999999999998E-3</v>
      </c>
      <c r="P602">
        <f>VLOOKUP(G602,lookups!$A$2:$I$201,7,0)</f>
        <v>3.06</v>
      </c>
      <c r="Q602">
        <f t="shared" si="9"/>
        <v>5.4117410047026144</v>
      </c>
    </row>
    <row r="603" spans="1:17" x14ac:dyDescent="0.2">
      <c r="A603" s="31">
        <v>44141</v>
      </c>
      <c r="B603" s="32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VLOOKUP(G603,lookups!$A$2:$I$201,2,0)</f>
        <v>Queen Parrotfish</v>
      </c>
      <c r="L603" t="str">
        <f>VLOOKUP(G603,lookups!$A$2:$I$201,3,0)</f>
        <v>Scarus vetula</v>
      </c>
      <c r="M603" t="str">
        <f>VLOOKUP(G603,lookups!$A$2:$I$201,4,0)</f>
        <v>Scaridae</v>
      </c>
      <c r="N603" t="str">
        <f>VLOOKUP(G603,lookups!$A$2:$I$201,5,0)</f>
        <v>Herbivores</v>
      </c>
      <c r="O603">
        <f>VLOOKUP(G603,lookups!$A$2:$I$201,6,0)</f>
        <v>2.5000000000000001E-2</v>
      </c>
      <c r="P603">
        <f>VLOOKUP(G603,lookups!$A$2:$I$201,7,0)</f>
        <v>2.9214000000000002</v>
      </c>
      <c r="Q603">
        <f t="shared" si="9"/>
        <v>0.61915878909606581</v>
      </c>
    </row>
    <row r="604" spans="1:17" x14ac:dyDescent="0.2">
      <c r="A604" s="31">
        <v>44141</v>
      </c>
      <c r="B604" s="32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VLOOKUP(G604,lookups!$A$2:$I$201,2,0)</f>
        <v>Princess Parrotfish</v>
      </c>
      <c r="L604" t="str">
        <f>VLOOKUP(G604,lookups!$A$2:$I$201,3,0)</f>
        <v>Scarus taeniopterus</v>
      </c>
      <c r="M604" t="str">
        <f>VLOOKUP(G604,lookups!$A$2:$I$201,4,0)</f>
        <v>Scaridae</v>
      </c>
      <c r="N604" t="str">
        <f>VLOOKUP(G604,lookups!$A$2:$I$201,5,0)</f>
        <v>Herbivores</v>
      </c>
      <c r="O604">
        <f>VLOOKUP(G604,lookups!$A$2:$I$201,6,0)</f>
        <v>3.3500000000000002E-2</v>
      </c>
      <c r="P604">
        <f>VLOOKUP(G604,lookups!$A$2:$I$201,7,0)</f>
        <v>2.7086000000000001</v>
      </c>
      <c r="Q604">
        <f t="shared" si="9"/>
        <v>17.125560999944316</v>
      </c>
    </row>
    <row r="605" spans="1:17" x14ac:dyDescent="0.2">
      <c r="A605" s="31">
        <v>44141</v>
      </c>
      <c r="B605" s="32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VLOOKUP(G605,lookups!$A$2:$I$201,2,0)</f>
        <v>Princess Parrotfish</v>
      </c>
      <c r="L605" t="str">
        <f>VLOOKUP(G605,lookups!$A$2:$I$201,3,0)</f>
        <v>Scarus taeniopterus</v>
      </c>
      <c r="M605" t="str">
        <f>VLOOKUP(G605,lookups!$A$2:$I$201,4,0)</f>
        <v>Scaridae</v>
      </c>
      <c r="N605" t="str">
        <f>VLOOKUP(G605,lookups!$A$2:$I$201,5,0)</f>
        <v>Herbivores</v>
      </c>
      <c r="O605">
        <f>VLOOKUP(G605,lookups!$A$2:$I$201,6,0)</f>
        <v>3.3500000000000002E-2</v>
      </c>
      <c r="P605">
        <f>VLOOKUP(G605,lookups!$A$2:$I$201,7,0)</f>
        <v>2.7086000000000001</v>
      </c>
      <c r="Q605">
        <f t="shared" si="9"/>
        <v>9.3573817111532165</v>
      </c>
    </row>
    <row r="606" spans="1:17" x14ac:dyDescent="0.2">
      <c r="A606" s="31">
        <v>44141</v>
      </c>
      <c r="B606" s="32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VLOOKUP(G606,lookups!$A$2:$I$201,2,0)</f>
        <v>Stoplight Parrotfish</v>
      </c>
      <c r="L606" t="str">
        <f>VLOOKUP(G606,lookups!$A$2:$I$201,3,0)</f>
        <v>Sparisoma viride</v>
      </c>
      <c r="M606" t="str">
        <f>VLOOKUP(G606,lookups!$A$2:$I$201,4,0)</f>
        <v>Scaridae</v>
      </c>
      <c r="N606" t="str">
        <f>VLOOKUP(G606,lookups!$A$2:$I$201,5,0)</f>
        <v>Herbivores</v>
      </c>
      <c r="O606">
        <f>VLOOKUP(G606,lookups!$A$2:$I$201,6,0)</f>
        <v>2.5000000000000001E-2</v>
      </c>
      <c r="P606">
        <f>VLOOKUP(G606,lookups!$A$2:$I$201,7,0)</f>
        <v>2.9214000000000002</v>
      </c>
      <c r="Q606">
        <f t="shared" si="9"/>
        <v>10.869938743553069</v>
      </c>
    </row>
    <row r="607" spans="1:17" x14ac:dyDescent="0.2">
      <c r="A607" s="31">
        <v>44141</v>
      </c>
      <c r="B607" s="32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VLOOKUP(G607,lookups!$A$2:$I$201,2,0)</f>
        <v>Clown Wrasse</v>
      </c>
      <c r="L607" t="str">
        <f>VLOOKUP(G607,lookups!$A$2:$I$201,3,0)</f>
        <v>Halichoeres maculipinna </v>
      </c>
      <c r="M607" t="str">
        <f>VLOOKUP(G607,lookups!$A$2:$I$201,4,0)</f>
        <v>Labridae</v>
      </c>
      <c r="N607" t="str">
        <f>VLOOKUP(G607,lookups!$A$2:$I$201,5,0)</f>
        <v>Carnivores</v>
      </c>
      <c r="O607">
        <f>VLOOKUP(G607,lookups!$A$2:$I$201,6,0)</f>
        <v>1.047E-2</v>
      </c>
      <c r="P607">
        <f>VLOOKUP(G607,lookups!$A$2:$I$201,7,0)</f>
        <v>3.2</v>
      </c>
      <c r="Q607">
        <f t="shared" si="9"/>
        <v>16.593831725067879</v>
      </c>
    </row>
    <row r="608" spans="1:17" x14ac:dyDescent="0.2">
      <c r="A608" s="31">
        <v>44141</v>
      </c>
      <c r="B608" s="32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VLOOKUP(G608,lookups!$A$2:$I$201,2,0)</f>
        <v>Blue Tang</v>
      </c>
      <c r="L608" t="str">
        <f>VLOOKUP(G608,lookups!$A$2:$I$201,3,0)</f>
        <v>Acanthurus coeruleus</v>
      </c>
      <c r="M608" t="str">
        <f>VLOOKUP(G608,lookups!$A$2:$I$201,4,0)</f>
        <v>Acanthuridae</v>
      </c>
      <c r="N608" t="str">
        <f>VLOOKUP(G608,lookups!$A$2:$I$201,5,0)</f>
        <v>Herbivores</v>
      </c>
      <c r="O608">
        <f>VLOOKUP(G608,lookups!$A$2:$I$201,6,0)</f>
        <v>4.1500000000000002E-2</v>
      </c>
      <c r="P608">
        <f>VLOOKUP(G608,lookups!$A$2:$I$201,7,0)</f>
        <v>2.8346</v>
      </c>
      <c r="Q608">
        <f t="shared" si="9"/>
        <v>2.1117735602071006</v>
      </c>
    </row>
    <row r="609" spans="1:17" x14ac:dyDescent="0.2">
      <c r="A609" s="31">
        <v>44141</v>
      </c>
      <c r="B609" s="32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VLOOKUP(G609,lookups!$A$2:$I$201,2,0)</f>
        <v>Spanish Hogfish</v>
      </c>
      <c r="L609" t="str">
        <f>VLOOKUP(G609,lookups!$A$2:$I$201,3,0)</f>
        <v>Bodianus rufus</v>
      </c>
      <c r="M609" t="str">
        <f>VLOOKUP(G609,lookups!$A$2:$I$201,4,0)</f>
        <v>Labridae</v>
      </c>
      <c r="N609" t="str">
        <f>VLOOKUP(G609,lookups!$A$2:$I$201,5,0)</f>
        <v>Carnivores</v>
      </c>
      <c r="O609">
        <f>VLOOKUP(G609,lookups!$A$2:$I$201,6,0)</f>
        <v>1.44E-2</v>
      </c>
      <c r="P609">
        <f>VLOOKUP(G609,lookups!$A$2:$I$201,7,0)</f>
        <v>3.0531999999999999</v>
      </c>
      <c r="Q609">
        <f t="shared" si="9"/>
        <v>16.276555076237244</v>
      </c>
    </row>
    <row r="610" spans="1:17" x14ac:dyDescent="0.2">
      <c r="A610" s="31">
        <v>44141</v>
      </c>
      <c r="B610" s="32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VLOOKUP(G610,lookups!$A$2:$I$201,2,0)</f>
        <v>Striped Parrotfish</v>
      </c>
      <c r="L610" t="str">
        <f>VLOOKUP(G610,lookups!$A$2:$I$201,3,0)</f>
        <v>Scarus iserti</v>
      </c>
      <c r="M610" t="str">
        <f>VLOOKUP(G610,lookups!$A$2:$I$201,4,0)</f>
        <v>Scaridae</v>
      </c>
      <c r="N610" t="str">
        <f>VLOOKUP(G610,lookups!$A$2:$I$201,5,0)</f>
        <v>Herbivores</v>
      </c>
      <c r="O610">
        <f>VLOOKUP(G610,lookups!$A$2:$I$201,6,0)</f>
        <v>1.47E-2</v>
      </c>
      <c r="P610">
        <f>VLOOKUP(G610,lookups!$A$2:$I$201,7,0)</f>
        <v>3.0548000000000002</v>
      </c>
      <c r="Q610">
        <f t="shared" si="9"/>
        <v>29.107184931818338</v>
      </c>
    </row>
    <row r="611" spans="1:17" x14ac:dyDescent="0.2">
      <c r="A611" s="31">
        <v>44141</v>
      </c>
      <c r="B611" s="32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VLOOKUP(G611,lookups!$A$2:$I$201,2,0)</f>
        <v>Queen Parrotfish</v>
      </c>
      <c r="L611" t="str">
        <f>VLOOKUP(G611,lookups!$A$2:$I$201,3,0)</f>
        <v>Scarus vetula</v>
      </c>
      <c r="M611" t="str">
        <f>VLOOKUP(G611,lookups!$A$2:$I$201,4,0)</f>
        <v>Scaridae</v>
      </c>
      <c r="N611" t="str">
        <f>VLOOKUP(G611,lookups!$A$2:$I$201,5,0)</f>
        <v>Herbivores</v>
      </c>
      <c r="O611">
        <f>VLOOKUP(G611,lookups!$A$2:$I$201,6,0)</f>
        <v>2.5000000000000001E-2</v>
      </c>
      <c r="P611">
        <f>VLOOKUP(G611,lookups!$A$2:$I$201,7,0)</f>
        <v>2.9214000000000002</v>
      </c>
      <c r="Q611">
        <f t="shared" si="9"/>
        <v>35.535309379641568</v>
      </c>
    </row>
    <row r="612" spans="1:17" x14ac:dyDescent="0.2">
      <c r="A612" s="31">
        <v>44141</v>
      </c>
      <c r="B612" s="32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VLOOKUP(G612,lookups!$A$2:$I$201,2,0)</f>
        <v>Queen Parrotfish</v>
      </c>
      <c r="L612" t="str">
        <f>VLOOKUP(G612,lookups!$A$2:$I$201,3,0)</f>
        <v>Scarus vetula</v>
      </c>
      <c r="M612" t="str">
        <f>VLOOKUP(G612,lookups!$A$2:$I$201,4,0)</f>
        <v>Scaridae</v>
      </c>
      <c r="N612" t="str">
        <f>VLOOKUP(G612,lookups!$A$2:$I$201,5,0)</f>
        <v>Herbivores</v>
      </c>
      <c r="O612">
        <f>VLOOKUP(G612,lookups!$A$2:$I$201,6,0)</f>
        <v>2.5000000000000001E-2</v>
      </c>
      <c r="P612">
        <f>VLOOKUP(G612,lookups!$A$2:$I$201,7,0)</f>
        <v>2.9214000000000002</v>
      </c>
      <c r="Q612">
        <f t="shared" si="9"/>
        <v>208.78227637141873</v>
      </c>
    </row>
    <row r="613" spans="1:17" x14ac:dyDescent="0.2">
      <c r="A613" s="31">
        <v>44141</v>
      </c>
      <c r="B613" s="32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VLOOKUP(G613,lookups!$A$2:$I$201,2,0)</f>
        <v>Queen Parrotfish</v>
      </c>
      <c r="L613" t="str">
        <f>VLOOKUP(G613,lookups!$A$2:$I$201,3,0)</f>
        <v>Scarus vetula</v>
      </c>
      <c r="M613" t="str">
        <f>VLOOKUP(G613,lookups!$A$2:$I$201,4,0)</f>
        <v>Scaridae</v>
      </c>
      <c r="N613" t="str">
        <f>VLOOKUP(G613,lookups!$A$2:$I$201,5,0)</f>
        <v>Herbivores</v>
      </c>
      <c r="O613">
        <f>VLOOKUP(G613,lookups!$A$2:$I$201,6,0)</f>
        <v>2.5000000000000001E-2</v>
      </c>
      <c r="P613">
        <f>VLOOKUP(G613,lookups!$A$2:$I$201,7,0)</f>
        <v>2.9214000000000002</v>
      </c>
      <c r="Q613">
        <f t="shared" si="9"/>
        <v>269.20872440026932</v>
      </c>
    </row>
    <row r="614" spans="1:17" x14ac:dyDescent="0.2">
      <c r="A614" s="31">
        <v>44141</v>
      </c>
      <c r="B614" s="32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VLOOKUP(G614,lookups!$A$2:$I$201,2,0)</f>
        <v>Blue Tang</v>
      </c>
      <c r="L614" t="str">
        <f>VLOOKUP(G614,lookups!$A$2:$I$201,3,0)</f>
        <v>Acanthurus coeruleus</v>
      </c>
      <c r="M614" t="str">
        <f>VLOOKUP(G614,lookups!$A$2:$I$201,4,0)</f>
        <v>Acanthuridae</v>
      </c>
      <c r="N614" t="str">
        <f>VLOOKUP(G614,lookups!$A$2:$I$201,5,0)</f>
        <v>Herbivores</v>
      </c>
      <c r="O614">
        <f>VLOOKUP(G614,lookups!$A$2:$I$201,6,0)</f>
        <v>4.1500000000000002E-2</v>
      </c>
      <c r="P614">
        <f>VLOOKUP(G614,lookups!$A$2:$I$201,7,0)</f>
        <v>2.8346</v>
      </c>
      <c r="Q614">
        <f t="shared" si="9"/>
        <v>73.597426182870976</v>
      </c>
    </row>
    <row r="615" spans="1:17" x14ac:dyDescent="0.2">
      <c r="A615" s="31">
        <v>44141</v>
      </c>
      <c r="B615" s="32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VLOOKUP(G615,lookups!$A$2:$I$201,2,0)</f>
        <v>Blue Tang</v>
      </c>
      <c r="L615" t="str">
        <f>VLOOKUP(G615,lookups!$A$2:$I$201,3,0)</f>
        <v>Acanthurus coeruleus</v>
      </c>
      <c r="M615" t="str">
        <f>VLOOKUP(G615,lookups!$A$2:$I$201,4,0)</f>
        <v>Acanthuridae</v>
      </c>
      <c r="N615" t="str">
        <f>VLOOKUP(G615,lookups!$A$2:$I$201,5,0)</f>
        <v>Herbivores</v>
      </c>
      <c r="O615">
        <f>VLOOKUP(G615,lookups!$A$2:$I$201,6,0)</f>
        <v>4.1500000000000002E-2</v>
      </c>
      <c r="P615">
        <f>VLOOKUP(G615,lookups!$A$2:$I$201,7,0)</f>
        <v>2.8346</v>
      </c>
      <c r="Q615">
        <f t="shared" si="9"/>
        <v>6.6649305917024986</v>
      </c>
    </row>
    <row r="616" spans="1:17" x14ac:dyDescent="0.2">
      <c r="A616" s="31">
        <v>44141</v>
      </c>
      <c r="B616" s="32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VLOOKUP(G616,lookups!$A$2:$I$201,2,0)</f>
        <v>Striped Parrotfish</v>
      </c>
      <c r="L616" t="str">
        <f>VLOOKUP(G616,lookups!$A$2:$I$201,3,0)</f>
        <v>Scarus iserti</v>
      </c>
      <c r="M616" t="str">
        <f>VLOOKUP(G616,lookups!$A$2:$I$201,4,0)</f>
        <v>Scaridae</v>
      </c>
      <c r="N616" t="str">
        <f>VLOOKUP(G616,lookups!$A$2:$I$201,5,0)</f>
        <v>Herbivores</v>
      </c>
      <c r="O616">
        <f>VLOOKUP(G616,lookups!$A$2:$I$201,6,0)</f>
        <v>1.47E-2</v>
      </c>
      <c r="P616">
        <f>VLOOKUP(G616,lookups!$A$2:$I$201,7,0)</f>
        <v>3.0548000000000002</v>
      </c>
      <c r="Q616">
        <f t="shared" si="9"/>
        <v>22.313295111338885</v>
      </c>
    </row>
    <row r="617" spans="1:17" x14ac:dyDescent="0.2">
      <c r="A617" s="31">
        <v>44141</v>
      </c>
      <c r="B617" s="32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VLOOKUP(G617,lookups!$A$2:$I$201,2,0)</f>
        <v>Striped Parrotfish</v>
      </c>
      <c r="L617" t="str">
        <f>VLOOKUP(G617,lookups!$A$2:$I$201,3,0)</f>
        <v>Scarus iserti</v>
      </c>
      <c r="M617" t="str">
        <f>VLOOKUP(G617,lookups!$A$2:$I$201,4,0)</f>
        <v>Scaridae</v>
      </c>
      <c r="N617" t="str">
        <f>VLOOKUP(G617,lookups!$A$2:$I$201,5,0)</f>
        <v>Herbivores</v>
      </c>
      <c r="O617">
        <f>VLOOKUP(G617,lookups!$A$2:$I$201,6,0)</f>
        <v>1.47E-2</v>
      </c>
      <c r="P617">
        <f>VLOOKUP(G617,lookups!$A$2:$I$201,7,0)</f>
        <v>3.0548000000000002</v>
      </c>
      <c r="Q617">
        <f t="shared" si="9"/>
        <v>8.4348356905685886</v>
      </c>
    </row>
    <row r="618" spans="1:17" x14ac:dyDescent="0.2">
      <c r="A618" s="31">
        <v>44141</v>
      </c>
      <c r="B618" s="32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VLOOKUP(G618,lookups!$A$2:$I$201,2,0)</f>
        <v>Striped Parrotfish</v>
      </c>
      <c r="L618" t="str">
        <f>VLOOKUP(G618,lookups!$A$2:$I$201,3,0)</f>
        <v>Scarus iserti</v>
      </c>
      <c r="M618" t="str">
        <f>VLOOKUP(G618,lookups!$A$2:$I$201,4,0)</f>
        <v>Scaridae</v>
      </c>
      <c r="N618" t="str">
        <f>VLOOKUP(G618,lookups!$A$2:$I$201,5,0)</f>
        <v>Herbivores</v>
      </c>
      <c r="O618">
        <f>VLOOKUP(G618,lookups!$A$2:$I$201,6,0)</f>
        <v>1.47E-2</v>
      </c>
      <c r="P618">
        <f>VLOOKUP(G618,lookups!$A$2:$I$201,7,0)</f>
        <v>3.0548000000000002</v>
      </c>
      <c r="Q618">
        <f t="shared" si="9"/>
        <v>37.169908103492105</v>
      </c>
    </row>
    <row r="619" spans="1:17" x14ac:dyDescent="0.2">
      <c r="A619" s="31">
        <v>44141</v>
      </c>
      <c r="B619" s="32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VLOOKUP(G619,lookups!$A$2:$I$201,2,0)</f>
        <v>Ocean Surgeonfish</v>
      </c>
      <c r="L619" t="str">
        <f>VLOOKUP(G619,lookups!$A$2:$I$201,3,0)</f>
        <v>Acanthurus bahianus</v>
      </c>
      <c r="M619" t="str">
        <f>VLOOKUP(G619,lookups!$A$2:$I$201,4,0)</f>
        <v>Acanthuridae</v>
      </c>
      <c r="N619" t="str">
        <f>VLOOKUP(G619,lookups!$A$2:$I$201,5,0)</f>
        <v>Herbivores</v>
      </c>
      <c r="O619">
        <f>VLOOKUP(G619,lookups!$A$2:$I$201,6,0)</f>
        <v>2.3699999999999999E-2</v>
      </c>
      <c r="P619">
        <f>VLOOKUP(G619,lookups!$A$2:$I$201,7,0)</f>
        <v>2.9752000000000001</v>
      </c>
      <c r="Q619">
        <f t="shared" si="9"/>
        <v>0.62270091381792658</v>
      </c>
    </row>
    <row r="620" spans="1:17" x14ac:dyDescent="0.2">
      <c r="A620" s="31">
        <v>44141</v>
      </c>
      <c r="B620" s="32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VLOOKUP(G620,lookups!$A$2:$I$201,2,0)</f>
        <v>Ocean Surgeonfish</v>
      </c>
      <c r="L620" t="str">
        <f>VLOOKUP(G620,lookups!$A$2:$I$201,3,0)</f>
        <v>Acanthurus bahianus</v>
      </c>
      <c r="M620" t="str">
        <f>VLOOKUP(G620,lookups!$A$2:$I$201,4,0)</f>
        <v>Acanthuridae</v>
      </c>
      <c r="N620" t="str">
        <f>VLOOKUP(G620,lookups!$A$2:$I$201,5,0)</f>
        <v>Herbivores</v>
      </c>
      <c r="O620">
        <f>VLOOKUP(G620,lookups!$A$2:$I$201,6,0)</f>
        <v>2.3699999999999999E-2</v>
      </c>
      <c r="P620">
        <f>VLOOKUP(G620,lookups!$A$2:$I$201,7,0)</f>
        <v>2.9752000000000001</v>
      </c>
      <c r="Q620">
        <f t="shared" si="9"/>
        <v>74.791985048275095</v>
      </c>
    </row>
    <row r="621" spans="1:17" x14ac:dyDescent="0.2">
      <c r="A621" s="31">
        <v>44141</v>
      </c>
      <c r="B621" s="32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VLOOKUP(G621,lookups!$A$2:$I$201,2,0)</f>
        <v>Ocean Surgeonfish</v>
      </c>
      <c r="L621" t="str">
        <f>VLOOKUP(G621,lookups!$A$2:$I$201,3,0)</f>
        <v>Acanthurus bahianus</v>
      </c>
      <c r="M621" t="str">
        <f>VLOOKUP(G621,lookups!$A$2:$I$201,4,0)</f>
        <v>Acanthuridae</v>
      </c>
      <c r="N621" t="str">
        <f>VLOOKUP(G621,lookups!$A$2:$I$201,5,0)</f>
        <v>Herbivores</v>
      </c>
      <c r="O621">
        <f>VLOOKUP(G621,lookups!$A$2:$I$201,6,0)</f>
        <v>2.3699999999999999E-2</v>
      </c>
      <c r="P621">
        <f>VLOOKUP(G621,lookups!$A$2:$I$201,7,0)</f>
        <v>2.9752000000000001</v>
      </c>
      <c r="Q621">
        <f t="shared" si="9"/>
        <v>38.505998471352768</v>
      </c>
    </row>
    <row r="622" spans="1:17" x14ac:dyDescent="0.2">
      <c r="A622" s="31">
        <v>44141</v>
      </c>
      <c r="B622" s="32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VLOOKUP(G622,lookups!$A$2:$I$201,2,0)</f>
        <v>Queen Parrotfish</v>
      </c>
      <c r="L622" t="str">
        <f>VLOOKUP(G622,lookups!$A$2:$I$201,3,0)</f>
        <v>Scarus vetula</v>
      </c>
      <c r="M622" t="str">
        <f>VLOOKUP(G622,lookups!$A$2:$I$201,4,0)</f>
        <v>Scaridae</v>
      </c>
      <c r="N622" t="str">
        <f>VLOOKUP(G622,lookups!$A$2:$I$201,5,0)</f>
        <v>Herbivores</v>
      </c>
      <c r="O622">
        <f>VLOOKUP(G622,lookups!$A$2:$I$201,6,0)</f>
        <v>2.5000000000000001E-2</v>
      </c>
      <c r="P622">
        <f>VLOOKUP(G622,lookups!$A$2:$I$201,7,0)</f>
        <v>2.9214000000000002</v>
      </c>
      <c r="Q622">
        <f t="shared" si="9"/>
        <v>2.7536642058777425</v>
      </c>
    </row>
    <row r="623" spans="1:17" x14ac:dyDescent="0.2">
      <c r="A623" s="31">
        <v>44141</v>
      </c>
      <c r="B623" s="32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VLOOKUP(G623,lookups!$A$2:$I$201,2,0)</f>
        <v>Queen Parrotfish</v>
      </c>
      <c r="L623" t="str">
        <f>VLOOKUP(G623,lookups!$A$2:$I$201,3,0)</f>
        <v>Scarus vetula</v>
      </c>
      <c r="M623" t="str">
        <f>VLOOKUP(G623,lookups!$A$2:$I$201,4,0)</f>
        <v>Scaridae</v>
      </c>
      <c r="N623" t="str">
        <f>VLOOKUP(G623,lookups!$A$2:$I$201,5,0)</f>
        <v>Herbivores</v>
      </c>
      <c r="O623">
        <f>VLOOKUP(G623,lookups!$A$2:$I$201,6,0)</f>
        <v>2.5000000000000001E-2</v>
      </c>
      <c r="P623">
        <f>VLOOKUP(G623,lookups!$A$2:$I$201,7,0)</f>
        <v>2.9214000000000002</v>
      </c>
      <c r="Q623">
        <f t="shared" si="9"/>
        <v>20.861234677071096</v>
      </c>
    </row>
    <row r="624" spans="1:17" x14ac:dyDescent="0.2">
      <c r="A624" s="31">
        <v>44141</v>
      </c>
      <c r="B624" s="32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VLOOKUP(G624,lookups!$A$2:$I$201,2,0)</f>
        <v>Stoplight Parrotfish</v>
      </c>
      <c r="L624" t="str">
        <f>VLOOKUP(G624,lookups!$A$2:$I$201,3,0)</f>
        <v>Sparisoma viride</v>
      </c>
      <c r="M624" t="str">
        <f>VLOOKUP(G624,lookups!$A$2:$I$201,4,0)</f>
        <v>Scaridae</v>
      </c>
      <c r="N624" t="str">
        <f>VLOOKUP(G624,lookups!$A$2:$I$201,5,0)</f>
        <v>Herbivores</v>
      </c>
      <c r="O624">
        <f>VLOOKUP(G624,lookups!$A$2:$I$201,6,0)</f>
        <v>2.5000000000000001E-2</v>
      </c>
      <c r="P624">
        <f>VLOOKUP(G624,lookups!$A$2:$I$201,7,0)</f>
        <v>2.9214000000000002</v>
      </c>
      <c r="Q624">
        <f t="shared" si="9"/>
        <v>27.559072613163718</v>
      </c>
    </row>
    <row r="625" spans="1:17" x14ac:dyDescent="0.2">
      <c r="A625" s="31">
        <v>44141</v>
      </c>
      <c r="B625" s="32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VLOOKUP(G625,lookups!$A$2:$I$201,2,0)</f>
        <v>Foureye Butterflyfish</v>
      </c>
      <c r="L625" t="str">
        <f>VLOOKUP(G625,lookups!$A$2:$I$201,3,0)</f>
        <v>Chaetodon capistratus</v>
      </c>
      <c r="M625" t="str">
        <f>VLOOKUP(G625,lookups!$A$2:$I$201,4,0)</f>
        <v>Chaetodontidae</v>
      </c>
      <c r="N625" t="str">
        <f>VLOOKUP(G625,lookups!$A$2:$I$201,5,0)</f>
        <v>Carnivores</v>
      </c>
      <c r="O625">
        <f>VLOOKUP(G625,lookups!$A$2:$I$201,6,0)</f>
        <v>2.1999999999999999E-2</v>
      </c>
      <c r="P625">
        <f>VLOOKUP(G625,lookups!$A$2:$I$201,7,0)</f>
        <v>3.1897000000000002</v>
      </c>
      <c r="Q625">
        <f t="shared" si="9"/>
        <v>6.6756217991125668</v>
      </c>
    </row>
    <row r="626" spans="1:17" x14ac:dyDescent="0.2">
      <c r="A626" s="31">
        <v>44141</v>
      </c>
      <c r="B626" s="32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VLOOKUP(G626,lookups!$A$2:$I$201,2,0)</f>
        <v>Bluehead Wrasse</v>
      </c>
      <c r="L626" t="str">
        <f>VLOOKUP(G626,lookups!$A$2:$I$201,3,0)</f>
        <v>Thalassoma bifasciatum</v>
      </c>
      <c r="M626" t="str">
        <f>VLOOKUP(G626,lookups!$A$2:$I$201,4,0)</f>
        <v>Labridae</v>
      </c>
      <c r="N626" t="str">
        <f>VLOOKUP(G626,lookups!$A$2:$I$201,5,0)</f>
        <v>Carnivores</v>
      </c>
      <c r="O626">
        <f>VLOOKUP(G626,lookups!$A$2:$I$201,6,0)</f>
        <v>8.9099999999999995E-3</v>
      </c>
      <c r="P626">
        <f>VLOOKUP(G626,lookups!$A$2:$I$201,7,0)</f>
        <v>3.01</v>
      </c>
      <c r="Q626">
        <f t="shared" si="9"/>
        <v>0.24322750267948948</v>
      </c>
    </row>
    <row r="627" spans="1:17" x14ac:dyDescent="0.2">
      <c r="A627" s="31">
        <v>44141</v>
      </c>
      <c r="B627" s="32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VLOOKUP(G627,lookups!$A$2:$I$201,2,0)</f>
        <v>3-spot Damselfish</v>
      </c>
      <c r="L627" t="str">
        <f>VLOOKUP(G627,lookups!$A$2:$I$201,3,0)</f>
        <v>Stegastes planifrons</v>
      </c>
      <c r="M627" t="str">
        <f>VLOOKUP(G627,lookups!$A$2:$I$201,4,0)</f>
        <v>Pomacentridae</v>
      </c>
      <c r="N627" t="str">
        <f>VLOOKUP(G627,lookups!$A$2:$I$201,5,0)</f>
        <v>Omnivores</v>
      </c>
      <c r="O627">
        <f>VLOOKUP(G627,lookups!$A$2:$I$201,6,0)</f>
        <v>2.188E-2</v>
      </c>
      <c r="P627">
        <f>VLOOKUP(G627,lookups!$A$2:$I$201,7,0)</f>
        <v>2.96</v>
      </c>
      <c r="Q627">
        <f t="shared" si="9"/>
        <v>2.188E-2</v>
      </c>
    </row>
    <row r="628" spans="1:17" x14ac:dyDescent="0.2">
      <c r="A628" s="31">
        <v>44141</v>
      </c>
      <c r="B628" s="32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VLOOKUP(G628,lookups!$A$2:$I$201,2,0)</f>
        <v>3-spot Damselfish</v>
      </c>
      <c r="L628" t="str">
        <f>VLOOKUP(G628,lookups!$A$2:$I$201,3,0)</f>
        <v>Stegastes planifrons</v>
      </c>
      <c r="M628" t="str">
        <f>VLOOKUP(G628,lookups!$A$2:$I$201,4,0)</f>
        <v>Pomacentridae</v>
      </c>
      <c r="N628" t="str">
        <f>VLOOKUP(G628,lookups!$A$2:$I$201,5,0)</f>
        <v>Omnivores</v>
      </c>
      <c r="O628">
        <f>VLOOKUP(G628,lookups!$A$2:$I$201,6,0)</f>
        <v>2.188E-2</v>
      </c>
      <c r="P628">
        <f>VLOOKUP(G628,lookups!$A$2:$I$201,7,0)</f>
        <v>2.96</v>
      </c>
      <c r="Q628">
        <f t="shared" si="9"/>
        <v>1.3247834438627868</v>
      </c>
    </row>
    <row r="629" spans="1:17" x14ac:dyDescent="0.2">
      <c r="A629" s="31">
        <v>44141</v>
      </c>
      <c r="B629" s="32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VLOOKUP(G629,lookups!$A$2:$I$201,2,0)</f>
        <v>3-spot Damselfish</v>
      </c>
      <c r="L629" t="str">
        <f>VLOOKUP(G629,lookups!$A$2:$I$201,3,0)</f>
        <v>Stegastes planifrons</v>
      </c>
      <c r="M629" t="str">
        <f>VLOOKUP(G629,lookups!$A$2:$I$201,4,0)</f>
        <v>Pomacentridae</v>
      </c>
      <c r="N629" t="str">
        <f>VLOOKUP(G629,lookups!$A$2:$I$201,5,0)</f>
        <v>Omnivores</v>
      </c>
      <c r="O629">
        <f>VLOOKUP(G629,lookups!$A$2:$I$201,6,0)</f>
        <v>2.188E-2</v>
      </c>
      <c r="P629">
        <f>VLOOKUP(G629,lookups!$A$2:$I$201,7,0)</f>
        <v>2.96</v>
      </c>
      <c r="Q629">
        <f t="shared" si="9"/>
        <v>2.5644753591955127</v>
      </c>
    </row>
    <row r="630" spans="1:17" x14ac:dyDescent="0.2">
      <c r="A630" s="31">
        <v>44141</v>
      </c>
      <c r="B630" s="32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VLOOKUP(G630,lookups!$A$2:$I$201,2,0)</f>
        <v>Dusky Damselfish</v>
      </c>
      <c r="L630" t="str">
        <f>VLOOKUP(G630,lookups!$A$2:$I$201,3,0)</f>
        <v>Stegastes adustus </v>
      </c>
      <c r="M630" t="str">
        <f>VLOOKUP(G630,lookups!$A$2:$I$201,4,0)</f>
        <v>Pomacentridae</v>
      </c>
      <c r="N630" t="str">
        <f>VLOOKUP(G630,lookups!$A$2:$I$201,5,0)</f>
        <v>Herbivores</v>
      </c>
      <c r="O630">
        <f>VLOOKUP(G630,lookups!$A$2:$I$201,6,0)</f>
        <v>1.95E-2</v>
      </c>
      <c r="P630">
        <f>VLOOKUP(G630,lookups!$A$2:$I$201,7,0)</f>
        <v>2.99</v>
      </c>
      <c r="Q630">
        <f t="shared" si="9"/>
        <v>4.1372031817477204</v>
      </c>
    </row>
    <row r="631" spans="1:17" x14ac:dyDescent="0.2">
      <c r="A631" s="31">
        <v>44141</v>
      </c>
      <c r="B631" s="32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VLOOKUP(G631,lookups!$A$2:$I$201,2,0)</f>
        <v>Stoplight Parrotfish</v>
      </c>
      <c r="L631" t="str">
        <f>VLOOKUP(G631,lookups!$A$2:$I$201,3,0)</f>
        <v>Sparisoma viride</v>
      </c>
      <c r="M631" t="str">
        <f>VLOOKUP(G631,lookups!$A$2:$I$201,4,0)</f>
        <v>Scaridae</v>
      </c>
      <c r="N631" t="str">
        <f>VLOOKUP(G631,lookups!$A$2:$I$201,5,0)</f>
        <v>Herbivores</v>
      </c>
      <c r="O631">
        <f>VLOOKUP(G631,lookups!$A$2:$I$201,6,0)</f>
        <v>2.5000000000000001E-2</v>
      </c>
      <c r="P631">
        <f>VLOOKUP(G631,lookups!$A$2:$I$201,7,0)</f>
        <v>2.9214000000000002</v>
      </c>
      <c r="Q631">
        <f t="shared" si="9"/>
        <v>44.896668724352082</v>
      </c>
    </row>
    <row r="632" spans="1:17" x14ac:dyDescent="0.2">
      <c r="A632" s="31">
        <v>44141</v>
      </c>
      <c r="B632" s="32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VLOOKUP(G632,lookups!$A$2:$I$201,2,0)</f>
        <v>Stoplight Parrotfish</v>
      </c>
      <c r="L632" t="str">
        <f>VLOOKUP(G632,lookups!$A$2:$I$201,3,0)</f>
        <v>Sparisoma viride</v>
      </c>
      <c r="M632" t="str">
        <f>VLOOKUP(G632,lookups!$A$2:$I$201,4,0)</f>
        <v>Scaridae</v>
      </c>
      <c r="N632" t="str">
        <f>VLOOKUP(G632,lookups!$A$2:$I$201,5,0)</f>
        <v>Herbivores</v>
      </c>
      <c r="O632">
        <f>VLOOKUP(G632,lookups!$A$2:$I$201,6,0)</f>
        <v>2.5000000000000001E-2</v>
      </c>
      <c r="P632">
        <f>VLOOKUP(G632,lookups!$A$2:$I$201,7,0)</f>
        <v>2.9214000000000002</v>
      </c>
      <c r="Q632">
        <f t="shared" si="9"/>
        <v>0.61915878909606581</v>
      </c>
    </row>
    <row r="633" spans="1:17" x14ac:dyDescent="0.2">
      <c r="A633" s="31">
        <v>44141</v>
      </c>
      <c r="B633" s="32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VLOOKUP(G633,lookups!$A$2:$I$201,2,0)</f>
        <v>Stoplight Parrotfish</v>
      </c>
      <c r="L633" t="str">
        <f>VLOOKUP(G633,lookups!$A$2:$I$201,3,0)</f>
        <v>Sparisoma viride</v>
      </c>
      <c r="M633" t="str">
        <f>VLOOKUP(G633,lookups!$A$2:$I$201,4,0)</f>
        <v>Scaridae</v>
      </c>
      <c r="N633" t="str">
        <f>VLOOKUP(G633,lookups!$A$2:$I$201,5,0)</f>
        <v>Herbivores</v>
      </c>
      <c r="O633">
        <f>VLOOKUP(G633,lookups!$A$2:$I$201,6,0)</f>
        <v>2.5000000000000001E-2</v>
      </c>
      <c r="P633">
        <f>VLOOKUP(G633,lookups!$A$2:$I$201,7,0)</f>
        <v>2.9214000000000002</v>
      </c>
      <c r="Q633">
        <f t="shared" si="9"/>
        <v>1.4348221330880631</v>
      </c>
    </row>
    <row r="634" spans="1:17" x14ac:dyDescent="0.2">
      <c r="A634" s="31">
        <v>44141</v>
      </c>
      <c r="B634" s="32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VLOOKUP(G634,lookups!$A$2:$I$201,2,0)</f>
        <v>Stoplight Parrotfish</v>
      </c>
      <c r="L634" t="str">
        <f>VLOOKUP(G634,lookups!$A$2:$I$201,3,0)</f>
        <v>Sparisoma viride</v>
      </c>
      <c r="M634" t="str">
        <f>VLOOKUP(G634,lookups!$A$2:$I$201,4,0)</f>
        <v>Scaridae</v>
      </c>
      <c r="N634" t="str">
        <f>VLOOKUP(G634,lookups!$A$2:$I$201,5,0)</f>
        <v>Herbivores</v>
      </c>
      <c r="O634">
        <f>VLOOKUP(G634,lookups!$A$2:$I$201,6,0)</f>
        <v>2.5000000000000001E-2</v>
      </c>
      <c r="P634">
        <f>VLOOKUP(G634,lookups!$A$2:$I$201,7,0)</f>
        <v>2.9214000000000002</v>
      </c>
      <c r="Q634">
        <f t="shared" si="9"/>
        <v>2.7536642058777425</v>
      </c>
    </row>
    <row r="635" spans="1:17" x14ac:dyDescent="0.2">
      <c r="A635" s="31">
        <v>44141</v>
      </c>
      <c r="B635" s="32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VLOOKUP(G635,lookups!$A$2:$I$201,2,0)</f>
        <v>Ocean Surgeonfish</v>
      </c>
      <c r="L635" t="str">
        <f>VLOOKUP(G635,lookups!$A$2:$I$201,3,0)</f>
        <v>Acanthurus bahianus</v>
      </c>
      <c r="M635" t="str">
        <f>VLOOKUP(G635,lookups!$A$2:$I$201,4,0)</f>
        <v>Acanthuridae</v>
      </c>
      <c r="N635" t="str">
        <f>VLOOKUP(G635,lookups!$A$2:$I$201,5,0)</f>
        <v>Herbivores</v>
      </c>
      <c r="O635">
        <f>VLOOKUP(G635,lookups!$A$2:$I$201,6,0)</f>
        <v>2.3699999999999999E-2</v>
      </c>
      <c r="P635">
        <f>VLOOKUP(G635,lookups!$A$2:$I$201,7,0)</f>
        <v>2.9752000000000001</v>
      </c>
      <c r="Q635">
        <f t="shared" si="9"/>
        <v>128.65749852251687</v>
      </c>
    </row>
    <row r="636" spans="1:17" x14ac:dyDescent="0.2">
      <c r="A636" s="31">
        <v>44141</v>
      </c>
      <c r="B636" s="32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VLOOKUP(G636,lookups!$A$2:$I$201,2,0)</f>
        <v>Blackear Wrasse</v>
      </c>
      <c r="L636" t="str">
        <f>VLOOKUP(G636,lookups!$A$2:$I$201,3,0)</f>
        <v>Halichoeres poeyi</v>
      </c>
      <c r="M636" t="str">
        <f>VLOOKUP(G636,lookups!$A$2:$I$201,4,0)</f>
        <v>Labridae</v>
      </c>
      <c r="N636" t="str">
        <f>VLOOKUP(G636,lookups!$A$2:$I$201,5,0)</f>
        <v>Herbivores</v>
      </c>
      <c r="O636">
        <f>VLOOKUP(G636,lookups!$A$2:$I$201,6,0)</f>
        <v>1.023E-2</v>
      </c>
      <c r="P636">
        <f>VLOOKUP(G636,lookups!$A$2:$I$201,7,0)</f>
        <v>3.06</v>
      </c>
      <c r="Q636">
        <f t="shared" si="9"/>
        <v>40.61765873887763</v>
      </c>
    </row>
    <row r="637" spans="1:17" x14ac:dyDescent="0.2">
      <c r="A637" s="31">
        <v>44141</v>
      </c>
      <c r="B637" s="32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VLOOKUP(G637,lookups!$A$2:$I$201,2,0)</f>
        <v>Striped Parrotfish</v>
      </c>
      <c r="L637" t="str">
        <f>VLOOKUP(G637,lookups!$A$2:$I$201,3,0)</f>
        <v>Scarus iserti</v>
      </c>
      <c r="M637" t="str">
        <f>VLOOKUP(G637,lookups!$A$2:$I$201,4,0)</f>
        <v>Scaridae</v>
      </c>
      <c r="N637" t="str">
        <f>VLOOKUP(G637,lookups!$A$2:$I$201,5,0)</f>
        <v>Herbivores</v>
      </c>
      <c r="O637">
        <f>VLOOKUP(G637,lookups!$A$2:$I$201,6,0)</f>
        <v>1.47E-2</v>
      </c>
      <c r="P637">
        <f>VLOOKUP(G637,lookups!$A$2:$I$201,7,0)</f>
        <v>3.0548000000000002</v>
      </c>
      <c r="Q637">
        <f t="shared" si="9"/>
        <v>2.0069238957862789</v>
      </c>
    </row>
    <row r="638" spans="1:17" x14ac:dyDescent="0.2">
      <c r="A638" s="31">
        <v>44141</v>
      </c>
      <c r="B638" s="32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VLOOKUP(G638,lookups!$A$2:$I$201,2,0)</f>
        <v>Striped Parrotfish</v>
      </c>
      <c r="L638" t="str">
        <f>VLOOKUP(G638,lookups!$A$2:$I$201,3,0)</f>
        <v>Scarus iserti</v>
      </c>
      <c r="M638" t="str">
        <f>VLOOKUP(G638,lookups!$A$2:$I$201,4,0)</f>
        <v>Scaridae</v>
      </c>
      <c r="N638" t="str">
        <f>VLOOKUP(G638,lookups!$A$2:$I$201,5,0)</f>
        <v>Herbivores</v>
      </c>
      <c r="O638">
        <f>VLOOKUP(G638,lookups!$A$2:$I$201,6,0)</f>
        <v>1.47E-2</v>
      </c>
      <c r="P638">
        <f>VLOOKUP(G638,lookups!$A$2:$I$201,7,0)</f>
        <v>3.0548000000000002</v>
      </c>
      <c r="Q638">
        <f t="shared" si="9"/>
        <v>0.42152888881536776</v>
      </c>
    </row>
    <row r="639" spans="1:17" x14ac:dyDescent="0.2">
      <c r="A639" s="31">
        <v>44141</v>
      </c>
      <c r="B639" s="32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VLOOKUP(G639,lookups!$A$2:$I$201,2,0)</f>
        <v>Queen Parrotfish</v>
      </c>
      <c r="L639" t="str">
        <f>VLOOKUP(G639,lookups!$A$2:$I$201,3,0)</f>
        <v>Scarus vetula</v>
      </c>
      <c r="M639" t="str">
        <f>VLOOKUP(G639,lookups!$A$2:$I$201,4,0)</f>
        <v>Scaridae</v>
      </c>
      <c r="N639" t="str">
        <f>VLOOKUP(G639,lookups!$A$2:$I$201,5,0)</f>
        <v>Herbivores</v>
      </c>
      <c r="O639">
        <f>VLOOKUP(G639,lookups!$A$2:$I$201,6,0)</f>
        <v>2.5000000000000001E-2</v>
      </c>
      <c r="P639">
        <f>VLOOKUP(G639,lookups!$A$2:$I$201,7,0)</f>
        <v>2.9214000000000002</v>
      </c>
      <c r="Q639">
        <f t="shared" si="9"/>
        <v>0.61915878909606581</v>
      </c>
    </row>
    <row r="640" spans="1:17" x14ac:dyDescent="0.2">
      <c r="A640" s="31">
        <v>44141</v>
      </c>
      <c r="B640" s="32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VLOOKUP(G640,lookups!$A$2:$I$201,2,0)</f>
        <v>Queen Parrotfish</v>
      </c>
      <c r="L640" t="str">
        <f>VLOOKUP(G640,lookups!$A$2:$I$201,3,0)</f>
        <v>Scarus vetula</v>
      </c>
      <c r="M640" t="str">
        <f>VLOOKUP(G640,lookups!$A$2:$I$201,4,0)</f>
        <v>Scaridae</v>
      </c>
      <c r="N640" t="str">
        <f>VLOOKUP(G640,lookups!$A$2:$I$201,5,0)</f>
        <v>Herbivores</v>
      </c>
      <c r="O640">
        <f>VLOOKUP(G640,lookups!$A$2:$I$201,6,0)</f>
        <v>2.5000000000000001E-2</v>
      </c>
      <c r="P640">
        <f>VLOOKUP(G640,lookups!$A$2:$I$201,7,0)</f>
        <v>2.9214000000000002</v>
      </c>
      <c r="Q640">
        <f t="shared" si="9"/>
        <v>2.7536642058777425</v>
      </c>
    </row>
    <row r="641" spans="1:17" x14ac:dyDescent="0.2">
      <c r="A641" s="31">
        <v>44141</v>
      </c>
      <c r="B641" s="32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VLOOKUP(G641,lookups!$A$2:$I$201,2,0)</f>
        <v>Queen Parrotfish</v>
      </c>
      <c r="L641" t="str">
        <f>VLOOKUP(G641,lookups!$A$2:$I$201,3,0)</f>
        <v>Scarus vetula</v>
      </c>
      <c r="M641" t="str">
        <f>VLOOKUP(G641,lookups!$A$2:$I$201,4,0)</f>
        <v>Scaridae</v>
      </c>
      <c r="N641" t="str">
        <f>VLOOKUP(G641,lookups!$A$2:$I$201,5,0)</f>
        <v>Herbivores</v>
      </c>
      <c r="O641">
        <f>VLOOKUP(G641,lookups!$A$2:$I$201,6,0)</f>
        <v>2.5000000000000001E-2</v>
      </c>
      <c r="P641">
        <f>VLOOKUP(G641,lookups!$A$2:$I$201,7,0)</f>
        <v>2.9214000000000002</v>
      </c>
      <c r="Q641">
        <f t="shared" si="9"/>
        <v>1.4348221330880631</v>
      </c>
    </row>
    <row r="642" spans="1:17" x14ac:dyDescent="0.2">
      <c r="A642" s="31">
        <v>44141</v>
      </c>
      <c r="B642" s="32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VLOOKUP(G642,lookups!$A$2:$I$201,2,0)</f>
        <v>Beaugregory</v>
      </c>
      <c r="L642" t="str">
        <f>VLOOKUP(G642,lookups!$A$2:$I$201,3,0)</f>
        <v>Stegastes leucostictus</v>
      </c>
      <c r="M642" t="str">
        <f>VLOOKUP(G642,lookups!$A$2:$I$201,4,0)</f>
        <v>Pomacentridae</v>
      </c>
      <c r="N642" t="str">
        <f>VLOOKUP(G642,lookups!$A$2:$I$201,5,0)</f>
        <v>Omnivores</v>
      </c>
      <c r="O642">
        <f>VLOOKUP(G642,lookups!$A$2:$I$201,6,0)</f>
        <v>1.9949999999999999E-2</v>
      </c>
      <c r="P642">
        <f>VLOOKUP(G642,lookups!$A$2:$I$201,7,0)</f>
        <v>2.95</v>
      </c>
      <c r="Q642">
        <f t="shared" si="9"/>
        <v>6.2084347067418024</v>
      </c>
    </row>
    <row r="643" spans="1:17" x14ac:dyDescent="0.2">
      <c r="A643" s="31">
        <v>44141</v>
      </c>
      <c r="B643" s="32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VLOOKUP(G643,lookups!$A$2:$I$201,2,0)</f>
        <v>Redband Parrotfish</v>
      </c>
      <c r="L643" t="str">
        <f>VLOOKUP(G643,lookups!$A$2:$I$201,3,0)</f>
        <v>Sparisoma aurofrenatum</v>
      </c>
      <c r="M643" t="str">
        <f>VLOOKUP(G643,lookups!$A$2:$I$201,4,0)</f>
        <v>Scaridae</v>
      </c>
      <c r="N643" t="str">
        <f>VLOOKUP(G643,lookups!$A$2:$I$201,5,0)</f>
        <v>Herbivores</v>
      </c>
      <c r="O643">
        <f>VLOOKUP(G643,lookups!$A$2:$I$201,6,0)</f>
        <v>4.5999999999999999E-3</v>
      </c>
      <c r="P643">
        <f>VLOOKUP(G643,lookups!$A$2:$I$201,7,0)</f>
        <v>3.4291</v>
      </c>
      <c r="Q643">
        <f t="shared" ref="Q643:Q706" si="10">O643*H643^P643</f>
        <v>1.1470857206847838</v>
      </c>
    </row>
    <row r="644" spans="1:17" x14ac:dyDescent="0.2">
      <c r="A644" s="31">
        <v>44141</v>
      </c>
      <c r="B644" s="32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VLOOKUP(G644,lookups!$A$2:$I$201,2,0)</f>
        <v>Redband Parrotfish</v>
      </c>
      <c r="L644" t="str">
        <f>VLOOKUP(G644,lookups!$A$2:$I$201,3,0)</f>
        <v>Sparisoma aurofrenatum</v>
      </c>
      <c r="M644" t="str">
        <f>VLOOKUP(G644,lookups!$A$2:$I$201,4,0)</f>
        <v>Scaridae</v>
      </c>
      <c r="N644" t="str">
        <f>VLOOKUP(G644,lookups!$A$2:$I$201,5,0)</f>
        <v>Herbivores</v>
      </c>
      <c r="O644">
        <f>VLOOKUP(G644,lookups!$A$2:$I$201,6,0)</f>
        <v>4.5999999999999999E-3</v>
      </c>
      <c r="P644">
        <f>VLOOKUP(G644,lookups!$A$2:$I$201,7,0)</f>
        <v>3.4291</v>
      </c>
      <c r="Q644">
        <f t="shared" si="10"/>
        <v>4.9547276785883491E-2</v>
      </c>
    </row>
    <row r="645" spans="1:17" x14ac:dyDescent="0.2">
      <c r="A645" s="31">
        <v>44141</v>
      </c>
      <c r="B645" s="32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VLOOKUP(G645,lookups!$A$2:$I$201,2,0)</f>
        <v>Princess Parrotfish</v>
      </c>
      <c r="L645" t="str">
        <f>VLOOKUP(G645,lookups!$A$2:$I$201,3,0)</f>
        <v>Scarus taeniopterus</v>
      </c>
      <c r="M645" t="str">
        <f>VLOOKUP(G645,lookups!$A$2:$I$201,4,0)</f>
        <v>Scaridae</v>
      </c>
      <c r="N645" t="str">
        <f>VLOOKUP(G645,lookups!$A$2:$I$201,5,0)</f>
        <v>Herbivores</v>
      </c>
      <c r="O645">
        <f>VLOOKUP(G645,lookups!$A$2:$I$201,6,0)</f>
        <v>3.3500000000000002E-2</v>
      </c>
      <c r="P645">
        <f>VLOOKUP(G645,lookups!$A$2:$I$201,7,0)</f>
        <v>2.7086000000000001</v>
      </c>
      <c r="Q645">
        <f t="shared" si="10"/>
        <v>1.4314774122851688</v>
      </c>
    </row>
    <row r="646" spans="1:17" x14ac:dyDescent="0.2">
      <c r="A646" s="31">
        <v>44141</v>
      </c>
      <c r="B646" s="32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VLOOKUP(G646,lookups!$A$2:$I$201,2,0)</f>
        <v>Blue Tang</v>
      </c>
      <c r="L646" t="str">
        <f>VLOOKUP(G646,lookups!$A$2:$I$201,3,0)</f>
        <v>Acanthurus coeruleus</v>
      </c>
      <c r="M646" t="str">
        <f>VLOOKUP(G646,lookups!$A$2:$I$201,4,0)</f>
        <v>Acanthuridae</v>
      </c>
      <c r="N646" t="str">
        <f>VLOOKUP(G646,lookups!$A$2:$I$201,5,0)</f>
        <v>Herbivores</v>
      </c>
      <c r="O646">
        <f>VLOOKUP(G646,lookups!$A$2:$I$201,6,0)</f>
        <v>4.1500000000000002E-2</v>
      </c>
      <c r="P646">
        <f>VLOOKUP(G646,lookups!$A$2:$I$201,7,0)</f>
        <v>2.8346</v>
      </c>
      <c r="Q646">
        <f t="shared" si="10"/>
        <v>127.60820780292163</v>
      </c>
    </row>
    <row r="647" spans="1:17" x14ac:dyDescent="0.2">
      <c r="A647" s="31">
        <v>44141</v>
      </c>
      <c r="B647" s="32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VLOOKUP(G647,lookups!$A$2:$I$201,2,0)</f>
        <v>Princess Parrotfish</v>
      </c>
      <c r="L647" t="str">
        <f>VLOOKUP(G647,lookups!$A$2:$I$201,3,0)</f>
        <v>Scarus taeniopterus</v>
      </c>
      <c r="M647" t="str">
        <f>VLOOKUP(G647,lookups!$A$2:$I$201,4,0)</f>
        <v>Scaridae</v>
      </c>
      <c r="N647" t="str">
        <f>VLOOKUP(G647,lookups!$A$2:$I$201,5,0)</f>
        <v>Herbivores</v>
      </c>
      <c r="O647">
        <f>VLOOKUP(G647,lookups!$A$2:$I$201,6,0)</f>
        <v>3.3500000000000002E-2</v>
      </c>
      <c r="P647">
        <f>VLOOKUP(G647,lookups!$A$2:$I$201,7,0)</f>
        <v>2.7086000000000001</v>
      </c>
      <c r="Q647">
        <f t="shared" si="10"/>
        <v>17.125560999944316</v>
      </c>
    </row>
    <row r="648" spans="1:17" x14ac:dyDescent="0.2">
      <c r="A648" s="31">
        <v>44141</v>
      </c>
      <c r="B648" s="32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VLOOKUP(G648,lookups!$A$2:$I$201,2,0)</f>
        <v>Princess Parrotfish</v>
      </c>
      <c r="L648" t="str">
        <f>VLOOKUP(G648,lookups!$A$2:$I$201,3,0)</f>
        <v>Scarus taeniopterus</v>
      </c>
      <c r="M648" t="str">
        <f>VLOOKUP(G648,lookups!$A$2:$I$201,4,0)</f>
        <v>Scaridae</v>
      </c>
      <c r="N648" t="str">
        <f>VLOOKUP(G648,lookups!$A$2:$I$201,5,0)</f>
        <v>Herbivores</v>
      </c>
      <c r="O648">
        <f>VLOOKUP(G648,lookups!$A$2:$I$201,6,0)</f>
        <v>3.3500000000000002E-2</v>
      </c>
      <c r="P648">
        <f>VLOOKUP(G648,lookups!$A$2:$I$201,7,0)</f>
        <v>2.7086000000000001</v>
      </c>
      <c r="Q648">
        <f t="shared" si="10"/>
        <v>2.6198411586557824</v>
      </c>
    </row>
    <row r="649" spans="1:17" x14ac:dyDescent="0.2">
      <c r="A649" s="31">
        <v>44141</v>
      </c>
      <c r="B649" s="32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VLOOKUP(G649,lookups!$A$2:$I$201,2,0)</f>
        <v>Striped Parrotfish</v>
      </c>
      <c r="L649" t="str">
        <f>VLOOKUP(G649,lookups!$A$2:$I$201,3,0)</f>
        <v>Scarus iserti</v>
      </c>
      <c r="M649" t="str">
        <f>VLOOKUP(G649,lookups!$A$2:$I$201,4,0)</f>
        <v>Scaridae</v>
      </c>
      <c r="N649" t="str">
        <f>VLOOKUP(G649,lookups!$A$2:$I$201,5,0)</f>
        <v>Herbivores</v>
      </c>
      <c r="O649">
        <f>VLOOKUP(G649,lookups!$A$2:$I$201,6,0)</f>
        <v>1.47E-2</v>
      </c>
      <c r="P649">
        <f>VLOOKUP(G649,lookups!$A$2:$I$201,7,0)</f>
        <v>3.0548000000000002</v>
      </c>
      <c r="Q649">
        <f t="shared" si="10"/>
        <v>2.0069238957862789</v>
      </c>
    </row>
    <row r="650" spans="1:17" x14ac:dyDescent="0.2">
      <c r="A650" s="31">
        <v>44141</v>
      </c>
      <c r="B650" s="32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VLOOKUP(G650,lookups!$A$2:$I$201,2,0)</f>
        <v>Redband Parrotfish</v>
      </c>
      <c r="L650" t="str">
        <f>VLOOKUP(G650,lookups!$A$2:$I$201,3,0)</f>
        <v>Sparisoma aurofrenatum</v>
      </c>
      <c r="M650" t="str">
        <f>VLOOKUP(G650,lookups!$A$2:$I$201,4,0)</f>
        <v>Scaridae</v>
      </c>
      <c r="N650" t="str">
        <f>VLOOKUP(G650,lookups!$A$2:$I$201,5,0)</f>
        <v>Herbivores</v>
      </c>
      <c r="O650">
        <f>VLOOKUP(G650,lookups!$A$2:$I$201,6,0)</f>
        <v>4.5999999999999999E-3</v>
      </c>
      <c r="P650">
        <f>VLOOKUP(G650,lookups!$A$2:$I$201,7,0)</f>
        <v>3.4291</v>
      </c>
      <c r="Q650">
        <f t="shared" si="10"/>
        <v>0.19900057269145616</v>
      </c>
    </row>
    <row r="651" spans="1:17" x14ac:dyDescent="0.2">
      <c r="A651" s="31">
        <v>44141</v>
      </c>
      <c r="B651" s="32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VLOOKUP(G651,lookups!$A$2:$I$201,2,0)</f>
        <v>Redband Parrotfish</v>
      </c>
      <c r="L651" t="str">
        <f>VLOOKUP(G651,lookups!$A$2:$I$201,3,0)</f>
        <v>Sparisoma aurofrenatum</v>
      </c>
      <c r="M651" t="str">
        <f>VLOOKUP(G651,lookups!$A$2:$I$201,4,0)</f>
        <v>Scaridae</v>
      </c>
      <c r="N651" t="str">
        <f>VLOOKUP(G651,lookups!$A$2:$I$201,5,0)</f>
        <v>Herbivores</v>
      </c>
      <c r="O651">
        <f>VLOOKUP(G651,lookups!$A$2:$I$201,6,0)</f>
        <v>4.5999999999999999E-3</v>
      </c>
      <c r="P651">
        <f>VLOOKUP(G651,lookups!$A$2:$I$201,7,0)</f>
        <v>3.4291</v>
      </c>
      <c r="Q651">
        <f t="shared" si="10"/>
        <v>1.1470857206847838</v>
      </c>
    </row>
    <row r="652" spans="1:17" x14ac:dyDescent="0.2">
      <c r="A652" s="31">
        <v>44141</v>
      </c>
      <c r="B652" s="32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VLOOKUP(G652,lookups!$A$2:$I$201,2,0)</f>
        <v>Redband Parrotfish</v>
      </c>
      <c r="L652" t="str">
        <f>VLOOKUP(G652,lookups!$A$2:$I$201,3,0)</f>
        <v>Sparisoma aurofrenatum</v>
      </c>
      <c r="M652" t="str">
        <f>VLOOKUP(G652,lookups!$A$2:$I$201,4,0)</f>
        <v>Scaridae</v>
      </c>
      <c r="N652" t="str">
        <f>VLOOKUP(G652,lookups!$A$2:$I$201,5,0)</f>
        <v>Herbivores</v>
      </c>
      <c r="O652">
        <f>VLOOKUP(G652,lookups!$A$2:$I$201,6,0)</f>
        <v>4.5999999999999999E-3</v>
      </c>
      <c r="P652">
        <f>VLOOKUP(G652,lookups!$A$2:$I$201,7,0)</f>
        <v>3.4291</v>
      </c>
      <c r="Q652">
        <f t="shared" si="10"/>
        <v>0.19900057269145616</v>
      </c>
    </row>
    <row r="653" spans="1:17" x14ac:dyDescent="0.2">
      <c r="A653" s="31">
        <v>44141</v>
      </c>
      <c r="B653" s="32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VLOOKUP(G653,lookups!$A$2:$I$201,2,0)</f>
        <v>Ocean Surgeonfish</v>
      </c>
      <c r="L653" t="str">
        <f>VLOOKUP(G653,lookups!$A$2:$I$201,3,0)</f>
        <v>Acanthurus bahianus</v>
      </c>
      <c r="M653" t="str">
        <f>VLOOKUP(G653,lookups!$A$2:$I$201,4,0)</f>
        <v>Acanthuridae</v>
      </c>
      <c r="N653" t="str">
        <f>VLOOKUP(G653,lookups!$A$2:$I$201,5,0)</f>
        <v>Herbivores</v>
      </c>
      <c r="O653">
        <f>VLOOKUP(G653,lookups!$A$2:$I$201,6,0)</f>
        <v>2.3699999999999999E-2</v>
      </c>
      <c r="P653">
        <f>VLOOKUP(G653,lookups!$A$2:$I$201,7,0)</f>
        <v>2.9752000000000001</v>
      </c>
      <c r="Q653">
        <f t="shared" si="10"/>
        <v>0.62270091381792658</v>
      </c>
    </row>
    <row r="654" spans="1:17" x14ac:dyDescent="0.2">
      <c r="A654" s="31">
        <v>44141</v>
      </c>
      <c r="B654" s="32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VLOOKUP(G654,lookups!$A$2:$I$201,2,0)</f>
        <v>Ocean Surgeonfish</v>
      </c>
      <c r="L654" t="str">
        <f>VLOOKUP(G654,lookups!$A$2:$I$201,3,0)</f>
        <v>Acanthurus bahianus</v>
      </c>
      <c r="M654" t="str">
        <f>VLOOKUP(G654,lookups!$A$2:$I$201,4,0)</f>
        <v>Acanthuridae</v>
      </c>
      <c r="N654" t="str">
        <f>VLOOKUP(G654,lookups!$A$2:$I$201,5,0)</f>
        <v>Herbivores</v>
      </c>
      <c r="O654">
        <f>VLOOKUP(G654,lookups!$A$2:$I$201,6,0)</f>
        <v>2.3699999999999999E-2</v>
      </c>
      <c r="P654">
        <f>VLOOKUP(G654,lookups!$A$2:$I$201,7,0)</f>
        <v>2.9752000000000001</v>
      </c>
      <c r="Q654">
        <f t="shared" si="10"/>
        <v>2.846583337699113</v>
      </c>
    </row>
    <row r="655" spans="1:17" x14ac:dyDescent="0.2">
      <c r="A655" s="31">
        <v>44141</v>
      </c>
      <c r="B655" s="32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VLOOKUP(G655,lookups!$A$2:$I$201,2,0)</f>
        <v>Ocean Surgeonfish</v>
      </c>
      <c r="L655" t="str">
        <f>VLOOKUP(G655,lookups!$A$2:$I$201,3,0)</f>
        <v>Acanthurus bahianus</v>
      </c>
      <c r="M655" t="str">
        <f>VLOOKUP(G655,lookups!$A$2:$I$201,4,0)</f>
        <v>Acanthuridae</v>
      </c>
      <c r="N655" t="str">
        <f>VLOOKUP(G655,lookups!$A$2:$I$201,5,0)</f>
        <v>Herbivores</v>
      </c>
      <c r="O655">
        <f>VLOOKUP(G655,lookups!$A$2:$I$201,6,0)</f>
        <v>2.3699999999999999E-2</v>
      </c>
      <c r="P655">
        <f>VLOOKUP(G655,lookups!$A$2:$I$201,7,0)</f>
        <v>2.9752000000000001</v>
      </c>
      <c r="Q655">
        <f t="shared" si="10"/>
        <v>4.896705059076262</v>
      </c>
    </row>
    <row r="656" spans="1:17" x14ac:dyDescent="0.2">
      <c r="A656" s="31">
        <v>44141</v>
      </c>
      <c r="B656" s="32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VLOOKUP(G656,lookups!$A$2:$I$201,2,0)</f>
        <v>Ocean Surgeonfish</v>
      </c>
      <c r="L656" t="str">
        <f>VLOOKUP(G656,lookups!$A$2:$I$201,3,0)</f>
        <v>Acanthurus bahianus</v>
      </c>
      <c r="M656" t="str">
        <f>VLOOKUP(G656,lookups!$A$2:$I$201,4,0)</f>
        <v>Acanthuridae</v>
      </c>
      <c r="N656" t="str">
        <f>VLOOKUP(G656,lookups!$A$2:$I$201,5,0)</f>
        <v>Herbivores</v>
      </c>
      <c r="O656">
        <f>VLOOKUP(G656,lookups!$A$2:$I$201,6,0)</f>
        <v>2.3699999999999999E-2</v>
      </c>
      <c r="P656">
        <f>VLOOKUP(G656,lookups!$A$2:$I$201,7,0)</f>
        <v>2.9752000000000001</v>
      </c>
      <c r="Q656">
        <f t="shared" si="10"/>
        <v>7.7461166830267922</v>
      </c>
    </row>
    <row r="657" spans="1:17" x14ac:dyDescent="0.2">
      <c r="A657" s="31">
        <v>44141</v>
      </c>
      <c r="B657" s="32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VLOOKUP(G657,lookups!$A$2:$I$201,2,0)</f>
        <v>Dusky Damselfish</v>
      </c>
      <c r="L657" t="str">
        <f>VLOOKUP(G657,lookups!$A$2:$I$201,3,0)</f>
        <v>Stegastes adustus </v>
      </c>
      <c r="M657" t="str">
        <f>VLOOKUP(G657,lookups!$A$2:$I$201,4,0)</f>
        <v>Pomacentridae</v>
      </c>
      <c r="N657" t="str">
        <f>VLOOKUP(G657,lookups!$A$2:$I$201,5,0)</f>
        <v>Herbivores</v>
      </c>
      <c r="O657">
        <f>VLOOKUP(G657,lookups!$A$2:$I$201,6,0)</f>
        <v>1.95E-2</v>
      </c>
      <c r="P657">
        <f>VLOOKUP(G657,lookups!$A$2:$I$201,7,0)</f>
        <v>2.99</v>
      </c>
      <c r="Q657">
        <f t="shared" si="10"/>
        <v>2.3985839556984279</v>
      </c>
    </row>
    <row r="658" spans="1:17" x14ac:dyDescent="0.2">
      <c r="A658" s="31">
        <v>44141</v>
      </c>
      <c r="B658" s="32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VLOOKUP(G658,lookups!$A$2:$I$201,2,0)</f>
        <v>Dusky Damselfish</v>
      </c>
      <c r="L658" t="str">
        <f>VLOOKUP(G658,lookups!$A$2:$I$201,3,0)</f>
        <v>Stegastes adustus </v>
      </c>
      <c r="M658" t="str">
        <f>VLOOKUP(G658,lookups!$A$2:$I$201,4,0)</f>
        <v>Pomacentridae</v>
      </c>
      <c r="N658" t="str">
        <f>VLOOKUP(G658,lookups!$A$2:$I$201,5,0)</f>
        <v>Herbivores</v>
      </c>
      <c r="O658">
        <f>VLOOKUP(G658,lookups!$A$2:$I$201,6,0)</f>
        <v>1.95E-2</v>
      </c>
      <c r="P658">
        <f>VLOOKUP(G658,lookups!$A$2:$I$201,7,0)</f>
        <v>2.99</v>
      </c>
      <c r="Q658">
        <f t="shared" si="10"/>
        <v>4.1372031817477204</v>
      </c>
    </row>
    <row r="659" spans="1:17" x14ac:dyDescent="0.2">
      <c r="A659" s="31">
        <v>44141</v>
      </c>
      <c r="B659" s="32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VLOOKUP(G659,lookups!$A$2:$I$201,2,0)</f>
        <v>Blue Tang</v>
      </c>
      <c r="L659" t="str">
        <f>VLOOKUP(G659,lookups!$A$2:$I$201,3,0)</f>
        <v>Acanthurus coeruleus</v>
      </c>
      <c r="M659" t="str">
        <f>VLOOKUP(G659,lookups!$A$2:$I$201,4,0)</f>
        <v>Acanthuridae</v>
      </c>
      <c r="N659" t="str">
        <f>VLOOKUP(G659,lookups!$A$2:$I$201,5,0)</f>
        <v>Herbivores</v>
      </c>
      <c r="O659">
        <f>VLOOKUP(G659,lookups!$A$2:$I$201,6,0)</f>
        <v>4.1500000000000002E-2</v>
      </c>
      <c r="P659">
        <f>VLOOKUP(G659,lookups!$A$2:$I$201,7,0)</f>
        <v>2.8346</v>
      </c>
      <c r="Q659">
        <f t="shared" si="10"/>
        <v>3.9751037756219527</v>
      </c>
    </row>
    <row r="660" spans="1:17" x14ac:dyDescent="0.2">
      <c r="A660" s="31">
        <v>44141</v>
      </c>
      <c r="B660" s="32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VLOOKUP(G660,lookups!$A$2:$I$201,2,0)</f>
        <v>3-spot Damselfish</v>
      </c>
      <c r="L660" t="str">
        <f>VLOOKUP(G660,lookups!$A$2:$I$201,3,0)</f>
        <v>Stegastes planifrons</v>
      </c>
      <c r="M660" t="str">
        <f>VLOOKUP(G660,lookups!$A$2:$I$201,4,0)</f>
        <v>Pomacentridae</v>
      </c>
      <c r="N660" t="str">
        <f>VLOOKUP(G660,lookups!$A$2:$I$201,5,0)</f>
        <v>Omnivores</v>
      </c>
      <c r="O660">
        <f>VLOOKUP(G660,lookups!$A$2:$I$201,6,0)</f>
        <v>2.188E-2</v>
      </c>
      <c r="P660">
        <f>VLOOKUP(G660,lookups!$A$2:$I$201,7,0)</f>
        <v>2.96</v>
      </c>
      <c r="Q660">
        <f t="shared" si="10"/>
        <v>0.56536150138828423</v>
      </c>
    </row>
    <row r="661" spans="1:17" x14ac:dyDescent="0.2">
      <c r="A661" s="31">
        <v>44141</v>
      </c>
      <c r="B661" s="32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VLOOKUP(G661,lookups!$A$2:$I$201,2,0)</f>
        <v>Queen Parrotfish</v>
      </c>
      <c r="L661" t="str">
        <f>VLOOKUP(G661,lookups!$A$2:$I$201,3,0)</f>
        <v>Scarus vetula</v>
      </c>
      <c r="M661" t="str">
        <f>VLOOKUP(G661,lookups!$A$2:$I$201,4,0)</f>
        <v>Scaridae</v>
      </c>
      <c r="N661" t="str">
        <f>VLOOKUP(G661,lookups!$A$2:$I$201,5,0)</f>
        <v>Herbivores</v>
      </c>
      <c r="O661">
        <f>VLOOKUP(G661,lookups!$A$2:$I$201,6,0)</f>
        <v>2.5000000000000001E-2</v>
      </c>
      <c r="P661">
        <f>VLOOKUP(G661,lookups!$A$2:$I$201,7,0)</f>
        <v>2.9214000000000002</v>
      </c>
      <c r="Q661">
        <f t="shared" si="10"/>
        <v>1.4348221330880631</v>
      </c>
    </row>
    <row r="662" spans="1:17" x14ac:dyDescent="0.2">
      <c r="A662" s="31">
        <v>44141</v>
      </c>
      <c r="B662" s="32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VLOOKUP(G662,lookups!$A$2:$I$201,2,0)</f>
        <v>Queen Parrotfish</v>
      </c>
      <c r="L662" t="str">
        <f>VLOOKUP(G662,lookups!$A$2:$I$201,3,0)</f>
        <v>Scarus vetula</v>
      </c>
      <c r="M662" t="str">
        <f>VLOOKUP(G662,lookups!$A$2:$I$201,4,0)</f>
        <v>Scaridae</v>
      </c>
      <c r="N662" t="str">
        <f>VLOOKUP(G662,lookups!$A$2:$I$201,5,0)</f>
        <v>Herbivores</v>
      </c>
      <c r="O662">
        <f>VLOOKUP(G662,lookups!$A$2:$I$201,6,0)</f>
        <v>2.5000000000000001E-2</v>
      </c>
      <c r="P662">
        <f>VLOOKUP(G662,lookups!$A$2:$I$201,7,0)</f>
        <v>2.9214000000000002</v>
      </c>
      <c r="Q662">
        <f t="shared" si="10"/>
        <v>2.7536642058777425</v>
      </c>
    </row>
    <row r="663" spans="1:17" x14ac:dyDescent="0.2">
      <c r="A663" s="31">
        <v>44141</v>
      </c>
      <c r="B663" s="32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VLOOKUP(G663,lookups!$A$2:$I$201,2,0)</f>
        <v>Queen Parrotfish</v>
      </c>
      <c r="L663" t="str">
        <f>VLOOKUP(G663,lookups!$A$2:$I$201,3,0)</f>
        <v>Scarus vetula</v>
      </c>
      <c r="M663" t="str">
        <f>VLOOKUP(G663,lookups!$A$2:$I$201,4,0)</f>
        <v>Scaridae</v>
      </c>
      <c r="N663" t="str">
        <f>VLOOKUP(G663,lookups!$A$2:$I$201,5,0)</f>
        <v>Herbivores</v>
      </c>
      <c r="O663">
        <f>VLOOKUP(G663,lookups!$A$2:$I$201,6,0)</f>
        <v>2.5000000000000001E-2</v>
      </c>
      <c r="P663">
        <f>VLOOKUP(G663,lookups!$A$2:$I$201,7,0)</f>
        <v>2.9214000000000002</v>
      </c>
      <c r="Q663">
        <f t="shared" si="10"/>
        <v>1.4348221330880631</v>
      </c>
    </row>
    <row r="664" spans="1:17" x14ac:dyDescent="0.2">
      <c r="A664" s="31">
        <v>44141</v>
      </c>
      <c r="B664" s="32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VLOOKUP(G664,lookups!$A$2:$I$201,2,0)</f>
        <v>Striped Parrotfish</v>
      </c>
      <c r="L664" t="str">
        <f>VLOOKUP(G664,lookups!$A$2:$I$201,3,0)</f>
        <v>Scarus iserti</v>
      </c>
      <c r="M664" t="str">
        <f>VLOOKUP(G664,lookups!$A$2:$I$201,4,0)</f>
        <v>Scaridae</v>
      </c>
      <c r="N664" t="str">
        <f>VLOOKUP(G664,lookups!$A$2:$I$201,5,0)</f>
        <v>Herbivores</v>
      </c>
      <c r="O664">
        <f>VLOOKUP(G664,lookups!$A$2:$I$201,6,0)</f>
        <v>1.47E-2</v>
      </c>
      <c r="P664">
        <f>VLOOKUP(G664,lookups!$A$2:$I$201,7,0)</f>
        <v>3.0548000000000002</v>
      </c>
      <c r="Q664">
        <f t="shared" si="10"/>
        <v>12.087524088838006</v>
      </c>
    </row>
    <row r="665" spans="1:17" x14ac:dyDescent="0.2">
      <c r="A665" s="31">
        <v>44141</v>
      </c>
      <c r="B665" s="32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VLOOKUP(G665,lookups!$A$2:$I$201,2,0)</f>
        <v>Striped Parrotfish</v>
      </c>
      <c r="L665" t="str">
        <f>VLOOKUP(G665,lookups!$A$2:$I$201,3,0)</f>
        <v>Scarus iserti</v>
      </c>
      <c r="M665" t="str">
        <f>VLOOKUP(G665,lookups!$A$2:$I$201,4,0)</f>
        <v>Scaridae</v>
      </c>
      <c r="N665" t="str">
        <f>VLOOKUP(G665,lookups!$A$2:$I$201,5,0)</f>
        <v>Herbivores</v>
      </c>
      <c r="O665">
        <f>VLOOKUP(G665,lookups!$A$2:$I$201,6,0)</f>
        <v>1.47E-2</v>
      </c>
      <c r="P665">
        <f>VLOOKUP(G665,lookups!$A$2:$I$201,7,0)</f>
        <v>3.0548000000000002</v>
      </c>
      <c r="Q665">
        <f t="shared" si="10"/>
        <v>8.4348356905685886</v>
      </c>
    </row>
    <row r="666" spans="1:17" x14ac:dyDescent="0.2">
      <c r="A666" s="31">
        <v>44141</v>
      </c>
      <c r="B666" s="32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VLOOKUP(G666,lookups!$A$2:$I$201,2,0)</f>
        <v>Stoplight Parrotfish</v>
      </c>
      <c r="L666" t="str">
        <f>VLOOKUP(G666,lookups!$A$2:$I$201,3,0)</f>
        <v>Sparisoma viride</v>
      </c>
      <c r="M666" t="str">
        <f>VLOOKUP(G666,lookups!$A$2:$I$201,4,0)</f>
        <v>Scaridae</v>
      </c>
      <c r="N666" t="str">
        <f>VLOOKUP(G666,lookups!$A$2:$I$201,5,0)</f>
        <v>Herbivores</v>
      </c>
      <c r="O666">
        <f>VLOOKUP(G666,lookups!$A$2:$I$201,6,0)</f>
        <v>2.5000000000000001E-2</v>
      </c>
      <c r="P666">
        <f>VLOOKUP(G666,lookups!$A$2:$I$201,7,0)</f>
        <v>2.9214000000000002</v>
      </c>
      <c r="Q666">
        <f t="shared" si="10"/>
        <v>10.869938743553069</v>
      </c>
    </row>
    <row r="667" spans="1:17" x14ac:dyDescent="0.2">
      <c r="A667" s="31">
        <v>44141</v>
      </c>
      <c r="B667" s="32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VLOOKUP(G667,lookups!$A$2:$I$201,2,0)</f>
        <v>Stoplight Parrotfish</v>
      </c>
      <c r="L667" t="str">
        <f>VLOOKUP(G667,lookups!$A$2:$I$201,3,0)</f>
        <v>Sparisoma viride</v>
      </c>
      <c r="M667" t="str">
        <f>VLOOKUP(G667,lookups!$A$2:$I$201,4,0)</f>
        <v>Scaridae</v>
      </c>
      <c r="N667" t="str">
        <f>VLOOKUP(G667,lookups!$A$2:$I$201,5,0)</f>
        <v>Herbivores</v>
      </c>
      <c r="O667">
        <f>VLOOKUP(G667,lookups!$A$2:$I$201,6,0)</f>
        <v>2.5000000000000001E-2</v>
      </c>
      <c r="P667">
        <f>VLOOKUP(G667,lookups!$A$2:$I$201,7,0)</f>
        <v>2.9214000000000002</v>
      </c>
      <c r="Q667">
        <f t="shared" si="10"/>
        <v>1.4348221330880631</v>
      </c>
    </row>
    <row r="668" spans="1:17" x14ac:dyDescent="0.2">
      <c r="A668" s="31">
        <v>44141</v>
      </c>
      <c r="B668" s="32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VLOOKUP(G668,lookups!$A$2:$I$201,2,0)</f>
        <v>Stoplight Parrotfish</v>
      </c>
      <c r="L668" t="str">
        <f>VLOOKUP(G668,lookups!$A$2:$I$201,3,0)</f>
        <v>Sparisoma viride</v>
      </c>
      <c r="M668" t="str">
        <f>VLOOKUP(G668,lookups!$A$2:$I$201,4,0)</f>
        <v>Scaridae</v>
      </c>
      <c r="N668" t="str">
        <f>VLOOKUP(G668,lookups!$A$2:$I$201,5,0)</f>
        <v>Herbivores</v>
      </c>
      <c r="O668">
        <f>VLOOKUP(G668,lookups!$A$2:$I$201,6,0)</f>
        <v>2.5000000000000001E-2</v>
      </c>
      <c r="P668">
        <f>VLOOKUP(G668,lookups!$A$2:$I$201,7,0)</f>
        <v>2.9214000000000002</v>
      </c>
      <c r="Q668">
        <f t="shared" si="10"/>
        <v>2.7536642058777425</v>
      </c>
    </row>
    <row r="669" spans="1:17" x14ac:dyDescent="0.2">
      <c r="A669" s="31">
        <v>44141</v>
      </c>
      <c r="B669" s="32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VLOOKUP(G669,lookups!$A$2:$I$201,2,0)</f>
        <v>Stoplight Parrotfish</v>
      </c>
      <c r="L669" t="str">
        <f>VLOOKUP(G669,lookups!$A$2:$I$201,3,0)</f>
        <v>Sparisoma viride</v>
      </c>
      <c r="M669" t="str">
        <f>VLOOKUP(G669,lookups!$A$2:$I$201,4,0)</f>
        <v>Scaridae</v>
      </c>
      <c r="N669" t="str">
        <f>VLOOKUP(G669,lookups!$A$2:$I$201,5,0)</f>
        <v>Herbivores</v>
      </c>
      <c r="O669">
        <f>VLOOKUP(G669,lookups!$A$2:$I$201,6,0)</f>
        <v>2.5000000000000001E-2</v>
      </c>
      <c r="P669">
        <f>VLOOKUP(G669,lookups!$A$2:$I$201,7,0)</f>
        <v>2.9214000000000002</v>
      </c>
      <c r="Q669">
        <f t="shared" si="10"/>
        <v>20.861234677071096</v>
      </c>
    </row>
    <row r="670" spans="1:17" x14ac:dyDescent="0.2">
      <c r="A670" s="31">
        <v>44141</v>
      </c>
      <c r="B670" s="32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VLOOKUP(G670,lookups!$A$2:$I$201,2,0)</f>
        <v>Slippery Dick</v>
      </c>
      <c r="L670" t="str">
        <f>VLOOKUP(G670,lookups!$A$2:$I$201,3,0)</f>
        <v>Halichoeres bivittatus</v>
      </c>
      <c r="M670" t="str">
        <f>VLOOKUP(G670,lookups!$A$2:$I$201,4,0)</f>
        <v>Labridae</v>
      </c>
      <c r="N670" t="str">
        <f>VLOOKUP(G670,lookups!$A$2:$I$201,5,0)</f>
        <v>Carnivores</v>
      </c>
      <c r="O670">
        <f>VLOOKUP(G670,lookups!$A$2:$I$201,6,0)</f>
        <v>9.3299999999999998E-3</v>
      </c>
      <c r="P670">
        <f>VLOOKUP(G670,lookups!$A$2:$I$201,7,0)</f>
        <v>3.06</v>
      </c>
      <c r="Q670">
        <f t="shared" si="10"/>
        <v>5.4117410047026144</v>
      </c>
    </row>
    <row r="671" spans="1:17" x14ac:dyDescent="0.2">
      <c r="A671" s="31">
        <v>44141</v>
      </c>
      <c r="B671" s="32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VLOOKUP(G671,lookups!$A$2:$I$201,2,0)</f>
        <v>Redband Parrotfish</v>
      </c>
      <c r="L671" t="str">
        <f>VLOOKUP(G671,lookups!$A$2:$I$201,3,0)</f>
        <v>Sparisoma aurofrenatum</v>
      </c>
      <c r="M671" t="str">
        <f>VLOOKUP(G671,lookups!$A$2:$I$201,4,0)</f>
        <v>Scaridae</v>
      </c>
      <c r="N671" t="str">
        <f>VLOOKUP(G671,lookups!$A$2:$I$201,5,0)</f>
        <v>Herbivores</v>
      </c>
      <c r="O671">
        <f>VLOOKUP(G671,lookups!$A$2:$I$201,6,0)</f>
        <v>4.5999999999999999E-3</v>
      </c>
      <c r="P671">
        <f>VLOOKUP(G671,lookups!$A$2:$I$201,7,0)</f>
        <v>3.4291</v>
      </c>
      <c r="Q671">
        <f t="shared" si="10"/>
        <v>0.53368100802107599</v>
      </c>
    </row>
    <row r="672" spans="1:17" x14ac:dyDescent="0.2">
      <c r="A672" s="31">
        <v>44141</v>
      </c>
      <c r="B672" s="32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VLOOKUP(G672,lookups!$A$2:$I$201,2,0)</f>
        <v>Redband Parrotfish</v>
      </c>
      <c r="L672" t="str">
        <f>VLOOKUP(G672,lookups!$A$2:$I$201,3,0)</f>
        <v>Sparisoma aurofrenatum</v>
      </c>
      <c r="M672" t="str">
        <f>VLOOKUP(G672,lookups!$A$2:$I$201,4,0)</f>
        <v>Scaridae</v>
      </c>
      <c r="N672" t="str">
        <f>VLOOKUP(G672,lookups!$A$2:$I$201,5,0)</f>
        <v>Herbivores</v>
      </c>
      <c r="O672">
        <f>VLOOKUP(G672,lookups!$A$2:$I$201,6,0)</f>
        <v>4.5999999999999999E-3</v>
      </c>
      <c r="P672">
        <f>VLOOKUP(G672,lookups!$A$2:$I$201,7,0)</f>
        <v>3.4291</v>
      </c>
      <c r="Q672">
        <f t="shared" si="10"/>
        <v>2.1434644468897606</v>
      </c>
    </row>
    <row r="673" spans="1:17" x14ac:dyDescent="0.2">
      <c r="A673" s="31">
        <v>44141</v>
      </c>
      <c r="B673" s="32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VLOOKUP(G673,lookups!$A$2:$I$201,2,0)</f>
        <v>Redband Parrotfish</v>
      </c>
      <c r="L673" t="str">
        <f>VLOOKUP(G673,lookups!$A$2:$I$201,3,0)</f>
        <v>Sparisoma aurofrenatum</v>
      </c>
      <c r="M673" t="str">
        <f>VLOOKUP(G673,lookups!$A$2:$I$201,4,0)</f>
        <v>Scaridae</v>
      </c>
      <c r="N673" t="str">
        <f>VLOOKUP(G673,lookups!$A$2:$I$201,5,0)</f>
        <v>Herbivores</v>
      </c>
      <c r="O673">
        <f>VLOOKUP(G673,lookups!$A$2:$I$201,6,0)</f>
        <v>4.5999999999999999E-3</v>
      </c>
      <c r="P673">
        <f>VLOOKUP(G673,lookups!$A$2:$I$201,7,0)</f>
        <v>3.4291</v>
      </c>
      <c r="Q673">
        <f t="shared" si="10"/>
        <v>0.19900057269145616</v>
      </c>
    </row>
    <row r="674" spans="1:17" x14ac:dyDescent="0.2">
      <c r="A674" s="31">
        <v>44141</v>
      </c>
      <c r="B674" s="32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VLOOKUP(G674,lookups!$A$2:$I$201,2,0)</f>
        <v>Ocean Surgeonfish</v>
      </c>
      <c r="L674" t="str">
        <f>VLOOKUP(G674,lookups!$A$2:$I$201,3,0)</f>
        <v>Acanthurus bahianus</v>
      </c>
      <c r="M674" t="str">
        <f>VLOOKUP(G674,lookups!$A$2:$I$201,4,0)</f>
        <v>Acanthuridae</v>
      </c>
      <c r="N674" t="str">
        <f>VLOOKUP(G674,lookups!$A$2:$I$201,5,0)</f>
        <v>Herbivores</v>
      </c>
      <c r="O674">
        <f>VLOOKUP(G674,lookups!$A$2:$I$201,6,0)</f>
        <v>2.3699999999999999E-2</v>
      </c>
      <c r="P674">
        <f>VLOOKUP(G674,lookups!$A$2:$I$201,7,0)</f>
        <v>2.9752000000000001</v>
      </c>
      <c r="Q674">
        <f t="shared" si="10"/>
        <v>2.846583337699113</v>
      </c>
    </row>
    <row r="675" spans="1:17" x14ac:dyDescent="0.2">
      <c r="A675" s="31">
        <v>44141</v>
      </c>
      <c r="B675" s="32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VLOOKUP(G675,lookups!$A$2:$I$201,2,0)</f>
        <v>Puddingwife</v>
      </c>
      <c r="L675" t="str">
        <f>VLOOKUP(G675,lookups!$A$2:$I$201,3,0)</f>
        <v>Halichoeres radiatus</v>
      </c>
      <c r="M675" t="str">
        <f>VLOOKUP(G675,lookups!$A$2:$I$201,4,0)</f>
        <v>Labridae</v>
      </c>
      <c r="N675" t="str">
        <f>VLOOKUP(G675,lookups!$A$2:$I$201,5,0)</f>
        <v>Carnivores</v>
      </c>
      <c r="O675">
        <f>VLOOKUP(G675,lookups!$A$2:$I$201,6,0)</f>
        <v>1.3100000000000001E-2</v>
      </c>
      <c r="P675">
        <f>VLOOKUP(G675,lookups!$A$2:$I$201,7,0)</f>
        <v>3.0379999999999998</v>
      </c>
      <c r="Q675">
        <f t="shared" si="10"/>
        <v>24.878484491157941</v>
      </c>
    </row>
    <row r="676" spans="1:17" x14ac:dyDescent="0.2">
      <c r="A676" s="31">
        <v>44141</v>
      </c>
      <c r="B676" s="32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VLOOKUP(G676,lookups!$A$2:$I$201,2,0)</f>
        <v>Stoplight Parrotfish</v>
      </c>
      <c r="L676" t="str">
        <f>VLOOKUP(G676,lookups!$A$2:$I$201,3,0)</f>
        <v>Sparisoma viride</v>
      </c>
      <c r="M676" t="str">
        <f>VLOOKUP(G676,lookups!$A$2:$I$201,4,0)</f>
        <v>Scaridae</v>
      </c>
      <c r="N676" t="str">
        <f>VLOOKUP(G676,lookups!$A$2:$I$201,5,0)</f>
        <v>Herbivores</v>
      </c>
      <c r="O676">
        <f>VLOOKUP(G676,lookups!$A$2:$I$201,6,0)</f>
        <v>2.5000000000000001E-2</v>
      </c>
      <c r="P676">
        <f>VLOOKUP(G676,lookups!$A$2:$I$201,7,0)</f>
        <v>2.9214000000000002</v>
      </c>
      <c r="Q676">
        <f t="shared" si="10"/>
        <v>158.04073398743014</v>
      </c>
    </row>
    <row r="677" spans="1:17" x14ac:dyDescent="0.2">
      <c r="A677" s="31">
        <v>44141</v>
      </c>
      <c r="B677" s="32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VLOOKUP(G677,lookups!$A$2:$I$201,2,0)</f>
        <v>3-spot Damselfish</v>
      </c>
      <c r="L677" t="str">
        <f>VLOOKUP(G677,lookups!$A$2:$I$201,3,0)</f>
        <v>Stegastes planifrons</v>
      </c>
      <c r="M677" t="str">
        <f>VLOOKUP(G677,lookups!$A$2:$I$201,4,0)</f>
        <v>Pomacentridae</v>
      </c>
      <c r="N677" t="str">
        <f>VLOOKUP(G677,lookups!$A$2:$I$201,5,0)</f>
        <v>Omnivores</v>
      </c>
      <c r="O677">
        <f>VLOOKUP(G677,lookups!$A$2:$I$201,6,0)</f>
        <v>2.188E-2</v>
      </c>
      <c r="P677">
        <f>VLOOKUP(G677,lookups!$A$2:$I$201,7,0)</f>
        <v>2.96</v>
      </c>
      <c r="Q677">
        <f t="shared" si="10"/>
        <v>0.17025352199504648</v>
      </c>
    </row>
    <row r="678" spans="1:17" x14ac:dyDescent="0.2">
      <c r="A678" s="31">
        <v>44141</v>
      </c>
      <c r="B678" s="32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VLOOKUP(G678,lookups!$A$2:$I$201,2,0)</f>
        <v>3-spot Damselfish</v>
      </c>
      <c r="L678" t="str">
        <f>VLOOKUP(G678,lookups!$A$2:$I$201,3,0)</f>
        <v>Stegastes planifrons</v>
      </c>
      <c r="M678" t="str">
        <f>VLOOKUP(G678,lookups!$A$2:$I$201,4,0)</f>
        <v>Pomacentridae</v>
      </c>
      <c r="N678" t="str">
        <f>VLOOKUP(G678,lookups!$A$2:$I$201,5,0)</f>
        <v>Omnivores</v>
      </c>
      <c r="O678">
        <f>VLOOKUP(G678,lookups!$A$2:$I$201,6,0)</f>
        <v>2.188E-2</v>
      </c>
      <c r="P678">
        <f>VLOOKUP(G678,lookups!$A$2:$I$201,7,0)</f>
        <v>2.96</v>
      </c>
      <c r="Q678">
        <f t="shared" si="10"/>
        <v>1.3247834438627868</v>
      </c>
    </row>
    <row r="679" spans="1:17" x14ac:dyDescent="0.2">
      <c r="A679" s="31">
        <v>44141</v>
      </c>
      <c r="B679" s="32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VLOOKUP(G679,lookups!$A$2:$I$201,2,0)</f>
        <v>Stoplight Parrotfish</v>
      </c>
      <c r="L679" t="str">
        <f>VLOOKUP(G679,lookups!$A$2:$I$201,3,0)</f>
        <v>Sparisoma viride</v>
      </c>
      <c r="M679" t="str">
        <f>VLOOKUP(G679,lookups!$A$2:$I$201,4,0)</f>
        <v>Scaridae</v>
      </c>
      <c r="N679" t="str">
        <f>VLOOKUP(G679,lookups!$A$2:$I$201,5,0)</f>
        <v>Herbivores</v>
      </c>
      <c r="O679">
        <f>VLOOKUP(G679,lookups!$A$2:$I$201,6,0)</f>
        <v>2.5000000000000001E-2</v>
      </c>
      <c r="P679">
        <f>VLOOKUP(G679,lookups!$A$2:$I$201,7,0)</f>
        <v>2.9214000000000002</v>
      </c>
      <c r="Q679">
        <f t="shared" si="10"/>
        <v>4.6906288624930603</v>
      </c>
    </row>
    <row r="680" spans="1:17" x14ac:dyDescent="0.2">
      <c r="A680" s="31">
        <v>44141</v>
      </c>
      <c r="B680" s="32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VLOOKUP(G680,lookups!$A$2:$I$201,2,0)</f>
        <v>Stoplight Parrotfish</v>
      </c>
      <c r="L680" t="str">
        <f>VLOOKUP(G680,lookups!$A$2:$I$201,3,0)</f>
        <v>Sparisoma viride</v>
      </c>
      <c r="M680" t="str">
        <f>VLOOKUP(G680,lookups!$A$2:$I$201,4,0)</f>
        <v>Scaridae</v>
      </c>
      <c r="N680" t="str">
        <f>VLOOKUP(G680,lookups!$A$2:$I$201,5,0)</f>
        <v>Herbivores</v>
      </c>
      <c r="O680">
        <f>VLOOKUP(G680,lookups!$A$2:$I$201,6,0)</f>
        <v>2.5000000000000001E-2</v>
      </c>
      <c r="P680">
        <f>VLOOKUP(G680,lookups!$A$2:$I$201,7,0)</f>
        <v>2.9214000000000002</v>
      </c>
      <c r="Q680">
        <f t="shared" si="10"/>
        <v>1.4348221330880631</v>
      </c>
    </row>
    <row r="681" spans="1:17" x14ac:dyDescent="0.2">
      <c r="A681" s="31">
        <v>44141</v>
      </c>
      <c r="B681" s="32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VLOOKUP(G681,lookups!$A$2:$I$201,2,0)</f>
        <v>Blackear Wrasse</v>
      </c>
      <c r="L681" t="str">
        <f>VLOOKUP(G681,lookups!$A$2:$I$201,3,0)</f>
        <v>Halichoeres poeyi</v>
      </c>
      <c r="M681" t="str">
        <f>VLOOKUP(G681,lookups!$A$2:$I$201,4,0)</f>
        <v>Labridae</v>
      </c>
      <c r="N681" t="str">
        <f>VLOOKUP(G681,lookups!$A$2:$I$201,5,0)</f>
        <v>Herbivores</v>
      </c>
      <c r="O681">
        <f>VLOOKUP(G681,lookups!$A$2:$I$201,6,0)</f>
        <v>1.023E-2</v>
      </c>
      <c r="P681">
        <f>VLOOKUP(G681,lookups!$A$2:$I$201,7,0)</f>
        <v>3.06</v>
      </c>
      <c r="Q681">
        <f t="shared" si="10"/>
        <v>8.5085922649800008</v>
      </c>
    </row>
    <row r="682" spans="1:17" x14ac:dyDescent="0.2">
      <c r="A682" s="31">
        <v>44141</v>
      </c>
      <c r="B682" s="32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VLOOKUP(G682,lookups!$A$2:$I$201,2,0)</f>
        <v>Slippery Dick</v>
      </c>
      <c r="L682" t="str">
        <f>VLOOKUP(G682,lookups!$A$2:$I$201,3,0)</f>
        <v>Halichoeres bivittatus</v>
      </c>
      <c r="M682" t="str">
        <f>VLOOKUP(G682,lookups!$A$2:$I$201,4,0)</f>
        <v>Labridae</v>
      </c>
      <c r="N682" t="str">
        <f>VLOOKUP(G682,lookups!$A$2:$I$201,5,0)</f>
        <v>Carnivores</v>
      </c>
      <c r="O682">
        <f>VLOOKUP(G682,lookups!$A$2:$I$201,6,0)</f>
        <v>9.3299999999999998E-3</v>
      </c>
      <c r="P682">
        <f>VLOOKUP(G682,lookups!$A$2:$I$201,7,0)</f>
        <v>3.06</v>
      </c>
      <c r="Q682">
        <f t="shared" si="10"/>
        <v>10.712273288565926</v>
      </c>
    </row>
    <row r="683" spans="1:17" x14ac:dyDescent="0.2">
      <c r="A683" s="31">
        <v>44141</v>
      </c>
      <c r="B683" s="32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VLOOKUP(G683,lookups!$A$2:$I$201,2,0)</f>
        <v>Redband Parrotfish</v>
      </c>
      <c r="L683" t="str">
        <f>VLOOKUP(G683,lookups!$A$2:$I$201,3,0)</f>
        <v>Sparisoma aurofrenatum</v>
      </c>
      <c r="M683" t="str">
        <f>VLOOKUP(G683,lookups!$A$2:$I$201,4,0)</f>
        <v>Scaridae</v>
      </c>
      <c r="N683" t="str">
        <f>VLOOKUP(G683,lookups!$A$2:$I$201,5,0)</f>
        <v>Herbivores</v>
      </c>
      <c r="O683">
        <f>VLOOKUP(G683,lookups!$A$2:$I$201,6,0)</f>
        <v>4.5999999999999999E-3</v>
      </c>
      <c r="P683">
        <f>VLOOKUP(G683,lookups!$A$2:$I$201,7,0)</f>
        <v>3.4291</v>
      </c>
      <c r="Q683">
        <f t="shared" si="10"/>
        <v>0.53368100802107599</v>
      </c>
    </row>
    <row r="684" spans="1:17" x14ac:dyDescent="0.2">
      <c r="A684" s="31">
        <v>44141</v>
      </c>
      <c r="B684" s="32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VLOOKUP(G684,lookups!$A$2:$I$201,2,0)</f>
        <v>Clown Wrasse</v>
      </c>
      <c r="L684" t="str">
        <f>VLOOKUP(G684,lookups!$A$2:$I$201,3,0)</f>
        <v>Halichoeres maculipinna </v>
      </c>
      <c r="M684" t="str">
        <f>VLOOKUP(G684,lookups!$A$2:$I$201,4,0)</f>
        <v>Labridae</v>
      </c>
      <c r="N684" t="str">
        <f>VLOOKUP(G684,lookups!$A$2:$I$201,5,0)</f>
        <v>Carnivores</v>
      </c>
      <c r="O684">
        <f>VLOOKUP(G684,lookups!$A$2:$I$201,6,0)</f>
        <v>1.047E-2</v>
      </c>
      <c r="P684">
        <f>VLOOKUP(G684,lookups!$A$2:$I$201,7,0)</f>
        <v>3.2</v>
      </c>
      <c r="Q684">
        <f t="shared" si="10"/>
        <v>3.2361651963011573</v>
      </c>
    </row>
    <row r="685" spans="1:17" x14ac:dyDescent="0.2">
      <c r="A685" s="31">
        <v>44141</v>
      </c>
      <c r="B685" s="32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VLOOKUP(G685,lookups!$A$2:$I$201,2,0)</f>
        <v>Bluehead Wrasse</v>
      </c>
      <c r="L685" t="str">
        <f>VLOOKUP(G685,lookups!$A$2:$I$201,3,0)</f>
        <v>Thalassoma bifasciatum</v>
      </c>
      <c r="M685" t="str">
        <f>VLOOKUP(G685,lookups!$A$2:$I$201,4,0)</f>
        <v>Labridae</v>
      </c>
      <c r="N685" t="str">
        <f>VLOOKUP(G685,lookups!$A$2:$I$201,5,0)</f>
        <v>Carnivores</v>
      </c>
      <c r="O685">
        <f>VLOOKUP(G685,lookups!$A$2:$I$201,6,0)</f>
        <v>8.9099999999999995E-3</v>
      </c>
      <c r="P685">
        <f>VLOOKUP(G685,lookups!$A$2:$I$201,7,0)</f>
        <v>3.01</v>
      </c>
      <c r="Q685">
        <f t="shared" si="10"/>
        <v>0.24322750267948948</v>
      </c>
    </row>
    <row r="686" spans="1:17" x14ac:dyDescent="0.2">
      <c r="A686" s="31">
        <v>44141</v>
      </c>
      <c r="B686" s="32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VLOOKUP(G686,lookups!$A$2:$I$201,2,0)</f>
        <v>Bluehead Wrasse</v>
      </c>
      <c r="L686" t="str">
        <f>VLOOKUP(G686,lookups!$A$2:$I$201,3,0)</f>
        <v>Thalassoma bifasciatum</v>
      </c>
      <c r="M686" t="str">
        <f>VLOOKUP(G686,lookups!$A$2:$I$201,4,0)</f>
        <v>Labridae</v>
      </c>
      <c r="N686" t="str">
        <f>VLOOKUP(G686,lookups!$A$2:$I$201,5,0)</f>
        <v>Carnivores</v>
      </c>
      <c r="O686">
        <f>VLOOKUP(G686,lookups!$A$2:$I$201,6,0)</f>
        <v>8.9099999999999995E-3</v>
      </c>
      <c r="P686">
        <f>VLOOKUP(G686,lookups!$A$2:$I$201,7,0)</f>
        <v>3.01</v>
      </c>
      <c r="Q686">
        <f t="shared" si="10"/>
        <v>1.1318201385239828</v>
      </c>
    </row>
    <row r="687" spans="1:17" x14ac:dyDescent="0.2">
      <c r="A687" s="31">
        <v>44141</v>
      </c>
      <c r="B687" s="32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VLOOKUP(G687,lookups!$A$2:$I$201,2,0)</f>
        <v>Sand diver</v>
      </c>
      <c r="L687" t="str">
        <f>VLOOKUP(G687,lookups!$A$2:$I$201,3,0)</f>
        <v>Synodus intermedius</v>
      </c>
      <c r="M687" t="str">
        <f>VLOOKUP(G687,lookups!$A$2:$I$201,4,0)</f>
        <v>Synodontidae</v>
      </c>
      <c r="N687" t="str">
        <f>VLOOKUP(G687,lookups!$A$2:$I$201,5,0)</f>
        <v>Carnivores</v>
      </c>
      <c r="O687">
        <f>VLOOKUP(G687,lookups!$A$2:$I$201,6,0)</f>
        <v>3.8E-3</v>
      </c>
      <c r="P687">
        <f>VLOOKUP(G687,lookups!$A$2:$I$201,7,0)</f>
        <v>3.21</v>
      </c>
      <c r="Q687">
        <f t="shared" si="10"/>
        <v>3.0109424514360708</v>
      </c>
    </row>
    <row r="688" spans="1:17" x14ac:dyDescent="0.2">
      <c r="A688" s="31">
        <v>44141</v>
      </c>
      <c r="B688" s="32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VLOOKUP(G688,lookups!$A$2:$I$201,2,0)</f>
        <v>Blue Tang</v>
      </c>
      <c r="L688" t="str">
        <f>VLOOKUP(G688,lookups!$A$2:$I$201,3,0)</f>
        <v>Acanthurus coeruleus</v>
      </c>
      <c r="M688" t="str">
        <f>VLOOKUP(G688,lookups!$A$2:$I$201,4,0)</f>
        <v>Acanthuridae</v>
      </c>
      <c r="N688" t="str">
        <f>VLOOKUP(G688,lookups!$A$2:$I$201,5,0)</f>
        <v>Herbivores</v>
      </c>
      <c r="O688">
        <f>VLOOKUP(G688,lookups!$A$2:$I$201,6,0)</f>
        <v>4.1500000000000002E-2</v>
      </c>
      <c r="P688">
        <f>VLOOKUP(G688,lookups!$A$2:$I$201,7,0)</f>
        <v>2.8346</v>
      </c>
      <c r="Q688">
        <f t="shared" si="10"/>
        <v>3.9751037756219527</v>
      </c>
    </row>
    <row r="689" spans="1:17" x14ac:dyDescent="0.2">
      <c r="A689" s="31">
        <v>44141</v>
      </c>
      <c r="B689" s="32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VLOOKUP(G689,lookups!$A$2:$I$201,2,0)</f>
        <v>Blue Tang</v>
      </c>
      <c r="L689" t="str">
        <f>VLOOKUP(G689,lookups!$A$2:$I$201,3,0)</f>
        <v>Acanthurus coeruleus</v>
      </c>
      <c r="M689" t="str">
        <f>VLOOKUP(G689,lookups!$A$2:$I$201,4,0)</f>
        <v>Acanthuridae</v>
      </c>
      <c r="N689" t="str">
        <f>VLOOKUP(G689,lookups!$A$2:$I$201,5,0)</f>
        <v>Herbivores</v>
      </c>
      <c r="O689">
        <f>VLOOKUP(G689,lookups!$A$2:$I$201,6,0)</f>
        <v>4.1500000000000002E-2</v>
      </c>
      <c r="P689">
        <f>VLOOKUP(G689,lookups!$A$2:$I$201,7,0)</f>
        <v>2.8346</v>
      </c>
      <c r="Q689">
        <f t="shared" si="10"/>
        <v>6.6649305917024986</v>
      </c>
    </row>
    <row r="690" spans="1:17" x14ac:dyDescent="0.2">
      <c r="A690" s="31">
        <v>44141</v>
      </c>
      <c r="B690" s="32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VLOOKUP(G690,lookups!$A$2:$I$201,2,0)</f>
        <v>Stoplight Parrotfish</v>
      </c>
      <c r="L690" t="str">
        <f>VLOOKUP(G690,lookups!$A$2:$I$201,3,0)</f>
        <v>Sparisoma viride</v>
      </c>
      <c r="M690" t="str">
        <f>VLOOKUP(G690,lookups!$A$2:$I$201,4,0)</f>
        <v>Scaridae</v>
      </c>
      <c r="N690" t="str">
        <f>VLOOKUP(G690,lookups!$A$2:$I$201,5,0)</f>
        <v>Herbivores</v>
      </c>
      <c r="O690">
        <f>VLOOKUP(G690,lookups!$A$2:$I$201,6,0)</f>
        <v>2.5000000000000001E-2</v>
      </c>
      <c r="P690">
        <f>VLOOKUP(G690,lookups!$A$2:$I$201,7,0)</f>
        <v>2.9214000000000002</v>
      </c>
      <c r="Q690">
        <f t="shared" si="10"/>
        <v>44.896668724352082</v>
      </c>
    </row>
    <row r="691" spans="1:17" x14ac:dyDescent="0.2">
      <c r="A691" s="31">
        <v>44141</v>
      </c>
      <c r="B691" s="32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VLOOKUP(G691,lookups!$A$2:$I$201,2,0)</f>
        <v>Stoplight Parrotfish</v>
      </c>
      <c r="L691" t="str">
        <f>VLOOKUP(G691,lookups!$A$2:$I$201,3,0)</f>
        <v>Sparisoma viride</v>
      </c>
      <c r="M691" t="str">
        <f>VLOOKUP(G691,lookups!$A$2:$I$201,4,0)</f>
        <v>Scaridae</v>
      </c>
      <c r="N691" t="str">
        <f>VLOOKUP(G691,lookups!$A$2:$I$201,5,0)</f>
        <v>Herbivores</v>
      </c>
      <c r="O691">
        <f>VLOOKUP(G691,lookups!$A$2:$I$201,6,0)</f>
        <v>2.5000000000000001E-2</v>
      </c>
      <c r="P691">
        <f>VLOOKUP(G691,lookups!$A$2:$I$201,7,0)</f>
        <v>2.9214000000000002</v>
      </c>
      <c r="Q691">
        <f t="shared" si="10"/>
        <v>10.869938743553069</v>
      </c>
    </row>
    <row r="692" spans="1:17" x14ac:dyDescent="0.2">
      <c r="A692" s="31">
        <v>44141</v>
      </c>
      <c r="B692" s="32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VLOOKUP(G692,lookups!$A$2:$I$201,2,0)</f>
        <v>Stoplight Parrotfish</v>
      </c>
      <c r="L692" t="str">
        <f>VLOOKUP(G692,lookups!$A$2:$I$201,3,0)</f>
        <v>Sparisoma viride</v>
      </c>
      <c r="M692" t="str">
        <f>VLOOKUP(G692,lookups!$A$2:$I$201,4,0)</f>
        <v>Scaridae</v>
      </c>
      <c r="N692" t="str">
        <f>VLOOKUP(G692,lookups!$A$2:$I$201,5,0)</f>
        <v>Herbivores</v>
      </c>
      <c r="O692">
        <f>VLOOKUP(G692,lookups!$A$2:$I$201,6,0)</f>
        <v>2.5000000000000001E-2</v>
      </c>
      <c r="P692">
        <f>VLOOKUP(G692,lookups!$A$2:$I$201,7,0)</f>
        <v>2.9214000000000002</v>
      </c>
      <c r="Q692">
        <f t="shared" si="10"/>
        <v>0.61915878909606581</v>
      </c>
    </row>
    <row r="693" spans="1:17" x14ac:dyDescent="0.2">
      <c r="A693" s="31">
        <v>44141</v>
      </c>
      <c r="B693" s="32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VLOOKUP(G693,lookups!$A$2:$I$201,2,0)</f>
        <v>Stoplight Parrotfish</v>
      </c>
      <c r="L693" t="str">
        <f>VLOOKUP(G693,lookups!$A$2:$I$201,3,0)</f>
        <v>Sparisoma viride</v>
      </c>
      <c r="M693" t="str">
        <f>VLOOKUP(G693,lookups!$A$2:$I$201,4,0)</f>
        <v>Scaridae</v>
      </c>
      <c r="N693" t="str">
        <f>VLOOKUP(G693,lookups!$A$2:$I$201,5,0)</f>
        <v>Herbivores</v>
      </c>
      <c r="O693">
        <f>VLOOKUP(G693,lookups!$A$2:$I$201,6,0)</f>
        <v>2.5000000000000001E-2</v>
      </c>
      <c r="P693">
        <f>VLOOKUP(G693,lookups!$A$2:$I$201,7,0)</f>
        <v>2.9214000000000002</v>
      </c>
      <c r="Q693">
        <f t="shared" si="10"/>
        <v>2.7536642058777425</v>
      </c>
    </row>
    <row r="694" spans="1:17" x14ac:dyDescent="0.2">
      <c r="A694" s="31">
        <v>44141</v>
      </c>
      <c r="B694" s="32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VLOOKUP(G694,lookups!$A$2:$I$201,2,0)</f>
        <v>Striped Parrotfish</v>
      </c>
      <c r="L694" t="str">
        <f>VLOOKUP(G694,lookups!$A$2:$I$201,3,0)</f>
        <v>Scarus iserti</v>
      </c>
      <c r="M694" t="str">
        <f>VLOOKUP(G694,lookups!$A$2:$I$201,4,0)</f>
        <v>Scaridae</v>
      </c>
      <c r="N694" t="str">
        <f>VLOOKUP(G694,lookups!$A$2:$I$201,5,0)</f>
        <v>Herbivores</v>
      </c>
      <c r="O694">
        <f>VLOOKUP(G694,lookups!$A$2:$I$201,6,0)</f>
        <v>1.47E-2</v>
      </c>
      <c r="P694">
        <f>VLOOKUP(G694,lookups!$A$2:$I$201,7,0)</f>
        <v>3.0548000000000002</v>
      </c>
      <c r="Q694">
        <f t="shared" si="10"/>
        <v>22.313295111338885</v>
      </c>
    </row>
    <row r="695" spans="1:17" x14ac:dyDescent="0.2">
      <c r="A695" s="31">
        <v>44141</v>
      </c>
      <c r="B695" s="32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VLOOKUP(G695,lookups!$A$2:$I$201,2,0)</f>
        <v>Striped Parrotfish</v>
      </c>
      <c r="L695" t="str">
        <f>VLOOKUP(G695,lookups!$A$2:$I$201,3,0)</f>
        <v>Scarus iserti</v>
      </c>
      <c r="M695" t="str">
        <f>VLOOKUP(G695,lookups!$A$2:$I$201,4,0)</f>
        <v>Scaridae</v>
      </c>
      <c r="N695" t="str">
        <f>VLOOKUP(G695,lookups!$A$2:$I$201,5,0)</f>
        <v>Herbivores</v>
      </c>
      <c r="O695">
        <f>VLOOKUP(G695,lookups!$A$2:$I$201,6,0)</f>
        <v>1.47E-2</v>
      </c>
      <c r="P695">
        <f>VLOOKUP(G695,lookups!$A$2:$I$201,7,0)</f>
        <v>3.0548000000000002</v>
      </c>
      <c r="Q695">
        <f t="shared" si="10"/>
        <v>16.676977189904147</v>
      </c>
    </row>
    <row r="696" spans="1:17" x14ac:dyDescent="0.2">
      <c r="A696" s="31">
        <v>44141</v>
      </c>
      <c r="B696" s="32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VLOOKUP(G696,lookups!$A$2:$I$201,2,0)</f>
        <v>Slippery Dick</v>
      </c>
      <c r="L696" t="str">
        <f>VLOOKUP(G696,lookups!$A$2:$I$201,3,0)</f>
        <v>Halichoeres bivittatus</v>
      </c>
      <c r="M696" t="str">
        <f>VLOOKUP(G696,lookups!$A$2:$I$201,4,0)</f>
        <v>Labridae</v>
      </c>
      <c r="N696" t="str">
        <f>VLOOKUP(G696,lookups!$A$2:$I$201,5,0)</f>
        <v>Carnivores</v>
      </c>
      <c r="O696">
        <f>VLOOKUP(G696,lookups!$A$2:$I$201,6,0)</f>
        <v>9.3299999999999998E-3</v>
      </c>
      <c r="P696">
        <f>VLOOKUP(G696,lookups!$A$2:$I$201,7,0)</f>
        <v>3.06</v>
      </c>
      <c r="Q696">
        <f t="shared" si="10"/>
        <v>10.712273288565926</v>
      </c>
    </row>
    <row r="697" spans="1:17" x14ac:dyDescent="0.2">
      <c r="A697" s="31">
        <v>44141</v>
      </c>
      <c r="B697" s="32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VLOOKUP(G697,lookups!$A$2:$I$201,2,0)</f>
        <v>Slippery Dick</v>
      </c>
      <c r="L697" t="str">
        <f>VLOOKUP(G697,lookups!$A$2:$I$201,3,0)</f>
        <v>Halichoeres bivittatus</v>
      </c>
      <c r="M697" t="str">
        <f>VLOOKUP(G697,lookups!$A$2:$I$201,4,0)</f>
        <v>Labridae</v>
      </c>
      <c r="N697" t="str">
        <f>VLOOKUP(G697,lookups!$A$2:$I$201,5,0)</f>
        <v>Carnivores</v>
      </c>
      <c r="O697">
        <f>VLOOKUP(G697,lookups!$A$2:$I$201,6,0)</f>
        <v>9.3299999999999998E-3</v>
      </c>
      <c r="P697">
        <f>VLOOKUP(G697,lookups!$A$2:$I$201,7,0)</f>
        <v>3.06</v>
      </c>
      <c r="Q697">
        <f t="shared" si="10"/>
        <v>23.908278260792379</v>
      </c>
    </row>
    <row r="698" spans="1:17" x14ac:dyDescent="0.2">
      <c r="A698" s="31">
        <v>44141</v>
      </c>
      <c r="B698" s="32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VLOOKUP(G698,lookups!$A$2:$I$201,2,0)</f>
        <v>Yellowtail Snapper</v>
      </c>
      <c r="L698" t="str">
        <f>VLOOKUP(G698,lookups!$A$2:$I$201,3,0)</f>
        <v>Ocyurus chrysurus</v>
      </c>
      <c r="M698" t="str">
        <f>VLOOKUP(G698,lookups!$A$2:$I$201,4,0)</f>
        <v>Lutjanidae</v>
      </c>
      <c r="N698" t="str">
        <f>VLOOKUP(G698,lookups!$A$2:$I$201,5,0)</f>
        <v>Carnivores</v>
      </c>
      <c r="O698">
        <f>VLOOKUP(G698,lookups!$A$2:$I$201,6,0)</f>
        <v>4.0500000000000001E-2</v>
      </c>
      <c r="P698">
        <f>VLOOKUP(G698,lookups!$A$2:$I$201,7,0)</f>
        <v>2.718</v>
      </c>
      <c r="Q698">
        <f t="shared" si="10"/>
        <v>8.0247497141571831</v>
      </c>
    </row>
    <row r="699" spans="1:17" x14ac:dyDescent="0.2">
      <c r="A699" s="31">
        <v>44141</v>
      </c>
      <c r="B699" s="32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VLOOKUP(G699,lookups!$A$2:$I$201,2,0)</f>
        <v>Redband Parrotfish</v>
      </c>
      <c r="L699" t="str">
        <f>VLOOKUP(G699,lookups!$A$2:$I$201,3,0)</f>
        <v>Sparisoma aurofrenatum</v>
      </c>
      <c r="M699" t="str">
        <f>VLOOKUP(G699,lookups!$A$2:$I$201,4,0)</f>
        <v>Scaridae</v>
      </c>
      <c r="N699" t="str">
        <f>VLOOKUP(G699,lookups!$A$2:$I$201,5,0)</f>
        <v>Herbivores</v>
      </c>
      <c r="O699">
        <f>VLOOKUP(G699,lookups!$A$2:$I$201,6,0)</f>
        <v>4.5999999999999999E-3</v>
      </c>
      <c r="P699">
        <f>VLOOKUP(G699,lookups!$A$2:$I$201,7,0)</f>
        <v>3.4291</v>
      </c>
      <c r="Q699">
        <f t="shared" si="10"/>
        <v>0.19900057269145616</v>
      </c>
    </row>
    <row r="700" spans="1:17" x14ac:dyDescent="0.2">
      <c r="A700" s="31">
        <v>44141</v>
      </c>
      <c r="B700" s="32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VLOOKUP(G700,lookups!$A$2:$I$201,2,0)</f>
        <v>Queen Parrotfish</v>
      </c>
      <c r="L700" t="str">
        <f>VLOOKUP(G700,lookups!$A$2:$I$201,3,0)</f>
        <v>Scarus vetula</v>
      </c>
      <c r="M700" t="str">
        <f>VLOOKUP(G700,lookups!$A$2:$I$201,4,0)</f>
        <v>Scaridae</v>
      </c>
      <c r="N700" t="str">
        <f>VLOOKUP(G700,lookups!$A$2:$I$201,5,0)</f>
        <v>Herbivores</v>
      </c>
      <c r="O700">
        <f>VLOOKUP(G700,lookups!$A$2:$I$201,6,0)</f>
        <v>2.5000000000000001E-2</v>
      </c>
      <c r="P700">
        <f>VLOOKUP(G700,lookups!$A$2:$I$201,7,0)</f>
        <v>2.9214000000000002</v>
      </c>
      <c r="Q700">
        <f t="shared" si="10"/>
        <v>1.4348221330880631</v>
      </c>
    </row>
    <row r="701" spans="1:17" x14ac:dyDescent="0.2">
      <c r="A701" s="31">
        <v>44141</v>
      </c>
      <c r="B701" s="32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VLOOKUP(G701,lookups!$A$2:$I$201,2,0)</f>
        <v>Stoplight Parrotfish</v>
      </c>
      <c r="L701" t="str">
        <f>VLOOKUP(G701,lookups!$A$2:$I$201,3,0)</f>
        <v>Sparisoma viride</v>
      </c>
      <c r="M701" t="str">
        <f>VLOOKUP(G701,lookups!$A$2:$I$201,4,0)</f>
        <v>Scaridae</v>
      </c>
      <c r="N701" t="str">
        <f>VLOOKUP(G701,lookups!$A$2:$I$201,5,0)</f>
        <v>Herbivores</v>
      </c>
      <c r="O701">
        <f>VLOOKUP(G701,lookups!$A$2:$I$201,6,0)</f>
        <v>2.5000000000000001E-2</v>
      </c>
      <c r="P701">
        <f>VLOOKUP(G701,lookups!$A$2:$I$201,7,0)</f>
        <v>2.9214000000000002</v>
      </c>
      <c r="Q701">
        <f t="shared" si="10"/>
        <v>20.861234677071096</v>
      </c>
    </row>
    <row r="702" spans="1:17" x14ac:dyDescent="0.2">
      <c r="A702" s="31">
        <v>44141</v>
      </c>
      <c r="B702" s="32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VLOOKUP(G702,lookups!$A$2:$I$201,2,0)</f>
        <v>Stoplight Parrotfish</v>
      </c>
      <c r="L702" t="str">
        <f>VLOOKUP(G702,lookups!$A$2:$I$201,3,0)</f>
        <v>Sparisoma viride</v>
      </c>
      <c r="M702" t="str">
        <f>VLOOKUP(G702,lookups!$A$2:$I$201,4,0)</f>
        <v>Scaridae</v>
      </c>
      <c r="N702" t="str">
        <f>VLOOKUP(G702,lookups!$A$2:$I$201,5,0)</f>
        <v>Herbivores</v>
      </c>
      <c r="O702">
        <f>VLOOKUP(G702,lookups!$A$2:$I$201,6,0)</f>
        <v>2.5000000000000001E-2</v>
      </c>
      <c r="P702">
        <f>VLOOKUP(G702,lookups!$A$2:$I$201,7,0)</f>
        <v>2.9214000000000002</v>
      </c>
      <c r="Q702">
        <f t="shared" si="10"/>
        <v>0.61915878909606581</v>
      </c>
    </row>
    <row r="703" spans="1:17" x14ac:dyDescent="0.2">
      <c r="A703" s="31">
        <v>44141</v>
      </c>
      <c r="B703" s="32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VLOOKUP(G703,lookups!$A$2:$I$201,2,0)</f>
        <v>Ocean Surgeonfish</v>
      </c>
      <c r="L703" t="str">
        <f>VLOOKUP(G703,lookups!$A$2:$I$201,3,0)</f>
        <v>Acanthurus bahianus</v>
      </c>
      <c r="M703" t="str">
        <f>VLOOKUP(G703,lookups!$A$2:$I$201,4,0)</f>
        <v>Acanthuridae</v>
      </c>
      <c r="N703" t="str">
        <f>VLOOKUP(G703,lookups!$A$2:$I$201,5,0)</f>
        <v>Herbivores</v>
      </c>
      <c r="O703">
        <f>VLOOKUP(G703,lookups!$A$2:$I$201,6,0)</f>
        <v>2.3699999999999999E-2</v>
      </c>
      <c r="P703">
        <f>VLOOKUP(G703,lookups!$A$2:$I$201,7,0)</f>
        <v>2.9752000000000001</v>
      </c>
      <c r="Q703">
        <f t="shared" si="10"/>
        <v>7.7461166830267922</v>
      </c>
    </row>
    <row r="704" spans="1:17" x14ac:dyDescent="0.2">
      <c r="A704" s="31">
        <v>44141</v>
      </c>
      <c r="B704" s="32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VLOOKUP(G704,lookups!$A$2:$I$201,2,0)</f>
        <v>Ocean Surgeonfish</v>
      </c>
      <c r="L704" t="str">
        <f>VLOOKUP(G704,lookups!$A$2:$I$201,3,0)</f>
        <v>Acanthurus bahianus</v>
      </c>
      <c r="M704" t="str">
        <f>VLOOKUP(G704,lookups!$A$2:$I$201,4,0)</f>
        <v>Acanthuridae</v>
      </c>
      <c r="N704" t="str">
        <f>VLOOKUP(G704,lookups!$A$2:$I$201,5,0)</f>
        <v>Herbivores</v>
      </c>
      <c r="O704">
        <f>VLOOKUP(G704,lookups!$A$2:$I$201,6,0)</f>
        <v>2.3699999999999999E-2</v>
      </c>
      <c r="P704">
        <f>VLOOKUP(G704,lookups!$A$2:$I$201,7,0)</f>
        <v>2.9752000000000001</v>
      </c>
      <c r="Q704">
        <f t="shared" si="10"/>
        <v>2.846583337699113</v>
      </c>
    </row>
    <row r="705" spans="1:17" x14ac:dyDescent="0.2">
      <c r="A705" s="31">
        <v>44141</v>
      </c>
      <c r="B705" s="32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VLOOKUP(G705,lookups!$A$2:$I$201,2,0)</f>
        <v>Queen Parrotfish</v>
      </c>
      <c r="L705" t="str">
        <f>VLOOKUP(G705,lookups!$A$2:$I$201,3,0)</f>
        <v>Scarus vetula</v>
      </c>
      <c r="M705" t="str">
        <f>VLOOKUP(G705,lookups!$A$2:$I$201,4,0)</f>
        <v>Scaridae</v>
      </c>
      <c r="N705" t="str">
        <f>VLOOKUP(G705,lookups!$A$2:$I$201,5,0)</f>
        <v>Herbivores</v>
      </c>
      <c r="O705">
        <f>VLOOKUP(G705,lookups!$A$2:$I$201,6,0)</f>
        <v>2.5000000000000001E-2</v>
      </c>
      <c r="P705">
        <f>VLOOKUP(G705,lookups!$A$2:$I$201,7,0)</f>
        <v>2.9214000000000002</v>
      </c>
      <c r="Q705">
        <f t="shared" si="10"/>
        <v>2.7536642058777425</v>
      </c>
    </row>
    <row r="706" spans="1:17" x14ac:dyDescent="0.2">
      <c r="A706" s="31">
        <v>44141</v>
      </c>
      <c r="B706" s="32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VLOOKUP(G706,lookups!$A$2:$I$201,2,0)</f>
        <v>Queen Parrotfish</v>
      </c>
      <c r="L706" t="str">
        <f>VLOOKUP(G706,lookups!$A$2:$I$201,3,0)</f>
        <v>Scarus vetula</v>
      </c>
      <c r="M706" t="str">
        <f>VLOOKUP(G706,lookups!$A$2:$I$201,4,0)</f>
        <v>Scaridae</v>
      </c>
      <c r="N706" t="str">
        <f>VLOOKUP(G706,lookups!$A$2:$I$201,5,0)</f>
        <v>Herbivores</v>
      </c>
      <c r="O706">
        <f>VLOOKUP(G706,lookups!$A$2:$I$201,6,0)</f>
        <v>2.5000000000000001E-2</v>
      </c>
      <c r="P706">
        <f>VLOOKUP(G706,lookups!$A$2:$I$201,7,0)</f>
        <v>2.9214000000000002</v>
      </c>
      <c r="Q706">
        <f t="shared" si="10"/>
        <v>0.61915878909606581</v>
      </c>
    </row>
    <row r="707" spans="1:17" x14ac:dyDescent="0.2">
      <c r="A707" s="31">
        <v>44141</v>
      </c>
      <c r="B707" s="32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VLOOKUP(G707,lookups!$A$2:$I$201,2,0)</f>
        <v>Queen Parrotfish</v>
      </c>
      <c r="L707" t="str">
        <f>VLOOKUP(G707,lookups!$A$2:$I$201,3,0)</f>
        <v>Scarus vetula</v>
      </c>
      <c r="M707" t="str">
        <f>VLOOKUP(G707,lookups!$A$2:$I$201,4,0)</f>
        <v>Scaridae</v>
      </c>
      <c r="N707" t="str">
        <f>VLOOKUP(G707,lookups!$A$2:$I$201,5,0)</f>
        <v>Herbivores</v>
      </c>
      <c r="O707">
        <f>VLOOKUP(G707,lookups!$A$2:$I$201,6,0)</f>
        <v>2.5000000000000001E-2</v>
      </c>
      <c r="P707">
        <f>VLOOKUP(G707,lookups!$A$2:$I$201,7,0)</f>
        <v>2.9214000000000002</v>
      </c>
      <c r="Q707">
        <f t="shared" ref="Q707:Q770" si="11">O707*H707^P707</f>
        <v>1.4348221330880631</v>
      </c>
    </row>
    <row r="708" spans="1:17" x14ac:dyDescent="0.2">
      <c r="A708" s="31">
        <v>44141</v>
      </c>
      <c r="B708" s="32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VLOOKUP(G708,lookups!$A$2:$I$201,2,0)</f>
        <v>Cocoa Damselfish</v>
      </c>
      <c r="L708" t="str">
        <f>VLOOKUP(G708,lookups!$A$2:$I$201,3,0)</f>
        <v>Stegastes variabilis</v>
      </c>
      <c r="M708" t="str">
        <f>VLOOKUP(G708,lookups!$A$2:$I$201,4,0)</f>
        <v>Pomacentridae</v>
      </c>
      <c r="N708" t="str">
        <f>VLOOKUP(G708,lookups!$A$2:$I$201,5,0)</f>
        <v>Herbivores</v>
      </c>
      <c r="O708">
        <f>VLOOKUP(G708,lookups!$A$2:$I$201,6,0)</f>
        <v>1.66E-2</v>
      </c>
      <c r="P708">
        <f>VLOOKUP(G708,lookups!$A$2:$I$201,7,0)</f>
        <v>2.99</v>
      </c>
      <c r="Q708">
        <f t="shared" si="11"/>
        <v>5.5840748070913362</v>
      </c>
    </row>
    <row r="709" spans="1:17" x14ac:dyDescent="0.2">
      <c r="A709" s="31">
        <v>44141</v>
      </c>
      <c r="B709" s="32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VLOOKUP(G709,lookups!$A$2:$I$201,2,0)</f>
        <v>Puddingwife</v>
      </c>
      <c r="L709" t="str">
        <f>VLOOKUP(G709,lookups!$A$2:$I$201,3,0)</f>
        <v>Halichoeres radiatus</v>
      </c>
      <c r="M709" t="str">
        <f>VLOOKUP(G709,lookups!$A$2:$I$201,4,0)</f>
        <v>Labridae</v>
      </c>
      <c r="N709" t="str">
        <f>VLOOKUP(G709,lookups!$A$2:$I$201,5,0)</f>
        <v>Carnivores</v>
      </c>
      <c r="O709">
        <f>VLOOKUP(G709,lookups!$A$2:$I$201,6,0)</f>
        <v>1.3100000000000001E-2</v>
      </c>
      <c r="P709">
        <f>VLOOKUP(G709,lookups!$A$2:$I$201,7,0)</f>
        <v>3.0379999999999998</v>
      </c>
      <c r="Q709">
        <f t="shared" si="11"/>
        <v>7.2586971357628647</v>
      </c>
    </row>
    <row r="710" spans="1:17" x14ac:dyDescent="0.2">
      <c r="A710" s="31">
        <v>44141</v>
      </c>
      <c r="B710" s="32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VLOOKUP(G710,lookups!$A$2:$I$201,2,0)</f>
        <v xml:space="preserve">Caribbean sharp-nose puffer </v>
      </c>
      <c r="L710" t="str">
        <f>VLOOKUP(G710,lookups!$A$2:$I$201,3,0)</f>
        <v>Canthigaster rostrata</v>
      </c>
      <c r="M710" t="str">
        <f>VLOOKUP(G710,lookups!$A$2:$I$201,4,0)</f>
        <v>Tetraodontidae</v>
      </c>
      <c r="N710" t="str">
        <f>VLOOKUP(G710,lookups!$A$2:$I$201,5,0)</f>
        <v>Omnivores</v>
      </c>
      <c r="O710">
        <f>VLOOKUP(G710,lookups!$A$2:$I$201,6,0)</f>
        <v>2.239E-2</v>
      </c>
      <c r="P710">
        <f>VLOOKUP(G710,lookups!$A$2:$I$201,7,0)</f>
        <v>2.96</v>
      </c>
      <c r="Q710">
        <f t="shared" si="11"/>
        <v>2.6242506075131411</v>
      </c>
    </row>
    <row r="711" spans="1:17" x14ac:dyDescent="0.2">
      <c r="A711" s="31">
        <v>44141</v>
      </c>
      <c r="B711" s="32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VLOOKUP(G711,lookups!$A$2:$I$201,2,0)</f>
        <v>Striped Parrotfish</v>
      </c>
      <c r="L711" t="str">
        <f>VLOOKUP(G711,lookups!$A$2:$I$201,3,0)</f>
        <v>Scarus iserti</v>
      </c>
      <c r="M711" t="str">
        <f>VLOOKUP(G711,lookups!$A$2:$I$201,4,0)</f>
        <v>Scaridae</v>
      </c>
      <c r="N711" t="str">
        <f>VLOOKUP(G711,lookups!$A$2:$I$201,5,0)</f>
        <v>Herbivores</v>
      </c>
      <c r="O711">
        <f>VLOOKUP(G711,lookups!$A$2:$I$201,6,0)</f>
        <v>1.47E-2</v>
      </c>
      <c r="P711">
        <f>VLOOKUP(G711,lookups!$A$2:$I$201,7,0)</f>
        <v>3.0548000000000002</v>
      </c>
      <c r="Q711">
        <f t="shared" si="11"/>
        <v>3.5027873644931384</v>
      </c>
    </row>
    <row r="712" spans="1:17" x14ac:dyDescent="0.2">
      <c r="A712" s="31">
        <v>44141</v>
      </c>
      <c r="B712" s="32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VLOOKUP(G712,lookups!$A$2:$I$201,2,0)</f>
        <v>Blackear Wrasse</v>
      </c>
      <c r="L712" t="str">
        <f>VLOOKUP(G712,lookups!$A$2:$I$201,3,0)</f>
        <v>Halichoeres poeyi</v>
      </c>
      <c r="M712" t="str">
        <f>VLOOKUP(G712,lookups!$A$2:$I$201,4,0)</f>
        <v>Labridae</v>
      </c>
      <c r="N712" t="str">
        <f>VLOOKUP(G712,lookups!$A$2:$I$201,5,0)</f>
        <v>Herbivores</v>
      </c>
      <c r="O712">
        <f>VLOOKUP(G712,lookups!$A$2:$I$201,6,0)</f>
        <v>1.023E-2</v>
      </c>
      <c r="P712">
        <f>VLOOKUP(G712,lookups!$A$2:$I$201,7,0)</f>
        <v>3.06</v>
      </c>
      <c r="Q712">
        <f t="shared" si="11"/>
        <v>5.9337738990469182</v>
      </c>
    </row>
    <row r="713" spans="1:17" x14ac:dyDescent="0.2">
      <c r="A713" s="31">
        <v>44141</v>
      </c>
      <c r="B713" s="32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VLOOKUP(G713,lookups!$A$2:$I$201,2,0)</f>
        <v>Blackear Wrasse</v>
      </c>
      <c r="L713" t="str">
        <f>VLOOKUP(G713,lookups!$A$2:$I$201,3,0)</f>
        <v>Halichoeres poeyi</v>
      </c>
      <c r="M713" t="str">
        <f>VLOOKUP(G713,lookups!$A$2:$I$201,4,0)</f>
        <v>Labridae</v>
      </c>
      <c r="N713" t="str">
        <f>VLOOKUP(G713,lookups!$A$2:$I$201,5,0)</f>
        <v>Herbivores</v>
      </c>
      <c r="O713">
        <f>VLOOKUP(G713,lookups!$A$2:$I$201,6,0)</f>
        <v>1.023E-2</v>
      </c>
      <c r="P713">
        <f>VLOOKUP(G713,lookups!$A$2:$I$201,7,0)</f>
        <v>3.06</v>
      </c>
      <c r="Q713">
        <f t="shared" si="11"/>
        <v>20.519664070447615</v>
      </c>
    </row>
    <row r="714" spans="1:17" x14ac:dyDescent="0.2">
      <c r="A714" s="31">
        <v>44141</v>
      </c>
      <c r="B714" s="32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VLOOKUP(G714,lookups!$A$2:$I$201,2,0)</f>
        <v>Stoplight Parrotfish</v>
      </c>
      <c r="L714" t="str">
        <f>VLOOKUP(G714,lookups!$A$2:$I$201,3,0)</f>
        <v>Sparisoma viride</v>
      </c>
      <c r="M714" t="str">
        <f>VLOOKUP(G714,lookups!$A$2:$I$201,4,0)</f>
        <v>Scaridae</v>
      </c>
      <c r="N714" t="str">
        <f>VLOOKUP(G714,lookups!$A$2:$I$201,5,0)</f>
        <v>Herbivores</v>
      </c>
      <c r="O714">
        <f>VLOOKUP(G714,lookups!$A$2:$I$201,6,0)</f>
        <v>2.5000000000000001E-2</v>
      </c>
      <c r="P714">
        <f>VLOOKUP(G714,lookups!$A$2:$I$201,7,0)</f>
        <v>2.9214000000000002</v>
      </c>
      <c r="Q714">
        <f t="shared" si="11"/>
        <v>27.559072613163718</v>
      </c>
    </row>
    <row r="715" spans="1:17" x14ac:dyDescent="0.2">
      <c r="A715" s="31">
        <v>44141</v>
      </c>
      <c r="B715" s="32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VLOOKUP(G715,lookups!$A$2:$I$201,2,0)</f>
        <v>Foureye Butterflyfish</v>
      </c>
      <c r="L715" t="str">
        <f>VLOOKUP(G715,lookups!$A$2:$I$201,3,0)</f>
        <v>Chaetodon capistratus</v>
      </c>
      <c r="M715" t="str">
        <f>VLOOKUP(G715,lookups!$A$2:$I$201,4,0)</f>
        <v>Chaetodontidae</v>
      </c>
      <c r="N715" t="str">
        <f>VLOOKUP(G715,lookups!$A$2:$I$201,5,0)</f>
        <v>Carnivores</v>
      </c>
      <c r="O715">
        <f>VLOOKUP(G715,lookups!$A$2:$I$201,6,0)</f>
        <v>2.1999999999999999E-2</v>
      </c>
      <c r="P715">
        <f>VLOOKUP(G715,lookups!$A$2:$I$201,7,0)</f>
        <v>3.1897000000000002</v>
      </c>
      <c r="Q715">
        <f t="shared" si="11"/>
        <v>6.6756217991125668</v>
      </c>
    </row>
    <row r="716" spans="1:17" x14ac:dyDescent="0.2">
      <c r="A716" s="31">
        <v>44141</v>
      </c>
      <c r="B716" s="32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VLOOKUP(G716,lookups!$A$2:$I$201,2,0)</f>
        <v>Ocean Surgeonfish</v>
      </c>
      <c r="L716" t="str">
        <f>VLOOKUP(G716,lookups!$A$2:$I$201,3,0)</f>
        <v>Acanthurus bahianus</v>
      </c>
      <c r="M716" t="str">
        <f>VLOOKUP(G716,lookups!$A$2:$I$201,4,0)</f>
        <v>Acanthuridae</v>
      </c>
      <c r="N716" t="str">
        <f>VLOOKUP(G716,lookups!$A$2:$I$201,5,0)</f>
        <v>Herbivores</v>
      </c>
      <c r="O716">
        <f>VLOOKUP(G716,lookups!$A$2:$I$201,6,0)</f>
        <v>2.3699999999999999E-2</v>
      </c>
      <c r="P716">
        <f>VLOOKUP(G716,lookups!$A$2:$I$201,7,0)</f>
        <v>2.9752000000000001</v>
      </c>
      <c r="Q716">
        <f t="shared" si="11"/>
        <v>4.896705059076262</v>
      </c>
    </row>
    <row r="717" spans="1:17" x14ac:dyDescent="0.2">
      <c r="A717" s="31">
        <v>44141</v>
      </c>
      <c r="B717" s="32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VLOOKUP(G717,lookups!$A$2:$I$201,2,0)</f>
        <v>Striped Parrotfish</v>
      </c>
      <c r="L717" t="str">
        <f>VLOOKUP(G717,lookups!$A$2:$I$201,3,0)</f>
        <v>Scarus iserti</v>
      </c>
      <c r="M717" t="str">
        <f>VLOOKUP(G717,lookups!$A$2:$I$201,4,0)</f>
        <v>Scaridae</v>
      </c>
      <c r="N717" t="str">
        <f>VLOOKUP(G717,lookups!$A$2:$I$201,5,0)</f>
        <v>Herbivores</v>
      </c>
      <c r="O717">
        <f>VLOOKUP(G717,lookups!$A$2:$I$201,6,0)</f>
        <v>1.47E-2</v>
      </c>
      <c r="P717">
        <f>VLOOKUP(G717,lookups!$A$2:$I$201,7,0)</f>
        <v>3.0548000000000002</v>
      </c>
      <c r="Q717">
        <f t="shared" si="11"/>
        <v>8.4348356905685886</v>
      </c>
    </row>
    <row r="718" spans="1:17" x14ac:dyDescent="0.2">
      <c r="A718" s="31">
        <v>44141</v>
      </c>
      <c r="B718" s="32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VLOOKUP(G718,lookups!$A$2:$I$201,2,0)</f>
        <v>Striped Parrotfish</v>
      </c>
      <c r="L718" t="str">
        <f>VLOOKUP(G718,lookups!$A$2:$I$201,3,0)</f>
        <v>Scarus iserti</v>
      </c>
      <c r="M718" t="str">
        <f>VLOOKUP(G718,lookups!$A$2:$I$201,4,0)</f>
        <v>Scaridae</v>
      </c>
      <c r="N718" t="str">
        <f>VLOOKUP(G718,lookups!$A$2:$I$201,5,0)</f>
        <v>Herbivores</v>
      </c>
      <c r="O718">
        <f>VLOOKUP(G718,lookups!$A$2:$I$201,6,0)</f>
        <v>1.47E-2</v>
      </c>
      <c r="P718">
        <f>VLOOKUP(G718,lookups!$A$2:$I$201,7,0)</f>
        <v>3.0548000000000002</v>
      </c>
      <c r="Q718">
        <f t="shared" si="11"/>
        <v>3.5027873644931384</v>
      </c>
    </row>
    <row r="719" spans="1:17" x14ac:dyDescent="0.2">
      <c r="A719" s="31">
        <v>44141</v>
      </c>
      <c r="B719" s="32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VLOOKUP(G719,lookups!$A$2:$I$201,2,0)</f>
        <v>Striped Parrotfish</v>
      </c>
      <c r="L719" t="str">
        <f>VLOOKUP(G719,lookups!$A$2:$I$201,3,0)</f>
        <v>Scarus iserti</v>
      </c>
      <c r="M719" t="str">
        <f>VLOOKUP(G719,lookups!$A$2:$I$201,4,0)</f>
        <v>Scaridae</v>
      </c>
      <c r="N719" t="str">
        <f>VLOOKUP(G719,lookups!$A$2:$I$201,5,0)</f>
        <v>Herbivores</v>
      </c>
      <c r="O719">
        <f>VLOOKUP(G719,lookups!$A$2:$I$201,6,0)</f>
        <v>1.47E-2</v>
      </c>
      <c r="P719">
        <f>VLOOKUP(G719,lookups!$A$2:$I$201,7,0)</f>
        <v>3.0548000000000002</v>
      </c>
      <c r="Q719">
        <f t="shared" si="11"/>
        <v>16.676977189904147</v>
      </c>
    </row>
    <row r="720" spans="1:17" x14ac:dyDescent="0.2">
      <c r="A720" s="31">
        <v>44141</v>
      </c>
      <c r="B720" s="32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VLOOKUP(G720,lookups!$A$2:$I$201,2,0)</f>
        <v>Redband Parrotfish</v>
      </c>
      <c r="L720" t="str">
        <f>VLOOKUP(G720,lookups!$A$2:$I$201,3,0)</f>
        <v>Sparisoma aurofrenatum</v>
      </c>
      <c r="M720" t="str">
        <f>VLOOKUP(G720,lookups!$A$2:$I$201,4,0)</f>
        <v>Scaridae</v>
      </c>
      <c r="N720" t="str">
        <f>VLOOKUP(G720,lookups!$A$2:$I$201,5,0)</f>
        <v>Herbivores</v>
      </c>
      <c r="O720">
        <f>VLOOKUP(G720,lookups!$A$2:$I$201,6,0)</f>
        <v>4.5999999999999999E-3</v>
      </c>
      <c r="P720">
        <f>VLOOKUP(G720,lookups!$A$2:$I$201,7,0)</f>
        <v>3.4291</v>
      </c>
      <c r="Q720">
        <f t="shared" si="11"/>
        <v>1.1470857206847838</v>
      </c>
    </row>
    <row r="721" spans="1:17" x14ac:dyDescent="0.2">
      <c r="A721" s="31">
        <v>44141</v>
      </c>
      <c r="B721" s="32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VLOOKUP(G721,lookups!$A$2:$I$201,2,0)</f>
        <v>Queen Parrotfish</v>
      </c>
      <c r="L721" t="str">
        <f>VLOOKUP(G721,lookups!$A$2:$I$201,3,0)</f>
        <v>Scarus vetula</v>
      </c>
      <c r="M721" t="str">
        <f>VLOOKUP(G721,lookups!$A$2:$I$201,4,0)</f>
        <v>Scaridae</v>
      </c>
      <c r="N721" t="str">
        <f>VLOOKUP(G721,lookups!$A$2:$I$201,5,0)</f>
        <v>Herbivores</v>
      </c>
      <c r="O721">
        <f>VLOOKUP(G721,lookups!$A$2:$I$201,6,0)</f>
        <v>2.5000000000000001E-2</v>
      </c>
      <c r="P721">
        <f>VLOOKUP(G721,lookups!$A$2:$I$201,7,0)</f>
        <v>2.9214000000000002</v>
      </c>
      <c r="Q721">
        <f t="shared" si="11"/>
        <v>0.18939523047638127</v>
      </c>
    </row>
    <row r="722" spans="1:17" x14ac:dyDescent="0.2">
      <c r="A722" s="31">
        <v>44141</v>
      </c>
      <c r="B722" s="32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VLOOKUP(G722,lookups!$A$2:$I$201,2,0)</f>
        <v>Queen Parrotfish</v>
      </c>
      <c r="L722" t="str">
        <f>VLOOKUP(G722,lookups!$A$2:$I$201,3,0)</f>
        <v>Scarus vetula</v>
      </c>
      <c r="M722" t="str">
        <f>VLOOKUP(G722,lookups!$A$2:$I$201,4,0)</f>
        <v>Scaridae</v>
      </c>
      <c r="N722" t="str">
        <f>VLOOKUP(G722,lookups!$A$2:$I$201,5,0)</f>
        <v>Herbivores</v>
      </c>
      <c r="O722">
        <f>VLOOKUP(G722,lookups!$A$2:$I$201,6,0)</f>
        <v>2.5000000000000001E-2</v>
      </c>
      <c r="P722">
        <f>VLOOKUP(G722,lookups!$A$2:$I$201,7,0)</f>
        <v>2.9214000000000002</v>
      </c>
      <c r="Q722">
        <f t="shared" si="11"/>
        <v>1.4348221330880631</v>
      </c>
    </row>
    <row r="723" spans="1:17" x14ac:dyDescent="0.2">
      <c r="A723" s="31">
        <v>44141</v>
      </c>
      <c r="B723" s="32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VLOOKUP(G723,lookups!$A$2:$I$201,2,0)</f>
        <v>Brown Chromis</v>
      </c>
      <c r="L723" t="str">
        <f>VLOOKUP(G723,lookups!$A$2:$I$201,3,0)</f>
        <v>Chromis multilineata</v>
      </c>
      <c r="M723" t="str">
        <f>VLOOKUP(G723,lookups!$A$2:$I$201,4,0)</f>
        <v>Pomacentridae</v>
      </c>
      <c r="N723" t="str">
        <f>VLOOKUP(G723,lookups!$A$2:$I$201,5,0)</f>
        <v>Planktivore</v>
      </c>
      <c r="O723">
        <f>VLOOKUP(G723,lookups!$A$2:$I$201,6,0)</f>
        <v>1.4789999999999999E-2</v>
      </c>
      <c r="P723">
        <f>VLOOKUP(G723,lookups!$A$2:$I$201,7,0)</f>
        <v>2.98</v>
      </c>
      <c r="Q723">
        <f t="shared" si="11"/>
        <v>14.124340347257048</v>
      </c>
    </row>
    <row r="724" spans="1:17" x14ac:dyDescent="0.2">
      <c r="A724" s="31">
        <v>44141</v>
      </c>
      <c r="B724" s="32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VLOOKUP(G724,lookups!$A$2:$I$201,2,0)</f>
        <v>3-spot Damselfish</v>
      </c>
      <c r="L724" t="str">
        <f>VLOOKUP(G724,lookups!$A$2:$I$201,3,0)</f>
        <v>Stegastes planifrons</v>
      </c>
      <c r="M724" t="str">
        <f>VLOOKUP(G724,lookups!$A$2:$I$201,4,0)</f>
        <v>Pomacentridae</v>
      </c>
      <c r="N724" t="str">
        <f>VLOOKUP(G724,lookups!$A$2:$I$201,5,0)</f>
        <v>Omnivores</v>
      </c>
      <c r="O724">
        <f>VLOOKUP(G724,lookups!$A$2:$I$201,6,0)</f>
        <v>2.188E-2</v>
      </c>
      <c r="P724">
        <f>VLOOKUP(G724,lookups!$A$2:$I$201,7,0)</f>
        <v>2.96</v>
      </c>
      <c r="Q724">
        <f t="shared" si="11"/>
        <v>0.17025352199504648</v>
      </c>
    </row>
    <row r="725" spans="1:17" x14ac:dyDescent="0.2">
      <c r="A725" s="31">
        <v>44141</v>
      </c>
      <c r="B725" s="32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VLOOKUP(G725,lookups!$A$2:$I$201,2,0)</f>
        <v>Striped Parrotfish</v>
      </c>
      <c r="L725" t="str">
        <f>VLOOKUP(G725,lookups!$A$2:$I$201,3,0)</f>
        <v>Scarus iserti</v>
      </c>
      <c r="M725" t="str">
        <f>VLOOKUP(G725,lookups!$A$2:$I$201,4,0)</f>
        <v>Scaridae</v>
      </c>
      <c r="N725" t="str">
        <f>VLOOKUP(G725,lookups!$A$2:$I$201,5,0)</f>
        <v>Herbivores</v>
      </c>
      <c r="O725">
        <f>VLOOKUP(G725,lookups!$A$2:$I$201,6,0)</f>
        <v>1.47E-2</v>
      </c>
      <c r="P725">
        <f>VLOOKUP(G725,lookups!$A$2:$I$201,7,0)</f>
        <v>3.0548000000000002</v>
      </c>
      <c r="Q725">
        <f t="shared" si="11"/>
        <v>29.107184931818338</v>
      </c>
    </row>
    <row r="726" spans="1:17" x14ac:dyDescent="0.2">
      <c r="A726" s="31">
        <v>44141</v>
      </c>
      <c r="B726" s="32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VLOOKUP(G726,lookups!$A$2:$I$201,2,0)</f>
        <v>Blue Tang</v>
      </c>
      <c r="L726" t="str">
        <f>VLOOKUP(G726,lookups!$A$2:$I$201,3,0)</f>
        <v>Acanthurus coeruleus</v>
      </c>
      <c r="M726" t="str">
        <f>VLOOKUP(G726,lookups!$A$2:$I$201,4,0)</f>
        <v>Acanthuridae</v>
      </c>
      <c r="N726" t="str">
        <f>VLOOKUP(G726,lookups!$A$2:$I$201,5,0)</f>
        <v>Herbivores</v>
      </c>
      <c r="O726">
        <f>VLOOKUP(G726,lookups!$A$2:$I$201,6,0)</f>
        <v>4.1500000000000002E-2</v>
      </c>
      <c r="P726">
        <f>VLOOKUP(G726,lookups!$A$2:$I$201,7,0)</f>
        <v>2.8346</v>
      </c>
      <c r="Q726">
        <f t="shared" si="11"/>
        <v>107.45994143589814</v>
      </c>
    </row>
    <row r="727" spans="1:17" x14ac:dyDescent="0.2">
      <c r="A727" s="31">
        <v>44141</v>
      </c>
      <c r="B727" s="32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VLOOKUP(G727,lookups!$A$2:$I$201,2,0)</f>
        <v>Stoplight Parrotfish</v>
      </c>
      <c r="L727" t="str">
        <f>VLOOKUP(G727,lookups!$A$2:$I$201,3,0)</f>
        <v>Sparisoma viride</v>
      </c>
      <c r="M727" t="str">
        <f>VLOOKUP(G727,lookups!$A$2:$I$201,4,0)</f>
        <v>Scaridae</v>
      </c>
      <c r="N727" t="str">
        <f>VLOOKUP(G727,lookups!$A$2:$I$201,5,0)</f>
        <v>Herbivores</v>
      </c>
      <c r="O727">
        <f>VLOOKUP(G727,lookups!$A$2:$I$201,6,0)</f>
        <v>2.5000000000000001E-2</v>
      </c>
      <c r="P727">
        <f>VLOOKUP(G727,lookups!$A$2:$I$201,7,0)</f>
        <v>2.9214000000000002</v>
      </c>
      <c r="Q727">
        <f t="shared" si="11"/>
        <v>379.7747699085952</v>
      </c>
    </row>
    <row r="728" spans="1:17" x14ac:dyDescent="0.2">
      <c r="A728" s="31">
        <v>44141</v>
      </c>
      <c r="B728" s="32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VLOOKUP(G728,lookups!$A$2:$I$201,2,0)</f>
        <v>Stoplight Parrotfish</v>
      </c>
      <c r="L728" t="str">
        <f>VLOOKUP(G728,lookups!$A$2:$I$201,3,0)</f>
        <v>Sparisoma viride</v>
      </c>
      <c r="M728" t="str">
        <f>VLOOKUP(G728,lookups!$A$2:$I$201,4,0)</f>
        <v>Scaridae</v>
      </c>
      <c r="N728" t="str">
        <f>VLOOKUP(G728,lookups!$A$2:$I$201,5,0)</f>
        <v>Herbivores</v>
      </c>
      <c r="O728">
        <f>VLOOKUP(G728,lookups!$A$2:$I$201,6,0)</f>
        <v>2.5000000000000001E-2</v>
      </c>
      <c r="P728">
        <f>VLOOKUP(G728,lookups!$A$2:$I$201,7,0)</f>
        <v>2.9214000000000002</v>
      </c>
      <c r="Q728">
        <f t="shared" si="11"/>
        <v>116.16976346401027</v>
      </c>
    </row>
    <row r="729" spans="1:17" x14ac:dyDescent="0.2">
      <c r="A729" s="31">
        <v>44141</v>
      </c>
      <c r="B729" s="32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VLOOKUP(G729,lookups!$A$2:$I$201,2,0)</f>
        <v>Stoplight Parrotfish</v>
      </c>
      <c r="L729" t="str">
        <f>VLOOKUP(G729,lookups!$A$2:$I$201,3,0)</f>
        <v>Sparisoma viride</v>
      </c>
      <c r="M729" t="str">
        <f>VLOOKUP(G729,lookups!$A$2:$I$201,4,0)</f>
        <v>Scaridae</v>
      </c>
      <c r="N729" t="str">
        <f>VLOOKUP(G729,lookups!$A$2:$I$201,5,0)</f>
        <v>Herbivores</v>
      </c>
      <c r="O729">
        <f>VLOOKUP(G729,lookups!$A$2:$I$201,6,0)</f>
        <v>2.5000000000000001E-2</v>
      </c>
      <c r="P729">
        <f>VLOOKUP(G729,lookups!$A$2:$I$201,7,0)</f>
        <v>2.9214000000000002</v>
      </c>
      <c r="Q729">
        <f t="shared" si="11"/>
        <v>55.7491759254154</v>
      </c>
    </row>
    <row r="730" spans="1:17" x14ac:dyDescent="0.2">
      <c r="A730" s="31">
        <v>44141</v>
      </c>
      <c r="B730" s="32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VLOOKUP(G730,lookups!$A$2:$I$201,2,0)</f>
        <v>Queen Parrotfish</v>
      </c>
      <c r="L730" t="str">
        <f>VLOOKUP(G730,lookups!$A$2:$I$201,3,0)</f>
        <v>Scarus vetula</v>
      </c>
      <c r="M730" t="str">
        <f>VLOOKUP(G730,lookups!$A$2:$I$201,4,0)</f>
        <v>Scaridae</v>
      </c>
      <c r="N730" t="str">
        <f>VLOOKUP(G730,lookups!$A$2:$I$201,5,0)</f>
        <v>Herbivores</v>
      </c>
      <c r="O730">
        <f>VLOOKUP(G730,lookups!$A$2:$I$201,6,0)</f>
        <v>2.5000000000000001E-2</v>
      </c>
      <c r="P730">
        <f>VLOOKUP(G730,lookups!$A$2:$I$201,7,0)</f>
        <v>2.9214000000000002</v>
      </c>
      <c r="Q730">
        <f t="shared" si="11"/>
        <v>0.61915878909606581</v>
      </c>
    </row>
    <row r="731" spans="1:17" x14ac:dyDescent="0.2">
      <c r="A731" s="31">
        <v>44141</v>
      </c>
      <c r="B731" s="32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VLOOKUP(G731,lookups!$A$2:$I$201,2,0)</f>
        <v>Striped Parrotfish</v>
      </c>
      <c r="L731" t="str">
        <f>VLOOKUP(G731,lookups!$A$2:$I$201,3,0)</f>
        <v>Scarus iserti</v>
      </c>
      <c r="M731" t="str">
        <f>VLOOKUP(G731,lookups!$A$2:$I$201,4,0)</f>
        <v>Scaridae</v>
      </c>
      <c r="N731" t="str">
        <f>VLOOKUP(G731,lookups!$A$2:$I$201,5,0)</f>
        <v>Herbivores</v>
      </c>
      <c r="O731">
        <f>VLOOKUP(G731,lookups!$A$2:$I$201,6,0)</f>
        <v>1.47E-2</v>
      </c>
      <c r="P731">
        <f>VLOOKUP(G731,lookups!$A$2:$I$201,7,0)</f>
        <v>3.0548000000000002</v>
      </c>
      <c r="Q731">
        <f t="shared" si="11"/>
        <v>29.107184931818338</v>
      </c>
    </row>
    <row r="732" spans="1:17" x14ac:dyDescent="0.2">
      <c r="A732" s="31">
        <v>44141</v>
      </c>
      <c r="B732" s="32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VLOOKUP(G732,lookups!$A$2:$I$201,2,0)</f>
        <v>Striped Parrotfish</v>
      </c>
      <c r="L732" t="str">
        <f>VLOOKUP(G732,lookups!$A$2:$I$201,3,0)</f>
        <v>Scarus iserti</v>
      </c>
      <c r="M732" t="str">
        <f>VLOOKUP(G732,lookups!$A$2:$I$201,4,0)</f>
        <v>Scaridae</v>
      </c>
      <c r="N732" t="str">
        <f>VLOOKUP(G732,lookups!$A$2:$I$201,5,0)</f>
        <v>Herbivores</v>
      </c>
      <c r="O732">
        <f>VLOOKUP(G732,lookups!$A$2:$I$201,6,0)</f>
        <v>1.47E-2</v>
      </c>
      <c r="P732">
        <f>VLOOKUP(G732,lookups!$A$2:$I$201,7,0)</f>
        <v>3.0548000000000002</v>
      </c>
      <c r="Q732">
        <f t="shared" si="11"/>
        <v>16.676977189904147</v>
      </c>
    </row>
    <row r="733" spans="1:17" x14ac:dyDescent="0.2">
      <c r="A733" s="31">
        <v>44141</v>
      </c>
      <c r="B733" s="32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VLOOKUP(G733,lookups!$A$2:$I$201,2,0)</f>
        <v>Striped Parrotfish</v>
      </c>
      <c r="L733" t="str">
        <f>VLOOKUP(G733,lookups!$A$2:$I$201,3,0)</f>
        <v>Scarus iserti</v>
      </c>
      <c r="M733" t="str">
        <f>VLOOKUP(G733,lookups!$A$2:$I$201,4,0)</f>
        <v>Scaridae</v>
      </c>
      <c r="N733" t="str">
        <f>VLOOKUP(G733,lookups!$A$2:$I$201,5,0)</f>
        <v>Herbivores</v>
      </c>
      <c r="O733">
        <f>VLOOKUP(G733,lookups!$A$2:$I$201,6,0)</f>
        <v>1.47E-2</v>
      </c>
      <c r="P733">
        <f>VLOOKUP(G733,lookups!$A$2:$I$201,7,0)</f>
        <v>3.0548000000000002</v>
      </c>
      <c r="Q733">
        <f t="shared" si="11"/>
        <v>8.4348356905685886</v>
      </c>
    </row>
    <row r="734" spans="1:17" x14ac:dyDescent="0.2">
      <c r="A734" s="31">
        <v>44141</v>
      </c>
      <c r="B734" s="32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VLOOKUP(G734,lookups!$A$2:$I$201,2,0)</f>
        <v>Striped Parrotfish</v>
      </c>
      <c r="L734" t="str">
        <f>VLOOKUP(G734,lookups!$A$2:$I$201,3,0)</f>
        <v>Scarus iserti</v>
      </c>
      <c r="M734" t="str">
        <f>VLOOKUP(G734,lookups!$A$2:$I$201,4,0)</f>
        <v>Scaridae</v>
      </c>
      <c r="N734" t="str">
        <f>VLOOKUP(G734,lookups!$A$2:$I$201,5,0)</f>
        <v>Herbivores</v>
      </c>
      <c r="O734">
        <f>VLOOKUP(G734,lookups!$A$2:$I$201,6,0)</f>
        <v>1.47E-2</v>
      </c>
      <c r="P734">
        <f>VLOOKUP(G734,lookups!$A$2:$I$201,7,0)</f>
        <v>3.0548000000000002</v>
      </c>
      <c r="Q734">
        <f t="shared" si="11"/>
        <v>2.0069238957862789</v>
      </c>
    </row>
    <row r="735" spans="1:17" x14ac:dyDescent="0.2">
      <c r="A735" s="31">
        <v>44141</v>
      </c>
      <c r="B735" s="32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VLOOKUP(G735,lookups!$A$2:$I$201,2,0)</f>
        <v>Princess Parrotfish</v>
      </c>
      <c r="L735" t="str">
        <f>VLOOKUP(G735,lookups!$A$2:$I$201,3,0)</f>
        <v>Scarus taeniopterus</v>
      </c>
      <c r="M735" t="str">
        <f>VLOOKUP(G735,lookups!$A$2:$I$201,4,0)</f>
        <v>Scaridae</v>
      </c>
      <c r="N735" t="str">
        <f>VLOOKUP(G735,lookups!$A$2:$I$201,5,0)</f>
        <v>Herbivores</v>
      </c>
      <c r="O735">
        <f>VLOOKUP(G735,lookups!$A$2:$I$201,6,0)</f>
        <v>3.3500000000000002E-2</v>
      </c>
      <c r="P735">
        <f>VLOOKUP(G735,lookups!$A$2:$I$201,7,0)</f>
        <v>2.7086000000000001</v>
      </c>
      <c r="Q735">
        <f t="shared" si="11"/>
        <v>2.6198411586557824</v>
      </c>
    </row>
    <row r="736" spans="1:17" x14ac:dyDescent="0.2">
      <c r="A736" s="31">
        <v>44141</v>
      </c>
      <c r="B736" s="32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VLOOKUP(G736,lookups!$A$2:$I$201,2,0)</f>
        <v>Stoplight Parrotfish</v>
      </c>
      <c r="L736" t="str">
        <f>VLOOKUP(G736,lookups!$A$2:$I$201,3,0)</f>
        <v>Sparisoma viride</v>
      </c>
      <c r="M736" t="str">
        <f>VLOOKUP(G736,lookups!$A$2:$I$201,4,0)</f>
        <v>Scaridae</v>
      </c>
      <c r="N736" t="str">
        <f>VLOOKUP(G736,lookups!$A$2:$I$201,5,0)</f>
        <v>Herbivores</v>
      </c>
      <c r="O736">
        <f>VLOOKUP(G736,lookups!$A$2:$I$201,6,0)</f>
        <v>2.5000000000000001E-2</v>
      </c>
      <c r="P736">
        <f>VLOOKUP(G736,lookups!$A$2:$I$201,7,0)</f>
        <v>2.9214000000000002</v>
      </c>
      <c r="Q736">
        <f t="shared" si="11"/>
        <v>1.4348221330880631</v>
      </c>
    </row>
    <row r="737" spans="1:17" x14ac:dyDescent="0.2">
      <c r="A737" s="31">
        <v>44141</v>
      </c>
      <c r="B737" s="32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VLOOKUP(G737,lookups!$A$2:$I$201,2,0)</f>
        <v>Queen Parrotfish</v>
      </c>
      <c r="L737" t="str">
        <f>VLOOKUP(G737,lookups!$A$2:$I$201,3,0)</f>
        <v>Scarus vetula</v>
      </c>
      <c r="M737" t="str">
        <f>VLOOKUP(G737,lookups!$A$2:$I$201,4,0)</f>
        <v>Scaridae</v>
      </c>
      <c r="N737" t="str">
        <f>VLOOKUP(G737,lookups!$A$2:$I$201,5,0)</f>
        <v>Herbivores</v>
      </c>
      <c r="O737">
        <f>VLOOKUP(G737,lookups!$A$2:$I$201,6,0)</f>
        <v>2.5000000000000001E-2</v>
      </c>
      <c r="P737">
        <f>VLOOKUP(G737,lookups!$A$2:$I$201,7,0)</f>
        <v>2.9214000000000002</v>
      </c>
      <c r="Q737">
        <f t="shared" si="11"/>
        <v>1.4348221330880631</v>
      </c>
    </row>
    <row r="738" spans="1:17" x14ac:dyDescent="0.2">
      <c r="A738" s="31">
        <v>44141</v>
      </c>
      <c r="B738" s="32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VLOOKUP(G738,lookups!$A$2:$I$201,2,0)</f>
        <v>Queen Parrotfish</v>
      </c>
      <c r="L738" t="str">
        <f>VLOOKUP(G738,lookups!$A$2:$I$201,3,0)</f>
        <v>Scarus vetula</v>
      </c>
      <c r="M738" t="str">
        <f>VLOOKUP(G738,lookups!$A$2:$I$201,4,0)</f>
        <v>Scaridae</v>
      </c>
      <c r="N738" t="str">
        <f>VLOOKUP(G738,lookups!$A$2:$I$201,5,0)</f>
        <v>Herbivores</v>
      </c>
      <c r="O738">
        <f>VLOOKUP(G738,lookups!$A$2:$I$201,6,0)</f>
        <v>2.5000000000000001E-2</v>
      </c>
      <c r="P738">
        <f>VLOOKUP(G738,lookups!$A$2:$I$201,7,0)</f>
        <v>2.9214000000000002</v>
      </c>
      <c r="Q738">
        <f t="shared" si="11"/>
        <v>2.7536642058777425</v>
      </c>
    </row>
    <row r="739" spans="1:17" x14ac:dyDescent="0.2">
      <c r="A739" s="31">
        <v>44141</v>
      </c>
      <c r="B739" s="32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VLOOKUP(G739,lookups!$A$2:$I$201,2,0)</f>
        <v>Blackear Wrasse</v>
      </c>
      <c r="L739" t="str">
        <f>VLOOKUP(G739,lookups!$A$2:$I$201,3,0)</f>
        <v>Halichoeres poeyi</v>
      </c>
      <c r="M739" t="str">
        <f>VLOOKUP(G739,lookups!$A$2:$I$201,4,0)</f>
        <v>Labridae</v>
      </c>
      <c r="N739" t="str">
        <f>VLOOKUP(G739,lookups!$A$2:$I$201,5,0)</f>
        <v>Herbivores</v>
      </c>
      <c r="O739">
        <f>VLOOKUP(G739,lookups!$A$2:$I$201,6,0)</f>
        <v>1.023E-2</v>
      </c>
      <c r="P739">
        <f>VLOOKUP(G739,lookups!$A$2:$I$201,7,0)</f>
        <v>3.06</v>
      </c>
      <c r="Q739">
        <f t="shared" si="11"/>
        <v>15.723066465290865</v>
      </c>
    </row>
    <row r="740" spans="1:17" x14ac:dyDescent="0.2">
      <c r="A740" s="31">
        <v>44141</v>
      </c>
      <c r="B740" s="32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VLOOKUP(G740,lookups!$A$2:$I$201,2,0)</f>
        <v>Blue Tang</v>
      </c>
      <c r="L740" t="str">
        <f>VLOOKUP(G740,lookups!$A$2:$I$201,3,0)</f>
        <v>Acanthurus coeruleus</v>
      </c>
      <c r="M740" t="str">
        <f>VLOOKUP(G740,lookups!$A$2:$I$201,4,0)</f>
        <v>Acanthuridae</v>
      </c>
      <c r="N740" t="str">
        <f>VLOOKUP(G740,lookups!$A$2:$I$201,5,0)</f>
        <v>Herbivores</v>
      </c>
      <c r="O740">
        <f>VLOOKUP(G740,lookups!$A$2:$I$201,6,0)</f>
        <v>4.1500000000000002E-2</v>
      </c>
      <c r="P740">
        <f>VLOOKUP(G740,lookups!$A$2:$I$201,7,0)</f>
        <v>2.8346</v>
      </c>
      <c r="Q740">
        <f t="shared" si="11"/>
        <v>6.6649305917024986</v>
      </c>
    </row>
    <row r="741" spans="1:17" x14ac:dyDescent="0.2">
      <c r="A741" s="31">
        <v>44141</v>
      </c>
      <c r="B741" s="32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VLOOKUP(G741,lookups!$A$2:$I$201,2,0)</f>
        <v>Blue Tang</v>
      </c>
      <c r="L741" t="str">
        <f>VLOOKUP(G741,lookups!$A$2:$I$201,3,0)</f>
        <v>Acanthurus coeruleus</v>
      </c>
      <c r="M741" t="str">
        <f>VLOOKUP(G741,lookups!$A$2:$I$201,4,0)</f>
        <v>Acanthuridae</v>
      </c>
      <c r="N741" t="str">
        <f>VLOOKUP(G741,lookups!$A$2:$I$201,5,0)</f>
        <v>Herbivores</v>
      </c>
      <c r="O741">
        <f>VLOOKUP(G741,lookups!$A$2:$I$201,6,0)</f>
        <v>4.1500000000000002E-2</v>
      </c>
      <c r="P741">
        <f>VLOOKUP(G741,lookups!$A$2:$I$201,7,0)</f>
        <v>2.8346</v>
      </c>
      <c r="Q741">
        <f t="shared" si="11"/>
        <v>28.356204301821784</v>
      </c>
    </row>
    <row r="742" spans="1:17" x14ac:dyDescent="0.2">
      <c r="A742" s="31">
        <v>44141</v>
      </c>
      <c r="B742" s="32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VLOOKUP(G742,lookups!$A$2:$I$201,2,0)</f>
        <v>Blue Tang</v>
      </c>
      <c r="L742" t="str">
        <f>VLOOKUP(G742,lookups!$A$2:$I$201,3,0)</f>
        <v>Acanthurus coeruleus</v>
      </c>
      <c r="M742" t="str">
        <f>VLOOKUP(G742,lookups!$A$2:$I$201,4,0)</f>
        <v>Acanthuridae</v>
      </c>
      <c r="N742" t="str">
        <f>VLOOKUP(G742,lookups!$A$2:$I$201,5,0)</f>
        <v>Herbivores</v>
      </c>
      <c r="O742">
        <f>VLOOKUP(G742,lookups!$A$2:$I$201,6,0)</f>
        <v>4.1500000000000002E-2</v>
      </c>
      <c r="P742">
        <f>VLOOKUP(G742,lookups!$A$2:$I$201,7,0)</f>
        <v>2.8346</v>
      </c>
      <c r="Q742">
        <f t="shared" si="11"/>
        <v>47.543949588135646</v>
      </c>
    </row>
    <row r="743" spans="1:17" x14ac:dyDescent="0.2">
      <c r="A743" s="31">
        <v>44141</v>
      </c>
      <c r="B743" s="32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VLOOKUP(G743,lookups!$A$2:$I$201,2,0)</f>
        <v>Hamlet spp.</v>
      </c>
      <c r="L743" t="str">
        <f>VLOOKUP(G743,lookups!$A$2:$I$201,3,0)</f>
        <v>Hypoplectrus puella</v>
      </c>
      <c r="M743" t="str">
        <f>VLOOKUP(G743,lookups!$A$2:$I$201,4,0)</f>
        <v>Serranidae</v>
      </c>
      <c r="N743" t="str">
        <f>VLOOKUP(G743,lookups!$A$2:$I$201,5,0)</f>
        <v>Carnivores</v>
      </c>
      <c r="O743">
        <f>VLOOKUP(G743,lookups!$A$2:$I$201,6,0)</f>
        <v>1.7780000000000001E-2</v>
      </c>
      <c r="P743">
        <f>VLOOKUP(G743,lookups!$A$2:$I$201,7,0)</f>
        <v>3.03</v>
      </c>
      <c r="Q743">
        <f t="shared" si="11"/>
        <v>9.6893449441386057</v>
      </c>
    </row>
    <row r="744" spans="1:17" x14ac:dyDescent="0.2">
      <c r="A744" s="31">
        <v>44141</v>
      </c>
      <c r="B744" s="32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VLOOKUP(G744,lookups!$A$2:$I$201,2,0)</f>
        <v>French Grunt</v>
      </c>
      <c r="L744" t="str">
        <f>VLOOKUP(G744,lookups!$A$2:$I$201,3,0)</f>
        <v>Haemulon flavolineatum</v>
      </c>
      <c r="M744" t="str">
        <f>VLOOKUP(G744,lookups!$A$2:$I$201,4,0)</f>
        <v>Haemulidae</v>
      </c>
      <c r="N744" t="str">
        <f>VLOOKUP(G744,lookups!$A$2:$I$201,5,0)</f>
        <v>Carnivores</v>
      </c>
      <c r="O744">
        <f>VLOOKUP(G744,lookups!$A$2:$I$201,6,0)</f>
        <v>1.2699999999999999E-2</v>
      </c>
      <c r="P744">
        <f>VLOOKUP(G744,lookups!$A$2:$I$201,7,0)</f>
        <v>3.1581000000000001</v>
      </c>
      <c r="Q744">
        <f t="shared" si="11"/>
        <v>52.892082958299284</v>
      </c>
    </row>
    <row r="745" spans="1:17" x14ac:dyDescent="0.2">
      <c r="A745" s="31">
        <v>44141</v>
      </c>
      <c r="B745" s="32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VLOOKUP(G745,lookups!$A$2:$I$201,2,0)</f>
        <v>Princess Parrotfish</v>
      </c>
      <c r="L745" t="str">
        <f>VLOOKUP(G745,lookups!$A$2:$I$201,3,0)</f>
        <v>Scarus taeniopterus</v>
      </c>
      <c r="M745" t="str">
        <f>VLOOKUP(G745,lookups!$A$2:$I$201,4,0)</f>
        <v>Scaridae</v>
      </c>
      <c r="N745" t="str">
        <f>VLOOKUP(G745,lookups!$A$2:$I$201,5,0)</f>
        <v>Herbivores</v>
      </c>
      <c r="O745">
        <f>VLOOKUP(G745,lookups!$A$2:$I$201,6,0)</f>
        <v>3.3500000000000002E-2</v>
      </c>
      <c r="P745">
        <f>VLOOKUP(G745,lookups!$A$2:$I$201,7,0)</f>
        <v>2.7086000000000001</v>
      </c>
      <c r="Q745">
        <f t="shared" si="11"/>
        <v>17.125560999944316</v>
      </c>
    </row>
    <row r="746" spans="1:17" x14ac:dyDescent="0.2">
      <c r="A746" s="31">
        <v>44141</v>
      </c>
      <c r="B746" s="32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VLOOKUP(G746,lookups!$A$2:$I$201,2,0)</f>
        <v>Queen Parrotfish</v>
      </c>
      <c r="L746" t="str">
        <f>VLOOKUP(G746,lookups!$A$2:$I$201,3,0)</f>
        <v>Scarus vetula</v>
      </c>
      <c r="M746" t="str">
        <f>VLOOKUP(G746,lookups!$A$2:$I$201,4,0)</f>
        <v>Scaridae</v>
      </c>
      <c r="N746" t="str">
        <f>VLOOKUP(G746,lookups!$A$2:$I$201,5,0)</f>
        <v>Herbivores</v>
      </c>
      <c r="O746">
        <f>VLOOKUP(G746,lookups!$A$2:$I$201,6,0)</f>
        <v>2.5000000000000001E-2</v>
      </c>
      <c r="P746">
        <f>VLOOKUP(G746,lookups!$A$2:$I$201,7,0)</f>
        <v>2.9214000000000002</v>
      </c>
      <c r="Q746">
        <f t="shared" si="11"/>
        <v>379.7747699085952</v>
      </c>
    </row>
    <row r="747" spans="1:17" x14ac:dyDescent="0.2">
      <c r="A747" s="31">
        <v>44141</v>
      </c>
      <c r="B747" s="32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VLOOKUP(G747,lookups!$A$2:$I$201,2,0)</f>
        <v>Queen Parrotfish</v>
      </c>
      <c r="L747" t="str">
        <f>VLOOKUP(G747,lookups!$A$2:$I$201,3,0)</f>
        <v>Scarus vetula</v>
      </c>
      <c r="M747" t="str">
        <f>VLOOKUP(G747,lookups!$A$2:$I$201,4,0)</f>
        <v>Scaridae</v>
      </c>
      <c r="N747" t="str">
        <f>VLOOKUP(G747,lookups!$A$2:$I$201,5,0)</f>
        <v>Herbivores</v>
      </c>
      <c r="O747">
        <f>VLOOKUP(G747,lookups!$A$2:$I$201,6,0)</f>
        <v>2.5000000000000001E-2</v>
      </c>
      <c r="P747">
        <f>VLOOKUP(G747,lookups!$A$2:$I$201,7,0)</f>
        <v>2.9214000000000002</v>
      </c>
      <c r="Q747">
        <f t="shared" si="11"/>
        <v>68.198215811537764</v>
      </c>
    </row>
    <row r="748" spans="1:17" x14ac:dyDescent="0.2">
      <c r="A748" s="31">
        <v>44141</v>
      </c>
      <c r="B748" s="32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VLOOKUP(G748,lookups!$A$2:$I$201,2,0)</f>
        <v>Bluehead Wrasse</v>
      </c>
      <c r="L748" t="str">
        <f>VLOOKUP(G748,lookups!$A$2:$I$201,3,0)</f>
        <v>Thalassoma bifasciatum</v>
      </c>
      <c r="M748" t="str">
        <f>VLOOKUP(G748,lookups!$A$2:$I$201,4,0)</f>
        <v>Labridae</v>
      </c>
      <c r="N748" t="str">
        <f>VLOOKUP(G748,lookups!$A$2:$I$201,5,0)</f>
        <v>Carnivores</v>
      </c>
      <c r="O748">
        <f>VLOOKUP(G748,lookups!$A$2:$I$201,6,0)</f>
        <v>8.9099999999999995E-3</v>
      </c>
      <c r="P748">
        <f>VLOOKUP(G748,lookups!$A$2:$I$201,7,0)</f>
        <v>3.01</v>
      </c>
      <c r="Q748">
        <f t="shared" si="11"/>
        <v>1.1318201385239828</v>
      </c>
    </row>
    <row r="749" spans="1:17" x14ac:dyDescent="0.2">
      <c r="A749" s="31">
        <v>44141</v>
      </c>
      <c r="B749" s="32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VLOOKUP(G749,lookups!$A$2:$I$201,2,0)</f>
        <v>Queen Parrotfish</v>
      </c>
      <c r="L749" t="str">
        <f>VLOOKUP(G749,lookups!$A$2:$I$201,3,0)</f>
        <v>Scarus vetula</v>
      </c>
      <c r="M749" t="str">
        <f>VLOOKUP(G749,lookups!$A$2:$I$201,4,0)</f>
        <v>Scaridae</v>
      </c>
      <c r="N749" t="str">
        <f>VLOOKUP(G749,lookups!$A$2:$I$201,5,0)</f>
        <v>Herbivores</v>
      </c>
      <c r="O749">
        <f>VLOOKUP(G749,lookups!$A$2:$I$201,6,0)</f>
        <v>2.5000000000000001E-2</v>
      </c>
      <c r="P749">
        <f>VLOOKUP(G749,lookups!$A$2:$I$201,7,0)</f>
        <v>2.9214000000000002</v>
      </c>
      <c r="Q749">
        <f t="shared" si="11"/>
        <v>0.61915878909606581</v>
      </c>
    </row>
    <row r="750" spans="1:17" x14ac:dyDescent="0.2">
      <c r="A750" s="31">
        <v>44141</v>
      </c>
      <c r="B750" s="32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VLOOKUP(G750,lookups!$A$2:$I$201,2,0)</f>
        <v>Brown Chromis</v>
      </c>
      <c r="L750" t="str">
        <f>VLOOKUP(G750,lookups!$A$2:$I$201,3,0)</f>
        <v>Chromis multilineata</v>
      </c>
      <c r="M750" t="str">
        <f>VLOOKUP(G750,lookups!$A$2:$I$201,4,0)</f>
        <v>Pomacentridae</v>
      </c>
      <c r="N750" t="str">
        <f>VLOOKUP(G750,lookups!$A$2:$I$201,5,0)</f>
        <v>Planktivore</v>
      </c>
      <c r="O750">
        <f>VLOOKUP(G750,lookups!$A$2:$I$201,6,0)</f>
        <v>1.4789999999999999E-2</v>
      </c>
      <c r="P750">
        <f>VLOOKUP(G750,lookups!$A$2:$I$201,7,0)</f>
        <v>2.98</v>
      </c>
      <c r="Q750">
        <f t="shared" si="11"/>
        <v>7.2640083583081712</v>
      </c>
    </row>
    <row r="751" spans="1:17" x14ac:dyDescent="0.2">
      <c r="A751" s="31">
        <v>44141</v>
      </c>
      <c r="B751" s="32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VLOOKUP(G751,lookups!$A$2:$I$201,2,0)</f>
        <v>Glass Eye Snapper</v>
      </c>
      <c r="L751" t="str">
        <f>VLOOKUP(G751,lookups!$A$2:$I$201,3,0)</f>
        <v>Heteropriacanthus cruentatus</v>
      </c>
      <c r="M751" t="str">
        <f>VLOOKUP(G751,lookups!$A$2:$I$201,4,0)</f>
        <v>Priacanthidae</v>
      </c>
      <c r="N751" t="str">
        <f>VLOOKUP(G751,lookups!$A$2:$I$201,5,0)</f>
        <v>Carnivores</v>
      </c>
      <c r="O751">
        <f>VLOOKUP(G751,lookups!$A$2:$I$201,6,0)</f>
        <v>1.738E-2</v>
      </c>
      <c r="P751">
        <f>VLOOKUP(G751,lookups!$A$2:$I$201,7,0)</f>
        <v>2.9</v>
      </c>
      <c r="Q751">
        <f t="shared" si="11"/>
        <v>75.917174648193438</v>
      </c>
    </row>
    <row r="752" spans="1:17" x14ac:dyDescent="0.2">
      <c r="A752" s="31">
        <v>44141</v>
      </c>
      <c r="B752" s="32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VLOOKUP(G752,lookups!$A$2:$I$201,2,0)</f>
        <v>Blue Tang</v>
      </c>
      <c r="L752" t="str">
        <f>VLOOKUP(G752,lookups!$A$2:$I$201,3,0)</f>
        <v>Acanthurus coeruleus</v>
      </c>
      <c r="M752" t="str">
        <f>VLOOKUP(G752,lookups!$A$2:$I$201,4,0)</f>
        <v>Acanthuridae</v>
      </c>
      <c r="N752" t="str">
        <f>VLOOKUP(G752,lookups!$A$2:$I$201,5,0)</f>
        <v>Herbivores</v>
      </c>
      <c r="O752">
        <f>VLOOKUP(G752,lookups!$A$2:$I$201,6,0)</f>
        <v>4.1500000000000002E-2</v>
      </c>
      <c r="P752">
        <f>VLOOKUP(G752,lookups!$A$2:$I$201,7,0)</f>
        <v>2.8346</v>
      </c>
      <c r="Q752">
        <f t="shared" si="11"/>
        <v>0.93432077429463178</v>
      </c>
    </row>
    <row r="753" spans="1:17" x14ac:dyDescent="0.2">
      <c r="A753" s="31">
        <v>44141</v>
      </c>
      <c r="B753" s="32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VLOOKUP(G753,lookups!$A$2:$I$201,2,0)</f>
        <v>Stoplight Parrotfish</v>
      </c>
      <c r="L753" t="str">
        <f>VLOOKUP(G753,lookups!$A$2:$I$201,3,0)</f>
        <v>Sparisoma viride</v>
      </c>
      <c r="M753" t="str">
        <f>VLOOKUP(G753,lookups!$A$2:$I$201,4,0)</f>
        <v>Scaridae</v>
      </c>
      <c r="N753" t="str">
        <f>VLOOKUP(G753,lookups!$A$2:$I$201,5,0)</f>
        <v>Herbivores</v>
      </c>
      <c r="O753">
        <f>VLOOKUP(G753,lookups!$A$2:$I$201,6,0)</f>
        <v>2.5000000000000001E-2</v>
      </c>
      <c r="P753">
        <f>VLOOKUP(G753,lookups!$A$2:$I$201,7,0)</f>
        <v>2.9214000000000002</v>
      </c>
      <c r="Q753">
        <f t="shared" si="11"/>
        <v>0.61915878909606581</v>
      </c>
    </row>
    <row r="754" spans="1:17" x14ac:dyDescent="0.2">
      <c r="A754" s="31">
        <v>44141</v>
      </c>
      <c r="B754" s="32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VLOOKUP(G754,lookups!$A$2:$I$201,2,0)</f>
        <v>Stoplight Parrotfish</v>
      </c>
      <c r="L754" t="str">
        <f>VLOOKUP(G754,lookups!$A$2:$I$201,3,0)</f>
        <v>Sparisoma viride</v>
      </c>
      <c r="M754" t="str">
        <f>VLOOKUP(G754,lookups!$A$2:$I$201,4,0)</f>
        <v>Scaridae</v>
      </c>
      <c r="N754" t="str">
        <f>VLOOKUP(G754,lookups!$A$2:$I$201,5,0)</f>
        <v>Herbivores</v>
      </c>
      <c r="O754">
        <f>VLOOKUP(G754,lookups!$A$2:$I$201,6,0)</f>
        <v>2.5000000000000001E-2</v>
      </c>
      <c r="P754">
        <f>VLOOKUP(G754,lookups!$A$2:$I$201,7,0)</f>
        <v>2.9214000000000002</v>
      </c>
      <c r="Q754">
        <f t="shared" si="11"/>
        <v>2.7536642058777425</v>
      </c>
    </row>
    <row r="755" spans="1:17" x14ac:dyDescent="0.2">
      <c r="A755" s="31">
        <v>44141</v>
      </c>
      <c r="B755" s="32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VLOOKUP(G755,lookups!$A$2:$I$201,2,0)</f>
        <v>Queen Parrotfish</v>
      </c>
      <c r="L755" t="str">
        <f>VLOOKUP(G755,lookups!$A$2:$I$201,3,0)</f>
        <v>Scarus vetula</v>
      </c>
      <c r="M755" t="str">
        <f>VLOOKUP(G755,lookups!$A$2:$I$201,4,0)</f>
        <v>Scaridae</v>
      </c>
      <c r="N755" t="str">
        <f>VLOOKUP(G755,lookups!$A$2:$I$201,5,0)</f>
        <v>Herbivores</v>
      </c>
      <c r="O755">
        <f>VLOOKUP(G755,lookups!$A$2:$I$201,6,0)</f>
        <v>2.5000000000000001E-2</v>
      </c>
      <c r="P755">
        <f>VLOOKUP(G755,lookups!$A$2:$I$201,7,0)</f>
        <v>2.9214000000000002</v>
      </c>
      <c r="Q755">
        <f t="shared" si="11"/>
        <v>0.61915878909606581</v>
      </c>
    </row>
    <row r="756" spans="1:17" x14ac:dyDescent="0.2">
      <c r="A756" s="31">
        <v>44141</v>
      </c>
      <c r="B756" s="32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VLOOKUP(G756,lookups!$A$2:$I$201,2,0)</f>
        <v>Striped Parrotfish</v>
      </c>
      <c r="L756" t="str">
        <f>VLOOKUP(G756,lookups!$A$2:$I$201,3,0)</f>
        <v>Scarus iserti</v>
      </c>
      <c r="M756" t="str">
        <f>VLOOKUP(G756,lookups!$A$2:$I$201,4,0)</f>
        <v>Scaridae</v>
      </c>
      <c r="N756" t="str">
        <f>VLOOKUP(G756,lookups!$A$2:$I$201,5,0)</f>
        <v>Herbivores</v>
      </c>
      <c r="O756">
        <f>VLOOKUP(G756,lookups!$A$2:$I$201,6,0)</f>
        <v>1.47E-2</v>
      </c>
      <c r="P756">
        <f>VLOOKUP(G756,lookups!$A$2:$I$201,7,0)</f>
        <v>3.0548000000000002</v>
      </c>
      <c r="Q756">
        <f t="shared" si="11"/>
        <v>16.676977189904147</v>
      </c>
    </row>
    <row r="757" spans="1:17" x14ac:dyDescent="0.2">
      <c r="A757" s="31">
        <v>44141</v>
      </c>
      <c r="B757" s="32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VLOOKUP(G757,lookups!$A$2:$I$201,2,0)</f>
        <v>Striped Parrotfish</v>
      </c>
      <c r="L757" t="str">
        <f>VLOOKUP(G757,lookups!$A$2:$I$201,3,0)</f>
        <v>Scarus iserti</v>
      </c>
      <c r="M757" t="str">
        <f>VLOOKUP(G757,lookups!$A$2:$I$201,4,0)</f>
        <v>Scaridae</v>
      </c>
      <c r="N757" t="str">
        <f>VLOOKUP(G757,lookups!$A$2:$I$201,5,0)</f>
        <v>Herbivores</v>
      </c>
      <c r="O757">
        <f>VLOOKUP(G757,lookups!$A$2:$I$201,6,0)</f>
        <v>1.47E-2</v>
      </c>
      <c r="P757">
        <f>VLOOKUP(G757,lookups!$A$2:$I$201,7,0)</f>
        <v>3.0548000000000002</v>
      </c>
      <c r="Q757">
        <f t="shared" si="11"/>
        <v>5.6094828861923958</v>
      </c>
    </row>
    <row r="758" spans="1:17" x14ac:dyDescent="0.2">
      <c r="A758" s="31">
        <v>44141</v>
      </c>
      <c r="B758" s="32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VLOOKUP(G758,lookups!$A$2:$I$201,2,0)</f>
        <v>Dusky Damselfish</v>
      </c>
      <c r="L758" t="str">
        <f>VLOOKUP(G758,lookups!$A$2:$I$201,3,0)</f>
        <v>Stegastes adustus </v>
      </c>
      <c r="M758" t="str">
        <f>VLOOKUP(G758,lookups!$A$2:$I$201,4,0)</f>
        <v>Pomacentridae</v>
      </c>
      <c r="N758" t="str">
        <f>VLOOKUP(G758,lookups!$A$2:$I$201,5,0)</f>
        <v>Herbivores</v>
      </c>
      <c r="O758">
        <f>VLOOKUP(G758,lookups!$A$2:$I$201,6,0)</f>
        <v>1.95E-2</v>
      </c>
      <c r="P758">
        <f>VLOOKUP(G758,lookups!$A$2:$I$201,7,0)</f>
        <v>2.99</v>
      </c>
      <c r="Q758">
        <f t="shared" si="11"/>
        <v>9.7785322511078778</v>
      </c>
    </row>
    <row r="759" spans="1:17" x14ac:dyDescent="0.2">
      <c r="A759" s="31">
        <v>44141</v>
      </c>
      <c r="B759" s="32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VLOOKUP(G759,lookups!$A$2:$I$201,2,0)</f>
        <v>Striped Parrotfish</v>
      </c>
      <c r="L759" t="str">
        <f>VLOOKUP(G759,lookups!$A$2:$I$201,3,0)</f>
        <v>Scarus iserti</v>
      </c>
      <c r="M759" t="str">
        <f>VLOOKUP(G759,lookups!$A$2:$I$201,4,0)</f>
        <v>Scaridae</v>
      </c>
      <c r="N759" t="str">
        <f>VLOOKUP(G759,lookups!$A$2:$I$201,5,0)</f>
        <v>Herbivores</v>
      </c>
      <c r="O759">
        <f>VLOOKUP(G759,lookups!$A$2:$I$201,6,0)</f>
        <v>1.47E-2</v>
      </c>
      <c r="P759">
        <f>VLOOKUP(G759,lookups!$A$2:$I$201,7,0)</f>
        <v>3.0548000000000002</v>
      </c>
      <c r="Q759">
        <f t="shared" si="11"/>
        <v>29.107184931818338</v>
      </c>
    </row>
    <row r="760" spans="1:17" x14ac:dyDescent="0.2">
      <c r="A760" s="31">
        <v>44141</v>
      </c>
      <c r="B760" s="32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VLOOKUP(G760,lookups!$A$2:$I$201,2,0)</f>
        <v>Striped Parrotfish</v>
      </c>
      <c r="L760" t="str">
        <f>VLOOKUP(G760,lookups!$A$2:$I$201,3,0)</f>
        <v>Scarus iserti</v>
      </c>
      <c r="M760" t="str">
        <f>VLOOKUP(G760,lookups!$A$2:$I$201,4,0)</f>
        <v>Scaridae</v>
      </c>
      <c r="N760" t="str">
        <f>VLOOKUP(G760,lookups!$A$2:$I$201,5,0)</f>
        <v>Herbivores</v>
      </c>
      <c r="O760">
        <f>VLOOKUP(G760,lookups!$A$2:$I$201,6,0)</f>
        <v>1.47E-2</v>
      </c>
      <c r="P760">
        <f>VLOOKUP(G760,lookups!$A$2:$I$201,7,0)</f>
        <v>3.0548000000000002</v>
      </c>
      <c r="Q760">
        <f t="shared" si="11"/>
        <v>1.0150564524775472</v>
      </c>
    </row>
    <row r="761" spans="1:17" x14ac:dyDescent="0.2">
      <c r="A761" s="31">
        <v>44141</v>
      </c>
      <c r="B761" s="32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VLOOKUP(G761,lookups!$A$2:$I$201,2,0)</f>
        <v>Queen Parrotfish</v>
      </c>
      <c r="L761" t="str">
        <f>VLOOKUP(G761,lookups!$A$2:$I$201,3,0)</f>
        <v>Scarus vetula</v>
      </c>
      <c r="M761" t="str">
        <f>VLOOKUP(G761,lookups!$A$2:$I$201,4,0)</f>
        <v>Scaridae</v>
      </c>
      <c r="N761" t="str">
        <f>VLOOKUP(G761,lookups!$A$2:$I$201,5,0)</f>
        <v>Herbivores</v>
      </c>
      <c r="O761">
        <f>VLOOKUP(G761,lookups!$A$2:$I$201,6,0)</f>
        <v>2.5000000000000001E-2</v>
      </c>
      <c r="P761">
        <f>VLOOKUP(G761,lookups!$A$2:$I$201,7,0)</f>
        <v>2.9214000000000002</v>
      </c>
      <c r="Q761">
        <f t="shared" si="11"/>
        <v>20.861234677071096</v>
      </c>
    </row>
    <row r="762" spans="1:17" x14ac:dyDescent="0.2">
      <c r="A762" s="31">
        <v>44141</v>
      </c>
      <c r="B762" s="32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VLOOKUP(G762,lookups!$A$2:$I$201,2,0)</f>
        <v>Queen Parrotfish</v>
      </c>
      <c r="L762" t="str">
        <f>VLOOKUP(G762,lookups!$A$2:$I$201,3,0)</f>
        <v>Scarus vetula</v>
      </c>
      <c r="M762" t="str">
        <f>VLOOKUP(G762,lookups!$A$2:$I$201,4,0)</f>
        <v>Scaridae</v>
      </c>
      <c r="N762" t="str">
        <f>VLOOKUP(G762,lookups!$A$2:$I$201,5,0)</f>
        <v>Herbivores</v>
      </c>
      <c r="O762">
        <f>VLOOKUP(G762,lookups!$A$2:$I$201,6,0)</f>
        <v>2.5000000000000001E-2</v>
      </c>
      <c r="P762">
        <f>VLOOKUP(G762,lookups!$A$2:$I$201,7,0)</f>
        <v>2.9214000000000002</v>
      </c>
      <c r="Q762">
        <f t="shared" si="11"/>
        <v>0.61915878909606581</v>
      </c>
    </row>
    <row r="763" spans="1:17" x14ac:dyDescent="0.2">
      <c r="A763" s="31">
        <v>44141</v>
      </c>
      <c r="B763" s="32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VLOOKUP(G763,lookups!$A$2:$I$201,2,0)</f>
        <v>Stoplight Parrotfish</v>
      </c>
      <c r="L763" t="str">
        <f>VLOOKUP(G763,lookups!$A$2:$I$201,3,0)</f>
        <v>Sparisoma viride</v>
      </c>
      <c r="M763" t="str">
        <f>VLOOKUP(G763,lookups!$A$2:$I$201,4,0)</f>
        <v>Scaridae</v>
      </c>
      <c r="N763" t="str">
        <f>VLOOKUP(G763,lookups!$A$2:$I$201,5,0)</f>
        <v>Herbivores</v>
      </c>
      <c r="O763">
        <f>VLOOKUP(G763,lookups!$A$2:$I$201,6,0)</f>
        <v>2.5000000000000001E-2</v>
      </c>
      <c r="P763">
        <f>VLOOKUP(G763,lookups!$A$2:$I$201,7,0)</f>
        <v>2.9214000000000002</v>
      </c>
      <c r="Q763">
        <f t="shared" si="11"/>
        <v>20.861234677071096</v>
      </c>
    </row>
    <row r="764" spans="1:17" x14ac:dyDescent="0.2">
      <c r="A764" s="31">
        <v>44141</v>
      </c>
      <c r="B764" s="32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VLOOKUP(G764,lookups!$A$2:$I$201,2,0)</f>
        <v>Stoplight Parrotfish</v>
      </c>
      <c r="L764" t="str">
        <f>VLOOKUP(G764,lookups!$A$2:$I$201,3,0)</f>
        <v>Sparisoma viride</v>
      </c>
      <c r="M764" t="str">
        <f>VLOOKUP(G764,lookups!$A$2:$I$201,4,0)</f>
        <v>Scaridae</v>
      </c>
      <c r="N764" t="str">
        <f>VLOOKUP(G764,lookups!$A$2:$I$201,5,0)</f>
        <v>Herbivores</v>
      </c>
      <c r="O764">
        <f>VLOOKUP(G764,lookups!$A$2:$I$201,6,0)</f>
        <v>2.5000000000000001E-2</v>
      </c>
      <c r="P764">
        <f>VLOOKUP(G764,lookups!$A$2:$I$201,7,0)</f>
        <v>2.9214000000000002</v>
      </c>
      <c r="Q764">
        <f t="shared" si="11"/>
        <v>0.18939523047638127</v>
      </c>
    </row>
    <row r="765" spans="1:17" x14ac:dyDescent="0.2">
      <c r="A765" s="31">
        <v>44141</v>
      </c>
      <c r="B765" s="32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VLOOKUP(G765,lookups!$A$2:$I$201,2,0)</f>
        <v>Stoplight Parrotfish</v>
      </c>
      <c r="L765" t="str">
        <f>VLOOKUP(G765,lookups!$A$2:$I$201,3,0)</f>
        <v>Sparisoma viride</v>
      </c>
      <c r="M765" t="str">
        <f>VLOOKUP(G765,lookups!$A$2:$I$201,4,0)</f>
        <v>Scaridae</v>
      </c>
      <c r="N765" t="str">
        <f>VLOOKUP(G765,lookups!$A$2:$I$201,5,0)</f>
        <v>Herbivores</v>
      </c>
      <c r="O765">
        <f>VLOOKUP(G765,lookups!$A$2:$I$201,6,0)</f>
        <v>2.5000000000000001E-2</v>
      </c>
      <c r="P765">
        <f>VLOOKUP(G765,lookups!$A$2:$I$201,7,0)</f>
        <v>2.9214000000000002</v>
      </c>
      <c r="Q765">
        <f t="shared" si="11"/>
        <v>4.6906288624930603</v>
      </c>
    </row>
    <row r="766" spans="1:17" x14ac:dyDescent="0.2">
      <c r="A766" s="31">
        <v>44141</v>
      </c>
      <c r="B766" s="32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VLOOKUP(G766,lookups!$A$2:$I$201,2,0)</f>
        <v>Stoplight Parrotfish</v>
      </c>
      <c r="L766" t="str">
        <f>VLOOKUP(G766,lookups!$A$2:$I$201,3,0)</f>
        <v>Sparisoma viride</v>
      </c>
      <c r="M766" t="str">
        <f>VLOOKUP(G766,lookups!$A$2:$I$201,4,0)</f>
        <v>Scaridae</v>
      </c>
      <c r="N766" t="str">
        <f>VLOOKUP(G766,lookups!$A$2:$I$201,5,0)</f>
        <v>Herbivores</v>
      </c>
      <c r="O766">
        <f>VLOOKUP(G766,lookups!$A$2:$I$201,6,0)</f>
        <v>2.5000000000000001E-2</v>
      </c>
      <c r="P766">
        <f>VLOOKUP(G766,lookups!$A$2:$I$201,7,0)</f>
        <v>2.9214000000000002</v>
      </c>
      <c r="Q766">
        <f t="shared" si="11"/>
        <v>7.3588410575586884</v>
      </c>
    </row>
    <row r="767" spans="1:17" x14ac:dyDescent="0.2">
      <c r="A767" s="31">
        <v>44141</v>
      </c>
      <c r="B767" s="32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VLOOKUP(G767,lookups!$A$2:$I$201,2,0)</f>
        <v>Queen Parrotfish</v>
      </c>
      <c r="L767" t="str">
        <f>VLOOKUP(G767,lookups!$A$2:$I$201,3,0)</f>
        <v>Scarus vetula</v>
      </c>
      <c r="M767" t="str">
        <f>VLOOKUP(G767,lookups!$A$2:$I$201,4,0)</f>
        <v>Scaridae</v>
      </c>
      <c r="N767" t="str">
        <f>VLOOKUP(G767,lookups!$A$2:$I$201,5,0)</f>
        <v>Herbivores</v>
      </c>
      <c r="O767">
        <f>VLOOKUP(G767,lookups!$A$2:$I$201,6,0)</f>
        <v>2.5000000000000001E-2</v>
      </c>
      <c r="P767">
        <f>VLOOKUP(G767,lookups!$A$2:$I$201,7,0)</f>
        <v>2.9214000000000002</v>
      </c>
      <c r="Q767">
        <f t="shared" si="11"/>
        <v>269.20872440026932</v>
      </c>
    </row>
    <row r="768" spans="1:17" x14ac:dyDescent="0.2">
      <c r="A768" s="31">
        <v>44141</v>
      </c>
      <c r="B768" s="32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VLOOKUP(G768,lookups!$A$2:$I$201,2,0)</f>
        <v>Beaugregory</v>
      </c>
      <c r="L768" t="str">
        <f>VLOOKUP(G768,lookups!$A$2:$I$201,3,0)</f>
        <v>Stegastes leucostictus</v>
      </c>
      <c r="M768" t="str">
        <f>VLOOKUP(G768,lookups!$A$2:$I$201,4,0)</f>
        <v>Pomacentridae</v>
      </c>
      <c r="N768" t="str">
        <f>VLOOKUP(G768,lookups!$A$2:$I$201,5,0)</f>
        <v>Omnivores</v>
      </c>
      <c r="O768">
        <f>VLOOKUP(G768,lookups!$A$2:$I$201,6,0)</f>
        <v>1.9949999999999999E-2</v>
      </c>
      <c r="P768">
        <f>VLOOKUP(G768,lookups!$A$2:$I$201,7,0)</f>
        <v>2.95</v>
      </c>
      <c r="Q768">
        <f t="shared" si="11"/>
        <v>0.50985960061512192</v>
      </c>
    </row>
    <row r="769" spans="1:17" x14ac:dyDescent="0.2">
      <c r="A769" s="31">
        <v>44141</v>
      </c>
      <c r="B769" s="32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VLOOKUP(G769,lookups!$A$2:$I$201,2,0)</f>
        <v>Blue Tang</v>
      </c>
      <c r="L769" t="str">
        <f>VLOOKUP(G769,lookups!$A$2:$I$201,3,0)</f>
        <v>Acanthurus coeruleus</v>
      </c>
      <c r="M769" t="str">
        <f>VLOOKUP(G769,lookups!$A$2:$I$201,4,0)</f>
        <v>Acanthuridae</v>
      </c>
      <c r="N769" t="str">
        <f>VLOOKUP(G769,lookups!$A$2:$I$201,5,0)</f>
        <v>Herbivores</v>
      </c>
      <c r="O769">
        <f>VLOOKUP(G769,lookups!$A$2:$I$201,6,0)</f>
        <v>4.1500000000000002E-2</v>
      </c>
      <c r="P769">
        <f>VLOOKUP(G769,lookups!$A$2:$I$201,7,0)</f>
        <v>2.8346</v>
      </c>
      <c r="Q769">
        <f t="shared" si="11"/>
        <v>6.6649305917024986</v>
      </c>
    </row>
    <row r="770" spans="1:17" x14ac:dyDescent="0.2">
      <c r="A770" s="31">
        <v>44141</v>
      </c>
      <c r="B770" s="32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VLOOKUP(G770,lookups!$A$2:$I$201,2,0)</f>
        <v>Ocean Surgeonfish</v>
      </c>
      <c r="L770" t="str">
        <f>VLOOKUP(G770,lookups!$A$2:$I$201,3,0)</f>
        <v>Acanthurus bahianus</v>
      </c>
      <c r="M770" t="str">
        <f>VLOOKUP(G770,lookups!$A$2:$I$201,4,0)</f>
        <v>Acanthuridae</v>
      </c>
      <c r="N770" t="str">
        <f>VLOOKUP(G770,lookups!$A$2:$I$201,5,0)</f>
        <v>Herbivores</v>
      </c>
      <c r="O770">
        <f>VLOOKUP(G770,lookups!$A$2:$I$201,6,0)</f>
        <v>2.3699999999999999E-2</v>
      </c>
      <c r="P770">
        <f>VLOOKUP(G770,lookups!$A$2:$I$201,7,0)</f>
        <v>2.9752000000000001</v>
      </c>
      <c r="Q770">
        <f t="shared" si="11"/>
        <v>4.896705059076262</v>
      </c>
    </row>
    <row r="771" spans="1:17" x14ac:dyDescent="0.2">
      <c r="A771" s="31">
        <v>44141</v>
      </c>
      <c r="B771" s="32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VLOOKUP(G771,lookups!$A$2:$I$201,2,0)</f>
        <v>Princess Parrotfish</v>
      </c>
      <c r="L771" t="str">
        <f>VLOOKUP(G771,lookups!$A$2:$I$201,3,0)</f>
        <v>Scarus taeniopterus</v>
      </c>
      <c r="M771" t="str">
        <f>VLOOKUP(G771,lookups!$A$2:$I$201,4,0)</f>
        <v>Scaridae</v>
      </c>
      <c r="N771" t="str">
        <f>VLOOKUP(G771,lookups!$A$2:$I$201,5,0)</f>
        <v>Herbivores</v>
      </c>
      <c r="O771">
        <f>VLOOKUP(G771,lookups!$A$2:$I$201,6,0)</f>
        <v>3.3500000000000002E-2</v>
      </c>
      <c r="P771">
        <f>VLOOKUP(G771,lookups!$A$2:$I$201,7,0)</f>
        <v>2.7086000000000001</v>
      </c>
      <c r="Q771">
        <f t="shared" ref="Q771:Q834" si="12">O771*H771^P771</f>
        <v>2.6198411586557824</v>
      </c>
    </row>
    <row r="772" spans="1:17" x14ac:dyDescent="0.2">
      <c r="A772" s="31">
        <v>44141</v>
      </c>
      <c r="B772" s="32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VLOOKUP(G772,lookups!$A$2:$I$201,2,0)</f>
        <v>Queen Parrotfish</v>
      </c>
      <c r="L772" t="str">
        <f>VLOOKUP(G772,lookups!$A$2:$I$201,3,0)</f>
        <v>Scarus vetula</v>
      </c>
      <c r="M772" t="str">
        <f>VLOOKUP(G772,lookups!$A$2:$I$201,4,0)</f>
        <v>Scaridae</v>
      </c>
      <c r="N772" t="str">
        <f>VLOOKUP(G772,lookups!$A$2:$I$201,5,0)</f>
        <v>Herbivores</v>
      </c>
      <c r="O772">
        <f>VLOOKUP(G772,lookups!$A$2:$I$201,6,0)</f>
        <v>2.5000000000000001E-2</v>
      </c>
      <c r="P772">
        <f>VLOOKUP(G772,lookups!$A$2:$I$201,7,0)</f>
        <v>2.9214000000000002</v>
      </c>
      <c r="Q772">
        <f t="shared" si="12"/>
        <v>2.7536642058777425</v>
      </c>
    </row>
    <row r="773" spans="1:17" x14ac:dyDescent="0.2">
      <c r="A773" s="31">
        <v>44141</v>
      </c>
      <c r="B773" s="32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VLOOKUP(G773,lookups!$A$2:$I$201,2,0)</f>
        <v>Striped Parrotfish</v>
      </c>
      <c r="L773" t="str">
        <f>VLOOKUP(G773,lookups!$A$2:$I$201,3,0)</f>
        <v>Scarus iserti</v>
      </c>
      <c r="M773" t="str">
        <f>VLOOKUP(G773,lookups!$A$2:$I$201,4,0)</f>
        <v>Scaridae</v>
      </c>
      <c r="N773" t="str">
        <f>VLOOKUP(G773,lookups!$A$2:$I$201,5,0)</f>
        <v>Herbivores</v>
      </c>
      <c r="O773">
        <f>VLOOKUP(G773,lookups!$A$2:$I$201,6,0)</f>
        <v>1.47E-2</v>
      </c>
      <c r="P773">
        <f>VLOOKUP(G773,lookups!$A$2:$I$201,7,0)</f>
        <v>3.0548000000000002</v>
      </c>
      <c r="Q773">
        <f t="shared" si="12"/>
        <v>8.4348356905685886</v>
      </c>
    </row>
    <row r="774" spans="1:17" x14ac:dyDescent="0.2">
      <c r="A774" s="31">
        <v>44141</v>
      </c>
      <c r="B774" s="32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VLOOKUP(G774,lookups!$A$2:$I$201,2,0)</f>
        <v>Striped Parrotfish</v>
      </c>
      <c r="L774" t="str">
        <f>VLOOKUP(G774,lookups!$A$2:$I$201,3,0)</f>
        <v>Scarus iserti</v>
      </c>
      <c r="M774" t="str">
        <f>VLOOKUP(G774,lookups!$A$2:$I$201,4,0)</f>
        <v>Scaridae</v>
      </c>
      <c r="N774" t="str">
        <f>VLOOKUP(G774,lookups!$A$2:$I$201,5,0)</f>
        <v>Herbivores</v>
      </c>
      <c r="O774">
        <f>VLOOKUP(G774,lookups!$A$2:$I$201,6,0)</f>
        <v>1.47E-2</v>
      </c>
      <c r="P774">
        <f>VLOOKUP(G774,lookups!$A$2:$I$201,7,0)</f>
        <v>3.0548000000000002</v>
      </c>
      <c r="Q774">
        <f t="shared" si="12"/>
        <v>46.613236474289479</v>
      </c>
    </row>
    <row r="775" spans="1:17" x14ac:dyDescent="0.2">
      <c r="A775" s="31">
        <v>44141</v>
      </c>
      <c r="B775" s="32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VLOOKUP(G775,lookups!$A$2:$I$201,2,0)</f>
        <v>Striped Parrotfish</v>
      </c>
      <c r="L775" t="str">
        <f>VLOOKUP(G775,lookups!$A$2:$I$201,3,0)</f>
        <v>Scarus iserti</v>
      </c>
      <c r="M775" t="str">
        <f>VLOOKUP(G775,lookups!$A$2:$I$201,4,0)</f>
        <v>Scaridae</v>
      </c>
      <c r="N775" t="str">
        <f>VLOOKUP(G775,lookups!$A$2:$I$201,5,0)</f>
        <v>Herbivores</v>
      </c>
      <c r="O775">
        <f>VLOOKUP(G775,lookups!$A$2:$I$201,6,0)</f>
        <v>1.47E-2</v>
      </c>
      <c r="P775">
        <f>VLOOKUP(G775,lookups!$A$2:$I$201,7,0)</f>
        <v>3.0548000000000002</v>
      </c>
      <c r="Q775">
        <f t="shared" si="12"/>
        <v>29.107184931818338</v>
      </c>
    </row>
    <row r="776" spans="1:17" x14ac:dyDescent="0.2">
      <c r="A776" s="31">
        <v>44141</v>
      </c>
      <c r="B776" s="32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VLOOKUP(G776,lookups!$A$2:$I$201,2,0)</f>
        <v>Blue Tang</v>
      </c>
      <c r="L776" t="str">
        <f>VLOOKUP(G776,lookups!$A$2:$I$201,3,0)</f>
        <v>Acanthurus coeruleus</v>
      </c>
      <c r="M776" t="str">
        <f>VLOOKUP(G776,lookups!$A$2:$I$201,4,0)</f>
        <v>Acanthuridae</v>
      </c>
      <c r="N776" t="str">
        <f>VLOOKUP(G776,lookups!$A$2:$I$201,5,0)</f>
        <v>Herbivores</v>
      </c>
      <c r="O776">
        <f>VLOOKUP(G776,lookups!$A$2:$I$201,6,0)</f>
        <v>4.1500000000000002E-2</v>
      </c>
      <c r="P776">
        <f>VLOOKUP(G776,lookups!$A$2:$I$201,7,0)</f>
        <v>2.8346</v>
      </c>
      <c r="Q776">
        <f t="shared" si="12"/>
        <v>3.9751037756219527</v>
      </c>
    </row>
    <row r="777" spans="1:17" x14ac:dyDescent="0.2">
      <c r="A777" s="31">
        <v>44141</v>
      </c>
      <c r="B777" s="32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VLOOKUP(G777,lookups!$A$2:$I$201,2,0)</f>
        <v>Ocean Surgeonfish</v>
      </c>
      <c r="L777" t="str">
        <f>VLOOKUP(G777,lookups!$A$2:$I$201,3,0)</f>
        <v>Acanthurus bahianus</v>
      </c>
      <c r="M777" t="str">
        <f>VLOOKUP(G777,lookups!$A$2:$I$201,4,0)</f>
        <v>Acanthuridae</v>
      </c>
      <c r="N777" t="str">
        <f>VLOOKUP(G777,lookups!$A$2:$I$201,5,0)</f>
        <v>Herbivores</v>
      </c>
      <c r="O777">
        <f>VLOOKUP(G777,lookups!$A$2:$I$201,6,0)</f>
        <v>2.3699999999999999E-2</v>
      </c>
      <c r="P777">
        <f>VLOOKUP(G777,lookups!$A$2:$I$201,7,0)</f>
        <v>2.9752000000000001</v>
      </c>
      <c r="Q777">
        <f t="shared" si="12"/>
        <v>48.859903826460787</v>
      </c>
    </row>
    <row r="778" spans="1:17" x14ac:dyDescent="0.2">
      <c r="A778" s="31">
        <v>44141</v>
      </c>
      <c r="B778" s="32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VLOOKUP(G778,lookups!$A$2:$I$201,2,0)</f>
        <v>Ocean Surgeonfish</v>
      </c>
      <c r="L778" t="str">
        <f>VLOOKUP(G778,lookups!$A$2:$I$201,3,0)</f>
        <v>Acanthurus bahianus</v>
      </c>
      <c r="M778" t="str">
        <f>VLOOKUP(G778,lookups!$A$2:$I$201,4,0)</f>
        <v>Acanthuridae</v>
      </c>
      <c r="N778" t="str">
        <f>VLOOKUP(G778,lookups!$A$2:$I$201,5,0)</f>
        <v>Herbivores</v>
      </c>
      <c r="O778">
        <f>VLOOKUP(G778,lookups!$A$2:$I$201,6,0)</f>
        <v>2.3699999999999999E-2</v>
      </c>
      <c r="P778">
        <f>VLOOKUP(G778,lookups!$A$2:$I$201,7,0)</f>
        <v>2.9752000000000001</v>
      </c>
      <c r="Q778">
        <f t="shared" si="12"/>
        <v>90.624603280134849</v>
      </c>
    </row>
    <row r="779" spans="1:17" x14ac:dyDescent="0.2">
      <c r="A779" s="31">
        <v>44141</v>
      </c>
      <c r="B779" s="32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VLOOKUP(G779,lookups!$A$2:$I$201,2,0)</f>
        <v>Queen Parrotfish</v>
      </c>
      <c r="L779" t="str">
        <f>VLOOKUP(G779,lookups!$A$2:$I$201,3,0)</f>
        <v>Scarus vetula</v>
      </c>
      <c r="M779" t="str">
        <f>VLOOKUP(G779,lookups!$A$2:$I$201,4,0)</f>
        <v>Scaridae</v>
      </c>
      <c r="N779" t="str">
        <f>VLOOKUP(G779,lookups!$A$2:$I$201,5,0)</f>
        <v>Herbivores</v>
      </c>
      <c r="O779">
        <f>VLOOKUP(G779,lookups!$A$2:$I$201,6,0)</f>
        <v>2.5000000000000001E-2</v>
      </c>
      <c r="P779">
        <f>VLOOKUP(G779,lookups!$A$2:$I$201,7,0)</f>
        <v>2.9214000000000002</v>
      </c>
      <c r="Q779">
        <f t="shared" si="12"/>
        <v>116.16976346401027</v>
      </c>
    </row>
    <row r="780" spans="1:17" x14ac:dyDescent="0.2">
      <c r="A780" s="31">
        <v>44141</v>
      </c>
      <c r="B780" s="32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VLOOKUP(G780,lookups!$A$2:$I$201,2,0)</f>
        <v>Striped Parrotfish</v>
      </c>
      <c r="L780" t="str">
        <f>VLOOKUP(G780,lookups!$A$2:$I$201,3,0)</f>
        <v>Scarus iserti</v>
      </c>
      <c r="M780" t="str">
        <f>VLOOKUP(G780,lookups!$A$2:$I$201,4,0)</f>
        <v>Scaridae</v>
      </c>
      <c r="N780" t="str">
        <f>VLOOKUP(G780,lookups!$A$2:$I$201,5,0)</f>
        <v>Herbivores</v>
      </c>
      <c r="O780">
        <f>VLOOKUP(G780,lookups!$A$2:$I$201,6,0)</f>
        <v>1.47E-2</v>
      </c>
      <c r="P780">
        <f>VLOOKUP(G780,lookups!$A$2:$I$201,7,0)</f>
        <v>3.0548000000000002</v>
      </c>
      <c r="Q780">
        <f t="shared" si="12"/>
        <v>37.169908103492105</v>
      </c>
    </row>
    <row r="781" spans="1:17" x14ac:dyDescent="0.2">
      <c r="A781" s="31">
        <v>44141</v>
      </c>
      <c r="B781" s="32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VLOOKUP(G781,lookups!$A$2:$I$201,2,0)</f>
        <v>Striped Parrotfish</v>
      </c>
      <c r="L781" t="str">
        <f>VLOOKUP(G781,lookups!$A$2:$I$201,3,0)</f>
        <v>Scarus iserti</v>
      </c>
      <c r="M781" t="str">
        <f>VLOOKUP(G781,lookups!$A$2:$I$201,4,0)</f>
        <v>Scaridae</v>
      </c>
      <c r="N781" t="str">
        <f>VLOOKUP(G781,lookups!$A$2:$I$201,5,0)</f>
        <v>Herbivores</v>
      </c>
      <c r="O781">
        <f>VLOOKUP(G781,lookups!$A$2:$I$201,6,0)</f>
        <v>1.47E-2</v>
      </c>
      <c r="P781">
        <f>VLOOKUP(G781,lookups!$A$2:$I$201,7,0)</f>
        <v>3.0548000000000002</v>
      </c>
      <c r="Q781">
        <f t="shared" si="12"/>
        <v>29.107184931818338</v>
      </c>
    </row>
    <row r="782" spans="1:17" x14ac:dyDescent="0.2">
      <c r="A782" s="31">
        <v>44141</v>
      </c>
      <c r="B782" s="32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VLOOKUP(G782,lookups!$A$2:$I$201,2,0)</f>
        <v>Striped Parrotfish</v>
      </c>
      <c r="L782" t="str">
        <f>VLOOKUP(G782,lookups!$A$2:$I$201,3,0)</f>
        <v>Scarus iserti</v>
      </c>
      <c r="M782" t="str">
        <f>VLOOKUP(G782,lookups!$A$2:$I$201,4,0)</f>
        <v>Scaridae</v>
      </c>
      <c r="N782" t="str">
        <f>VLOOKUP(G782,lookups!$A$2:$I$201,5,0)</f>
        <v>Herbivores</v>
      </c>
      <c r="O782">
        <f>VLOOKUP(G782,lookups!$A$2:$I$201,6,0)</f>
        <v>1.47E-2</v>
      </c>
      <c r="P782">
        <f>VLOOKUP(G782,lookups!$A$2:$I$201,7,0)</f>
        <v>3.0548000000000002</v>
      </c>
      <c r="Q782">
        <f t="shared" si="12"/>
        <v>16.676977189904147</v>
      </c>
    </row>
    <row r="783" spans="1:17" x14ac:dyDescent="0.2">
      <c r="A783" s="31">
        <v>44141</v>
      </c>
      <c r="B783" s="32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VLOOKUP(G783,lookups!$A$2:$I$201,2,0)</f>
        <v>Stoplight Parrotfish</v>
      </c>
      <c r="L783" t="str">
        <f>VLOOKUP(G783,lookups!$A$2:$I$201,3,0)</f>
        <v>Sparisoma viride</v>
      </c>
      <c r="M783" t="str">
        <f>VLOOKUP(G783,lookups!$A$2:$I$201,4,0)</f>
        <v>Scaridae</v>
      </c>
      <c r="N783" t="str">
        <f>VLOOKUP(G783,lookups!$A$2:$I$201,5,0)</f>
        <v>Herbivores</v>
      </c>
      <c r="O783">
        <f>VLOOKUP(G783,lookups!$A$2:$I$201,6,0)</f>
        <v>2.5000000000000001E-2</v>
      </c>
      <c r="P783">
        <f>VLOOKUP(G783,lookups!$A$2:$I$201,7,0)</f>
        <v>2.9214000000000002</v>
      </c>
      <c r="Q783">
        <f t="shared" si="12"/>
        <v>116.16976346401027</v>
      </c>
    </row>
    <row r="784" spans="1:17" x14ac:dyDescent="0.2">
      <c r="A784" s="31">
        <v>44141</v>
      </c>
      <c r="B784" s="32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VLOOKUP(G784,lookups!$A$2:$I$201,2,0)</f>
        <v>Stoplight Parrotfish</v>
      </c>
      <c r="L784" t="str">
        <f>VLOOKUP(G784,lookups!$A$2:$I$201,3,0)</f>
        <v>Sparisoma viride</v>
      </c>
      <c r="M784" t="str">
        <f>VLOOKUP(G784,lookups!$A$2:$I$201,4,0)</f>
        <v>Scaridae</v>
      </c>
      <c r="N784" t="str">
        <f>VLOOKUP(G784,lookups!$A$2:$I$201,5,0)</f>
        <v>Herbivores</v>
      </c>
      <c r="O784">
        <f>VLOOKUP(G784,lookups!$A$2:$I$201,6,0)</f>
        <v>2.5000000000000001E-2</v>
      </c>
      <c r="P784">
        <f>VLOOKUP(G784,lookups!$A$2:$I$201,7,0)</f>
        <v>2.9214000000000002</v>
      </c>
      <c r="Q784">
        <f t="shared" si="12"/>
        <v>35.535309379641568</v>
      </c>
    </row>
    <row r="785" spans="1:17" x14ac:dyDescent="0.2">
      <c r="A785" s="31">
        <v>44141</v>
      </c>
      <c r="B785" s="32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VLOOKUP(G785,lookups!$A$2:$I$201,2,0)</f>
        <v>Stoplight Parrotfish</v>
      </c>
      <c r="L785" t="str">
        <f>VLOOKUP(G785,lookups!$A$2:$I$201,3,0)</f>
        <v>Sparisoma viride</v>
      </c>
      <c r="M785" t="str">
        <f>VLOOKUP(G785,lookups!$A$2:$I$201,4,0)</f>
        <v>Scaridae</v>
      </c>
      <c r="N785" t="str">
        <f>VLOOKUP(G785,lookups!$A$2:$I$201,5,0)</f>
        <v>Herbivores</v>
      </c>
      <c r="O785">
        <f>VLOOKUP(G785,lookups!$A$2:$I$201,6,0)</f>
        <v>2.5000000000000001E-2</v>
      </c>
      <c r="P785">
        <f>VLOOKUP(G785,lookups!$A$2:$I$201,7,0)</f>
        <v>2.9214000000000002</v>
      </c>
      <c r="Q785">
        <f t="shared" si="12"/>
        <v>10.869938743553069</v>
      </c>
    </row>
    <row r="786" spans="1:17" x14ac:dyDescent="0.2">
      <c r="A786" s="31">
        <v>44141</v>
      </c>
      <c r="B786" s="32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VLOOKUP(G786,lookups!$A$2:$I$201,2,0)</f>
        <v>Stoplight Parrotfish</v>
      </c>
      <c r="L786" t="str">
        <f>VLOOKUP(G786,lookups!$A$2:$I$201,3,0)</f>
        <v>Sparisoma viride</v>
      </c>
      <c r="M786" t="str">
        <f>VLOOKUP(G786,lookups!$A$2:$I$201,4,0)</f>
        <v>Scaridae</v>
      </c>
      <c r="N786" t="str">
        <f>VLOOKUP(G786,lookups!$A$2:$I$201,5,0)</f>
        <v>Herbivores</v>
      </c>
      <c r="O786">
        <f>VLOOKUP(G786,lookups!$A$2:$I$201,6,0)</f>
        <v>2.5000000000000001E-2</v>
      </c>
      <c r="P786">
        <f>VLOOKUP(G786,lookups!$A$2:$I$201,7,0)</f>
        <v>2.9214000000000002</v>
      </c>
      <c r="Q786">
        <f t="shared" si="12"/>
        <v>0.61915878909606581</v>
      </c>
    </row>
    <row r="787" spans="1:17" x14ac:dyDescent="0.2">
      <c r="A787" s="31">
        <v>44141</v>
      </c>
      <c r="B787" s="32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VLOOKUP(G787,lookups!$A$2:$I$201,2,0)</f>
        <v>Striped Parrotfish</v>
      </c>
      <c r="L787" t="str">
        <f>VLOOKUP(G787,lookups!$A$2:$I$201,3,0)</f>
        <v>Scarus iserti</v>
      </c>
      <c r="M787" t="str">
        <f>VLOOKUP(G787,lookups!$A$2:$I$201,4,0)</f>
        <v>Scaridae</v>
      </c>
      <c r="N787" t="str">
        <f>VLOOKUP(G787,lookups!$A$2:$I$201,5,0)</f>
        <v>Herbivores</v>
      </c>
      <c r="O787">
        <f>VLOOKUP(G787,lookups!$A$2:$I$201,6,0)</f>
        <v>1.47E-2</v>
      </c>
      <c r="P787">
        <f>VLOOKUP(G787,lookups!$A$2:$I$201,7,0)</f>
        <v>3.0548000000000002</v>
      </c>
      <c r="Q787">
        <f t="shared" si="12"/>
        <v>8.4348356905685886</v>
      </c>
    </row>
    <row r="788" spans="1:17" x14ac:dyDescent="0.2">
      <c r="A788" s="31">
        <v>44141</v>
      </c>
      <c r="B788" s="32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VLOOKUP(G788,lookups!$A$2:$I$201,2,0)</f>
        <v>Striped Parrotfish</v>
      </c>
      <c r="L788" t="str">
        <f>VLOOKUP(G788,lookups!$A$2:$I$201,3,0)</f>
        <v>Scarus iserti</v>
      </c>
      <c r="M788" t="str">
        <f>VLOOKUP(G788,lookups!$A$2:$I$201,4,0)</f>
        <v>Scaridae</v>
      </c>
      <c r="N788" t="str">
        <f>VLOOKUP(G788,lookups!$A$2:$I$201,5,0)</f>
        <v>Herbivores</v>
      </c>
      <c r="O788">
        <f>VLOOKUP(G788,lookups!$A$2:$I$201,6,0)</f>
        <v>1.47E-2</v>
      </c>
      <c r="P788">
        <f>VLOOKUP(G788,lookups!$A$2:$I$201,7,0)</f>
        <v>3.0548000000000002</v>
      </c>
      <c r="Q788">
        <f t="shared" si="12"/>
        <v>16.676977189904147</v>
      </c>
    </row>
    <row r="789" spans="1:17" x14ac:dyDescent="0.2">
      <c r="A789" s="31">
        <v>44141</v>
      </c>
      <c r="B789" s="32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VLOOKUP(G789,lookups!$A$2:$I$201,2,0)</f>
        <v>Striped Parrotfish</v>
      </c>
      <c r="L789" t="str">
        <f>VLOOKUP(G789,lookups!$A$2:$I$201,3,0)</f>
        <v>Scarus iserti</v>
      </c>
      <c r="M789" t="str">
        <f>VLOOKUP(G789,lookups!$A$2:$I$201,4,0)</f>
        <v>Scaridae</v>
      </c>
      <c r="N789" t="str">
        <f>VLOOKUP(G789,lookups!$A$2:$I$201,5,0)</f>
        <v>Herbivores</v>
      </c>
      <c r="O789">
        <f>VLOOKUP(G789,lookups!$A$2:$I$201,6,0)</f>
        <v>1.47E-2</v>
      </c>
      <c r="P789">
        <f>VLOOKUP(G789,lookups!$A$2:$I$201,7,0)</f>
        <v>3.0548000000000002</v>
      </c>
      <c r="Q789">
        <f t="shared" si="12"/>
        <v>0.42152888881536776</v>
      </c>
    </row>
    <row r="790" spans="1:17" x14ac:dyDescent="0.2">
      <c r="A790" s="31">
        <v>44141</v>
      </c>
      <c r="B790" s="32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VLOOKUP(G790,lookups!$A$2:$I$201,2,0)</f>
        <v>Striped Parrotfish</v>
      </c>
      <c r="L790" t="str">
        <f>VLOOKUP(G790,lookups!$A$2:$I$201,3,0)</f>
        <v>Scarus iserti</v>
      </c>
      <c r="M790" t="str">
        <f>VLOOKUP(G790,lookups!$A$2:$I$201,4,0)</f>
        <v>Scaridae</v>
      </c>
      <c r="N790" t="str">
        <f>VLOOKUP(G790,lookups!$A$2:$I$201,5,0)</f>
        <v>Herbivores</v>
      </c>
      <c r="O790">
        <f>VLOOKUP(G790,lookups!$A$2:$I$201,6,0)</f>
        <v>1.47E-2</v>
      </c>
      <c r="P790">
        <f>VLOOKUP(G790,lookups!$A$2:$I$201,7,0)</f>
        <v>3.0548000000000002</v>
      </c>
      <c r="Q790">
        <f t="shared" si="12"/>
        <v>29.107184931818338</v>
      </c>
    </row>
    <row r="791" spans="1:17" x14ac:dyDescent="0.2">
      <c r="A791" s="31">
        <v>44141</v>
      </c>
      <c r="B791" s="32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VLOOKUP(G791,lookups!$A$2:$I$201,2,0)</f>
        <v>Striped Parrotfish</v>
      </c>
      <c r="L791" t="str">
        <f>VLOOKUP(G791,lookups!$A$2:$I$201,3,0)</f>
        <v>Scarus iserti</v>
      </c>
      <c r="M791" t="str">
        <f>VLOOKUP(G791,lookups!$A$2:$I$201,4,0)</f>
        <v>Scaridae</v>
      </c>
      <c r="N791" t="str">
        <f>VLOOKUP(G791,lookups!$A$2:$I$201,5,0)</f>
        <v>Herbivores</v>
      </c>
      <c r="O791">
        <f>VLOOKUP(G791,lookups!$A$2:$I$201,6,0)</f>
        <v>1.47E-2</v>
      </c>
      <c r="P791">
        <f>VLOOKUP(G791,lookups!$A$2:$I$201,7,0)</f>
        <v>3.0548000000000002</v>
      </c>
      <c r="Q791">
        <f t="shared" si="12"/>
        <v>22.313295111338885</v>
      </c>
    </row>
    <row r="792" spans="1:17" x14ac:dyDescent="0.2">
      <c r="A792" s="31">
        <v>44141</v>
      </c>
      <c r="B792" s="32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VLOOKUP(G792,lookups!$A$2:$I$201,2,0)</f>
        <v>Queen Parrotfish</v>
      </c>
      <c r="L792" t="str">
        <f>VLOOKUP(G792,lookups!$A$2:$I$201,3,0)</f>
        <v>Scarus vetula</v>
      </c>
      <c r="M792" t="str">
        <f>VLOOKUP(G792,lookups!$A$2:$I$201,4,0)</f>
        <v>Scaridae</v>
      </c>
      <c r="N792" t="str">
        <f>VLOOKUP(G792,lookups!$A$2:$I$201,5,0)</f>
        <v>Herbivores</v>
      </c>
      <c r="O792">
        <f>VLOOKUP(G792,lookups!$A$2:$I$201,6,0)</f>
        <v>2.5000000000000001E-2</v>
      </c>
      <c r="P792">
        <f>VLOOKUP(G792,lookups!$A$2:$I$201,7,0)</f>
        <v>2.9214000000000002</v>
      </c>
      <c r="Q792">
        <f t="shared" si="12"/>
        <v>2.7536642058777425</v>
      </c>
    </row>
    <row r="793" spans="1:17" x14ac:dyDescent="0.2">
      <c r="A793" s="31">
        <v>44141</v>
      </c>
      <c r="B793" s="32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VLOOKUP(G793,lookups!$A$2:$I$201,2,0)</f>
        <v>Queen Parrotfish</v>
      </c>
      <c r="L793" t="str">
        <f>VLOOKUP(G793,lookups!$A$2:$I$201,3,0)</f>
        <v>Scarus vetula</v>
      </c>
      <c r="M793" t="str">
        <f>VLOOKUP(G793,lookups!$A$2:$I$201,4,0)</f>
        <v>Scaridae</v>
      </c>
      <c r="N793" t="str">
        <f>VLOOKUP(G793,lookups!$A$2:$I$201,5,0)</f>
        <v>Herbivores</v>
      </c>
      <c r="O793">
        <f>VLOOKUP(G793,lookups!$A$2:$I$201,6,0)</f>
        <v>2.5000000000000001E-2</v>
      </c>
      <c r="P793">
        <f>VLOOKUP(G793,lookups!$A$2:$I$201,7,0)</f>
        <v>2.9214000000000002</v>
      </c>
      <c r="Q793">
        <f t="shared" si="12"/>
        <v>1.4348221330880631</v>
      </c>
    </row>
    <row r="794" spans="1:17" x14ac:dyDescent="0.2">
      <c r="A794" s="31">
        <v>44141</v>
      </c>
      <c r="B794" s="32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VLOOKUP(G794,lookups!$A$2:$I$201,2,0)</f>
        <v>Blackear Wrasse</v>
      </c>
      <c r="L794" t="str">
        <f>VLOOKUP(G794,lookups!$A$2:$I$201,3,0)</f>
        <v>Halichoeres poeyi</v>
      </c>
      <c r="M794" t="str">
        <f>VLOOKUP(G794,lookups!$A$2:$I$201,4,0)</f>
        <v>Labridae</v>
      </c>
      <c r="N794" t="str">
        <f>VLOOKUP(G794,lookups!$A$2:$I$201,5,0)</f>
        <v>Herbivores</v>
      </c>
      <c r="O794">
        <f>VLOOKUP(G794,lookups!$A$2:$I$201,6,0)</f>
        <v>1.023E-2</v>
      </c>
      <c r="P794">
        <f>VLOOKUP(G794,lookups!$A$2:$I$201,7,0)</f>
        <v>3.06</v>
      </c>
      <c r="Q794">
        <f t="shared" si="12"/>
        <v>20.519664070447615</v>
      </c>
    </row>
    <row r="795" spans="1:17" x14ac:dyDescent="0.2">
      <c r="A795" s="31">
        <v>44141</v>
      </c>
      <c r="B795" s="32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VLOOKUP(G795,lookups!$A$2:$I$201,2,0)</f>
        <v>Redband Parrotfish</v>
      </c>
      <c r="L795" t="str">
        <f>VLOOKUP(G795,lookups!$A$2:$I$201,3,0)</f>
        <v>Sparisoma aurofrenatum</v>
      </c>
      <c r="M795" t="str">
        <f>VLOOKUP(G795,lookups!$A$2:$I$201,4,0)</f>
        <v>Scaridae</v>
      </c>
      <c r="N795" t="str">
        <f>VLOOKUP(G795,lookups!$A$2:$I$201,5,0)</f>
        <v>Herbivores</v>
      </c>
      <c r="O795">
        <f>VLOOKUP(G795,lookups!$A$2:$I$201,6,0)</f>
        <v>4.5999999999999999E-3</v>
      </c>
      <c r="P795">
        <f>VLOOKUP(G795,lookups!$A$2:$I$201,7,0)</f>
        <v>3.4291</v>
      </c>
      <c r="Q795">
        <f t="shared" si="12"/>
        <v>0.19900057269145616</v>
      </c>
    </row>
    <row r="796" spans="1:17" x14ac:dyDescent="0.2">
      <c r="A796" s="31">
        <v>44141</v>
      </c>
      <c r="B796" s="32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VLOOKUP(G796,lookups!$A$2:$I$201,2,0)</f>
        <v>Blue Tang</v>
      </c>
      <c r="L796" t="str">
        <f>VLOOKUP(G796,lookups!$A$2:$I$201,3,0)</f>
        <v>Acanthurus coeruleus</v>
      </c>
      <c r="M796" t="str">
        <f>VLOOKUP(G796,lookups!$A$2:$I$201,4,0)</f>
        <v>Acanthuridae</v>
      </c>
      <c r="N796" t="str">
        <f>VLOOKUP(G796,lookups!$A$2:$I$201,5,0)</f>
        <v>Herbivores</v>
      </c>
      <c r="O796">
        <f>VLOOKUP(G796,lookups!$A$2:$I$201,6,0)</f>
        <v>4.1500000000000002E-2</v>
      </c>
      <c r="P796">
        <f>VLOOKUP(G796,lookups!$A$2:$I$201,7,0)</f>
        <v>2.8346</v>
      </c>
      <c r="Q796">
        <f t="shared" si="12"/>
        <v>0.93432077429463178</v>
      </c>
    </row>
    <row r="797" spans="1:17" x14ac:dyDescent="0.2">
      <c r="A797" s="31">
        <v>44141</v>
      </c>
      <c r="B797" s="32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VLOOKUP(G797,lookups!$A$2:$I$201,2,0)</f>
        <v>Blue Tang</v>
      </c>
      <c r="L797" t="str">
        <f>VLOOKUP(G797,lookups!$A$2:$I$201,3,0)</f>
        <v>Acanthurus coeruleus</v>
      </c>
      <c r="M797" t="str">
        <f>VLOOKUP(G797,lookups!$A$2:$I$201,4,0)</f>
        <v>Acanthuridae</v>
      </c>
      <c r="N797" t="str">
        <f>VLOOKUP(G797,lookups!$A$2:$I$201,5,0)</f>
        <v>Herbivores</v>
      </c>
      <c r="O797">
        <f>VLOOKUP(G797,lookups!$A$2:$I$201,6,0)</f>
        <v>4.1500000000000002E-2</v>
      </c>
      <c r="P797">
        <f>VLOOKUP(G797,lookups!$A$2:$I$201,7,0)</f>
        <v>2.8346</v>
      </c>
      <c r="Q797">
        <f t="shared" si="12"/>
        <v>15.064231248415338</v>
      </c>
    </row>
    <row r="798" spans="1:17" x14ac:dyDescent="0.2">
      <c r="A798" s="31">
        <v>44141</v>
      </c>
      <c r="B798" s="32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VLOOKUP(G798,lookups!$A$2:$I$201,2,0)</f>
        <v>Blue Tang</v>
      </c>
      <c r="L798" t="str">
        <f>VLOOKUP(G798,lookups!$A$2:$I$201,3,0)</f>
        <v>Acanthurus coeruleus</v>
      </c>
      <c r="M798" t="str">
        <f>VLOOKUP(G798,lookups!$A$2:$I$201,4,0)</f>
        <v>Acanthuridae</v>
      </c>
      <c r="N798" t="str">
        <f>VLOOKUP(G798,lookups!$A$2:$I$201,5,0)</f>
        <v>Herbivores</v>
      </c>
      <c r="O798">
        <f>VLOOKUP(G798,lookups!$A$2:$I$201,6,0)</f>
        <v>4.1500000000000002E-2</v>
      </c>
      <c r="P798">
        <f>VLOOKUP(G798,lookups!$A$2:$I$201,7,0)</f>
        <v>2.8346</v>
      </c>
      <c r="Q798">
        <f t="shared" si="12"/>
        <v>10.317227354607301</v>
      </c>
    </row>
    <row r="799" spans="1:17" x14ac:dyDescent="0.2">
      <c r="A799" s="31">
        <v>44141</v>
      </c>
      <c r="B799" s="32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VLOOKUP(G799,lookups!$A$2:$I$201,2,0)</f>
        <v>Blue Tang</v>
      </c>
      <c r="L799" t="str">
        <f>VLOOKUP(G799,lookups!$A$2:$I$201,3,0)</f>
        <v>Acanthurus coeruleus</v>
      </c>
      <c r="M799" t="str">
        <f>VLOOKUP(G799,lookups!$A$2:$I$201,4,0)</f>
        <v>Acanthuridae</v>
      </c>
      <c r="N799" t="str">
        <f>VLOOKUP(G799,lookups!$A$2:$I$201,5,0)</f>
        <v>Herbivores</v>
      </c>
      <c r="O799">
        <f>VLOOKUP(G799,lookups!$A$2:$I$201,6,0)</f>
        <v>4.1500000000000002E-2</v>
      </c>
      <c r="P799">
        <f>VLOOKUP(G799,lookups!$A$2:$I$201,7,0)</f>
        <v>2.8346</v>
      </c>
      <c r="Q799">
        <f t="shared" si="12"/>
        <v>6.6649305917024986</v>
      </c>
    </row>
    <row r="800" spans="1:17" x14ac:dyDescent="0.2">
      <c r="A800" s="31">
        <v>44141</v>
      </c>
      <c r="B800" s="32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VLOOKUP(G800,lookups!$A$2:$I$201,2,0)</f>
        <v>Foureye Butterflyfish</v>
      </c>
      <c r="L800" t="str">
        <f>VLOOKUP(G800,lookups!$A$2:$I$201,3,0)</f>
        <v>Chaetodon capistratus</v>
      </c>
      <c r="M800" t="str">
        <f>VLOOKUP(G800,lookups!$A$2:$I$201,4,0)</f>
        <v>Chaetodontidae</v>
      </c>
      <c r="N800" t="str">
        <f>VLOOKUP(G800,lookups!$A$2:$I$201,5,0)</f>
        <v>Carnivores</v>
      </c>
      <c r="O800">
        <f>VLOOKUP(G800,lookups!$A$2:$I$201,6,0)</f>
        <v>2.1999999999999999E-2</v>
      </c>
      <c r="P800">
        <f>VLOOKUP(G800,lookups!$A$2:$I$201,7,0)</f>
        <v>3.1897000000000002</v>
      </c>
      <c r="Q800">
        <f t="shared" si="12"/>
        <v>3.7318768485776825</v>
      </c>
    </row>
    <row r="801" spans="1:17" x14ac:dyDescent="0.2">
      <c r="A801" s="31">
        <v>44141</v>
      </c>
      <c r="B801" s="32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VLOOKUP(G801,lookups!$A$2:$I$201,2,0)</f>
        <v>Blue Tang</v>
      </c>
      <c r="L801" t="str">
        <f>VLOOKUP(G801,lookups!$A$2:$I$201,3,0)</f>
        <v>Acanthurus coeruleus</v>
      </c>
      <c r="M801" t="str">
        <f>VLOOKUP(G801,lookups!$A$2:$I$201,4,0)</f>
        <v>Acanthuridae</v>
      </c>
      <c r="N801" t="str">
        <f>VLOOKUP(G801,lookups!$A$2:$I$201,5,0)</f>
        <v>Herbivores</v>
      </c>
      <c r="O801">
        <f>VLOOKUP(G801,lookups!$A$2:$I$201,6,0)</f>
        <v>4.1500000000000002E-2</v>
      </c>
      <c r="P801">
        <f>VLOOKUP(G801,lookups!$A$2:$I$201,7,0)</f>
        <v>2.8346</v>
      </c>
      <c r="Q801">
        <f t="shared" si="12"/>
        <v>150.05260508576984</v>
      </c>
    </row>
    <row r="802" spans="1:17" x14ac:dyDescent="0.2">
      <c r="A802" s="31">
        <v>44141</v>
      </c>
      <c r="B802" s="32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VLOOKUP(G802,lookups!$A$2:$I$201,2,0)</f>
        <v>Striped Parrotfish</v>
      </c>
      <c r="L802" t="str">
        <f>VLOOKUP(G802,lookups!$A$2:$I$201,3,0)</f>
        <v>Scarus iserti</v>
      </c>
      <c r="M802" t="str">
        <f>VLOOKUP(G802,lookups!$A$2:$I$201,4,0)</f>
        <v>Scaridae</v>
      </c>
      <c r="N802" t="str">
        <f>VLOOKUP(G802,lookups!$A$2:$I$201,5,0)</f>
        <v>Herbivores</v>
      </c>
      <c r="O802">
        <f>VLOOKUP(G802,lookups!$A$2:$I$201,6,0)</f>
        <v>1.47E-2</v>
      </c>
      <c r="P802">
        <f>VLOOKUP(G802,lookups!$A$2:$I$201,7,0)</f>
        <v>3.0548000000000002</v>
      </c>
      <c r="Q802">
        <f t="shared" si="12"/>
        <v>2.0069238957862789</v>
      </c>
    </row>
    <row r="803" spans="1:17" x14ac:dyDescent="0.2">
      <c r="A803" s="31">
        <v>44141</v>
      </c>
      <c r="B803" s="32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VLOOKUP(G803,lookups!$A$2:$I$201,2,0)</f>
        <v>Striped Parrotfish</v>
      </c>
      <c r="L803" t="str">
        <f>VLOOKUP(G803,lookups!$A$2:$I$201,3,0)</f>
        <v>Scarus iserti</v>
      </c>
      <c r="M803" t="str">
        <f>VLOOKUP(G803,lookups!$A$2:$I$201,4,0)</f>
        <v>Scaridae</v>
      </c>
      <c r="N803" t="str">
        <f>VLOOKUP(G803,lookups!$A$2:$I$201,5,0)</f>
        <v>Herbivores</v>
      </c>
      <c r="O803">
        <f>VLOOKUP(G803,lookups!$A$2:$I$201,6,0)</f>
        <v>1.47E-2</v>
      </c>
      <c r="P803">
        <f>VLOOKUP(G803,lookups!$A$2:$I$201,7,0)</f>
        <v>3.0548000000000002</v>
      </c>
      <c r="Q803">
        <f t="shared" si="12"/>
        <v>2.0069238957862789</v>
      </c>
    </row>
    <row r="804" spans="1:17" x14ac:dyDescent="0.2">
      <c r="A804" s="31">
        <v>44141</v>
      </c>
      <c r="B804" s="32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VLOOKUP(G804,lookups!$A$2:$I$201,2,0)</f>
        <v>Redband Parrotfish</v>
      </c>
      <c r="L804" t="str">
        <f>VLOOKUP(G804,lookups!$A$2:$I$201,3,0)</f>
        <v>Sparisoma aurofrenatum</v>
      </c>
      <c r="M804" t="str">
        <f>VLOOKUP(G804,lookups!$A$2:$I$201,4,0)</f>
        <v>Scaridae</v>
      </c>
      <c r="N804" t="str">
        <f>VLOOKUP(G804,lookups!$A$2:$I$201,5,0)</f>
        <v>Herbivores</v>
      </c>
      <c r="O804">
        <f>VLOOKUP(G804,lookups!$A$2:$I$201,6,0)</f>
        <v>4.5999999999999999E-3</v>
      </c>
      <c r="P804">
        <f>VLOOKUP(G804,lookups!$A$2:$I$201,7,0)</f>
        <v>3.4291</v>
      </c>
      <c r="Q804">
        <f t="shared" si="12"/>
        <v>1.1470857206847838</v>
      </c>
    </row>
    <row r="805" spans="1:17" x14ac:dyDescent="0.2">
      <c r="A805" s="31">
        <v>44141</v>
      </c>
      <c r="B805" s="32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VLOOKUP(G805,lookups!$A$2:$I$201,2,0)</f>
        <v>Redband Parrotfish</v>
      </c>
      <c r="L805" t="str">
        <f>VLOOKUP(G805,lookups!$A$2:$I$201,3,0)</f>
        <v>Sparisoma aurofrenatum</v>
      </c>
      <c r="M805" t="str">
        <f>VLOOKUP(G805,lookups!$A$2:$I$201,4,0)</f>
        <v>Scaridae</v>
      </c>
      <c r="N805" t="str">
        <f>VLOOKUP(G805,lookups!$A$2:$I$201,5,0)</f>
        <v>Herbivores</v>
      </c>
      <c r="O805">
        <f>VLOOKUP(G805,lookups!$A$2:$I$201,6,0)</f>
        <v>4.5999999999999999E-3</v>
      </c>
      <c r="P805">
        <f>VLOOKUP(G805,lookups!$A$2:$I$201,7,0)</f>
        <v>3.4291</v>
      </c>
      <c r="Q805">
        <f t="shared" si="12"/>
        <v>4.9547276785883491E-2</v>
      </c>
    </row>
    <row r="806" spans="1:17" x14ac:dyDescent="0.2">
      <c r="A806" s="31">
        <v>44141</v>
      </c>
      <c r="B806" s="32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VLOOKUP(G806,lookups!$A$2:$I$201,2,0)</f>
        <v>Redband Parrotfish</v>
      </c>
      <c r="L806" t="str">
        <f>VLOOKUP(G806,lookups!$A$2:$I$201,3,0)</f>
        <v>Sparisoma aurofrenatum</v>
      </c>
      <c r="M806" t="str">
        <f>VLOOKUP(G806,lookups!$A$2:$I$201,4,0)</f>
        <v>Scaridae</v>
      </c>
      <c r="N806" t="str">
        <f>VLOOKUP(G806,lookups!$A$2:$I$201,5,0)</f>
        <v>Herbivores</v>
      </c>
      <c r="O806">
        <f>VLOOKUP(G806,lookups!$A$2:$I$201,6,0)</f>
        <v>4.5999999999999999E-3</v>
      </c>
      <c r="P806">
        <f>VLOOKUP(G806,lookups!$A$2:$I$201,7,0)</f>
        <v>3.4291</v>
      </c>
      <c r="Q806">
        <f t="shared" si="12"/>
        <v>3.6364994037087026</v>
      </c>
    </row>
    <row r="807" spans="1:17" x14ac:dyDescent="0.2">
      <c r="A807" s="31">
        <v>44141</v>
      </c>
      <c r="B807" s="32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VLOOKUP(G807,lookups!$A$2:$I$201,2,0)</f>
        <v>Stoplight Parrotfish</v>
      </c>
      <c r="L807" t="str">
        <f>VLOOKUP(G807,lookups!$A$2:$I$201,3,0)</f>
        <v>Sparisoma viride</v>
      </c>
      <c r="M807" t="str">
        <f>VLOOKUP(G807,lookups!$A$2:$I$201,4,0)</f>
        <v>Scaridae</v>
      </c>
      <c r="N807" t="str">
        <f>VLOOKUP(G807,lookups!$A$2:$I$201,5,0)</f>
        <v>Herbivores</v>
      </c>
      <c r="O807">
        <f>VLOOKUP(G807,lookups!$A$2:$I$201,6,0)</f>
        <v>2.5000000000000001E-2</v>
      </c>
      <c r="P807">
        <f>VLOOKUP(G807,lookups!$A$2:$I$201,7,0)</f>
        <v>2.9214000000000002</v>
      </c>
      <c r="Q807">
        <f t="shared" si="12"/>
        <v>0.61915878909606581</v>
      </c>
    </row>
    <row r="808" spans="1:17" x14ac:dyDescent="0.2">
      <c r="A808" s="31">
        <v>44141</v>
      </c>
      <c r="B808" s="32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VLOOKUP(G808,lookups!$A$2:$I$201,2,0)</f>
        <v>Stoplight Parrotfish</v>
      </c>
      <c r="L808" t="str">
        <f>VLOOKUP(G808,lookups!$A$2:$I$201,3,0)</f>
        <v>Sparisoma viride</v>
      </c>
      <c r="M808" t="str">
        <f>VLOOKUP(G808,lookups!$A$2:$I$201,4,0)</f>
        <v>Scaridae</v>
      </c>
      <c r="N808" t="str">
        <f>VLOOKUP(G808,lookups!$A$2:$I$201,5,0)</f>
        <v>Herbivores</v>
      </c>
      <c r="O808">
        <f>VLOOKUP(G808,lookups!$A$2:$I$201,6,0)</f>
        <v>2.5000000000000001E-2</v>
      </c>
      <c r="P808">
        <f>VLOOKUP(G808,lookups!$A$2:$I$201,7,0)</f>
        <v>2.9214000000000002</v>
      </c>
      <c r="Q808">
        <f t="shared" si="12"/>
        <v>2.7536642058777425</v>
      </c>
    </row>
    <row r="809" spans="1:17" x14ac:dyDescent="0.2">
      <c r="A809" s="31">
        <v>44141</v>
      </c>
      <c r="B809" s="32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VLOOKUP(G809,lookups!$A$2:$I$201,2,0)</f>
        <v>Ocean Surgeonfish</v>
      </c>
      <c r="L809" t="str">
        <f>VLOOKUP(G809,lookups!$A$2:$I$201,3,0)</f>
        <v>Acanthurus bahianus</v>
      </c>
      <c r="M809" t="str">
        <f>VLOOKUP(G809,lookups!$A$2:$I$201,4,0)</f>
        <v>Acanthuridae</v>
      </c>
      <c r="N809" t="str">
        <f>VLOOKUP(G809,lookups!$A$2:$I$201,5,0)</f>
        <v>Herbivores</v>
      </c>
      <c r="O809">
        <f>VLOOKUP(G809,lookups!$A$2:$I$201,6,0)</f>
        <v>2.3699999999999999E-2</v>
      </c>
      <c r="P809">
        <f>VLOOKUP(G809,lookups!$A$2:$I$201,7,0)</f>
        <v>2.9752000000000001</v>
      </c>
      <c r="Q809">
        <f t="shared" si="12"/>
        <v>4.896705059076262</v>
      </c>
    </row>
    <row r="810" spans="1:17" x14ac:dyDescent="0.2">
      <c r="A810" s="31">
        <v>44141</v>
      </c>
      <c r="B810" s="32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VLOOKUP(G810,lookups!$A$2:$I$201,2,0)</f>
        <v>Stoplight Parrotfish</v>
      </c>
      <c r="L810" t="str">
        <f>VLOOKUP(G810,lookups!$A$2:$I$201,3,0)</f>
        <v>Sparisoma viride</v>
      </c>
      <c r="M810" t="str">
        <f>VLOOKUP(G810,lookups!$A$2:$I$201,4,0)</f>
        <v>Scaridae</v>
      </c>
      <c r="N810" t="str">
        <f>VLOOKUP(G810,lookups!$A$2:$I$201,5,0)</f>
        <v>Herbivores</v>
      </c>
      <c r="O810">
        <f>VLOOKUP(G810,lookups!$A$2:$I$201,6,0)</f>
        <v>2.5000000000000001E-2</v>
      </c>
      <c r="P810">
        <f>VLOOKUP(G810,lookups!$A$2:$I$201,7,0)</f>
        <v>2.9214000000000002</v>
      </c>
      <c r="Q810">
        <f t="shared" si="12"/>
        <v>55.7491759254154</v>
      </c>
    </row>
    <row r="811" spans="1:17" x14ac:dyDescent="0.2">
      <c r="A811" s="31">
        <v>44141</v>
      </c>
      <c r="B811" s="32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VLOOKUP(G811,lookups!$A$2:$I$201,2,0)</f>
        <v>Queen Parrotfish</v>
      </c>
      <c r="L811" t="str">
        <f>VLOOKUP(G811,lookups!$A$2:$I$201,3,0)</f>
        <v>Scarus vetula</v>
      </c>
      <c r="M811" t="str">
        <f>VLOOKUP(G811,lookups!$A$2:$I$201,4,0)</f>
        <v>Scaridae</v>
      </c>
      <c r="N811" t="str">
        <f>VLOOKUP(G811,lookups!$A$2:$I$201,5,0)</f>
        <v>Herbivores</v>
      </c>
      <c r="O811">
        <f>VLOOKUP(G811,lookups!$A$2:$I$201,6,0)</f>
        <v>2.5000000000000001E-2</v>
      </c>
      <c r="P811">
        <f>VLOOKUP(G811,lookups!$A$2:$I$201,7,0)</f>
        <v>2.9214000000000002</v>
      </c>
      <c r="Q811">
        <f t="shared" si="12"/>
        <v>0.61915878909606581</v>
      </c>
    </row>
    <row r="812" spans="1:17" x14ac:dyDescent="0.2">
      <c r="A812" s="31">
        <v>44141</v>
      </c>
      <c r="B812" s="32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VLOOKUP(G812,lookups!$A$2:$I$201,2,0)</f>
        <v>Queen Parrotfish</v>
      </c>
      <c r="L812" t="str">
        <f>VLOOKUP(G812,lookups!$A$2:$I$201,3,0)</f>
        <v>Scarus vetula</v>
      </c>
      <c r="M812" t="str">
        <f>VLOOKUP(G812,lookups!$A$2:$I$201,4,0)</f>
        <v>Scaridae</v>
      </c>
      <c r="N812" t="str">
        <f>VLOOKUP(G812,lookups!$A$2:$I$201,5,0)</f>
        <v>Herbivores</v>
      </c>
      <c r="O812">
        <f>VLOOKUP(G812,lookups!$A$2:$I$201,6,0)</f>
        <v>2.5000000000000001E-2</v>
      </c>
      <c r="P812">
        <f>VLOOKUP(G812,lookups!$A$2:$I$201,7,0)</f>
        <v>2.9214000000000002</v>
      </c>
      <c r="Q812">
        <f t="shared" si="12"/>
        <v>2.7536642058777425</v>
      </c>
    </row>
    <row r="813" spans="1:17" x14ac:dyDescent="0.2">
      <c r="A813" s="31">
        <v>44141</v>
      </c>
      <c r="B813" s="32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VLOOKUP(G813,lookups!$A$2:$I$201,2,0)</f>
        <v>Blue Tang</v>
      </c>
      <c r="L813" t="str">
        <f>VLOOKUP(G813,lookups!$A$2:$I$201,3,0)</f>
        <v>Acanthurus coeruleus</v>
      </c>
      <c r="M813" t="str">
        <f>VLOOKUP(G813,lookups!$A$2:$I$201,4,0)</f>
        <v>Acanthuridae</v>
      </c>
      <c r="N813" t="str">
        <f>VLOOKUP(G813,lookups!$A$2:$I$201,5,0)</f>
        <v>Herbivores</v>
      </c>
      <c r="O813">
        <f>VLOOKUP(G813,lookups!$A$2:$I$201,6,0)</f>
        <v>4.1500000000000002E-2</v>
      </c>
      <c r="P813">
        <f>VLOOKUP(G813,lookups!$A$2:$I$201,7,0)</f>
        <v>2.8346</v>
      </c>
      <c r="Q813">
        <f t="shared" si="12"/>
        <v>150.05260508576984</v>
      </c>
    </row>
    <row r="814" spans="1:17" x14ac:dyDescent="0.2">
      <c r="A814" s="31">
        <v>44141</v>
      </c>
      <c r="B814" s="32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VLOOKUP(G814,lookups!$A$2:$I$201,2,0)</f>
        <v>Blue Tang</v>
      </c>
      <c r="L814" t="str">
        <f>VLOOKUP(G814,lookups!$A$2:$I$201,3,0)</f>
        <v>Acanthurus coeruleus</v>
      </c>
      <c r="M814" t="str">
        <f>VLOOKUP(G814,lookups!$A$2:$I$201,4,0)</f>
        <v>Acanthuridae</v>
      </c>
      <c r="N814" t="str">
        <f>VLOOKUP(G814,lookups!$A$2:$I$201,5,0)</f>
        <v>Herbivores</v>
      </c>
      <c r="O814">
        <f>VLOOKUP(G814,lookups!$A$2:$I$201,6,0)</f>
        <v>4.1500000000000002E-2</v>
      </c>
      <c r="P814">
        <f>VLOOKUP(G814,lookups!$A$2:$I$201,7,0)</f>
        <v>2.8346</v>
      </c>
      <c r="Q814">
        <f t="shared" si="12"/>
        <v>47.543949588135646</v>
      </c>
    </row>
    <row r="815" spans="1:17" x14ac:dyDescent="0.2">
      <c r="A815" s="31">
        <v>44141</v>
      </c>
      <c r="B815" s="32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VLOOKUP(G815,lookups!$A$2:$I$201,2,0)</f>
        <v>Blue Tang</v>
      </c>
      <c r="L815" t="str">
        <f>VLOOKUP(G815,lookups!$A$2:$I$201,3,0)</f>
        <v>Acanthurus coeruleus</v>
      </c>
      <c r="M815" t="str">
        <f>VLOOKUP(G815,lookups!$A$2:$I$201,4,0)</f>
        <v>Acanthuridae</v>
      </c>
      <c r="N815" t="str">
        <f>VLOOKUP(G815,lookups!$A$2:$I$201,5,0)</f>
        <v>Herbivores</v>
      </c>
      <c r="O815">
        <f>VLOOKUP(G815,lookups!$A$2:$I$201,6,0)</f>
        <v>4.1500000000000002E-2</v>
      </c>
      <c r="P815">
        <f>VLOOKUP(G815,lookups!$A$2:$I$201,7,0)</f>
        <v>2.8346</v>
      </c>
      <c r="Q815">
        <f t="shared" si="12"/>
        <v>28.356204301821784</v>
      </c>
    </row>
    <row r="816" spans="1:17" x14ac:dyDescent="0.2">
      <c r="A816" s="31">
        <v>44141</v>
      </c>
      <c r="B816" s="32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VLOOKUP(G816,lookups!$A$2:$I$201,2,0)</f>
        <v>Bar Jack</v>
      </c>
      <c r="L816" t="str">
        <f>VLOOKUP(G816,lookups!$A$2:$I$201,3,0)</f>
        <v>Caranx ruber</v>
      </c>
      <c r="M816" t="str">
        <f>VLOOKUP(G816,lookups!$A$2:$I$201,4,0)</f>
        <v>Carangidae</v>
      </c>
      <c r="N816" t="str">
        <f>VLOOKUP(G816,lookups!$A$2:$I$201,5,0)</f>
        <v>Carnivores</v>
      </c>
      <c r="O816">
        <f>VLOOKUP(G816,lookups!$A$2:$I$201,6,0)</f>
        <v>7.4000000000000003E-3</v>
      </c>
      <c r="P816">
        <f>VLOOKUP(G816,lookups!$A$2:$I$201,7,0)</f>
        <v>3.2370000000000001</v>
      </c>
      <c r="Q816">
        <f t="shared" si="12"/>
        <v>29.858387580243686</v>
      </c>
    </row>
    <row r="817" spans="1:17" x14ac:dyDescent="0.2">
      <c r="A817" s="31">
        <v>44141</v>
      </c>
      <c r="B817" s="32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VLOOKUP(G817,lookups!$A$2:$I$201,2,0)</f>
        <v>Beaugregory</v>
      </c>
      <c r="L817" t="str">
        <f>VLOOKUP(G817,lookups!$A$2:$I$201,3,0)</f>
        <v>Stegastes leucostictus</v>
      </c>
      <c r="M817" t="str">
        <f>VLOOKUP(G817,lookups!$A$2:$I$201,4,0)</f>
        <v>Pomacentridae</v>
      </c>
      <c r="N817" t="str">
        <f>VLOOKUP(G817,lookups!$A$2:$I$201,5,0)</f>
        <v>Omnivores</v>
      </c>
      <c r="O817">
        <f>VLOOKUP(G817,lookups!$A$2:$I$201,6,0)</f>
        <v>1.9949999999999999E-2</v>
      </c>
      <c r="P817">
        <f>VLOOKUP(G817,lookups!$A$2:$I$201,7,0)</f>
        <v>2.95</v>
      </c>
      <c r="Q817">
        <f t="shared" si="12"/>
        <v>1.1912965235941961</v>
      </c>
    </row>
    <row r="818" spans="1:17" x14ac:dyDescent="0.2">
      <c r="A818" s="31">
        <v>44141</v>
      </c>
      <c r="B818" s="32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VLOOKUP(G818,lookups!$A$2:$I$201,2,0)</f>
        <v>Stoplight Parrotfish</v>
      </c>
      <c r="L818" t="str">
        <f>VLOOKUP(G818,lookups!$A$2:$I$201,3,0)</f>
        <v>Sparisoma viride</v>
      </c>
      <c r="M818" t="str">
        <f>VLOOKUP(G818,lookups!$A$2:$I$201,4,0)</f>
        <v>Scaridae</v>
      </c>
      <c r="N818" t="str">
        <f>VLOOKUP(G818,lookups!$A$2:$I$201,5,0)</f>
        <v>Herbivores</v>
      </c>
      <c r="O818">
        <f>VLOOKUP(G818,lookups!$A$2:$I$201,6,0)</f>
        <v>2.5000000000000001E-2</v>
      </c>
      <c r="P818">
        <f>VLOOKUP(G818,lookups!$A$2:$I$201,7,0)</f>
        <v>2.9214000000000002</v>
      </c>
      <c r="Q818">
        <f t="shared" si="12"/>
        <v>2.7536642058777425</v>
      </c>
    </row>
    <row r="819" spans="1:17" x14ac:dyDescent="0.2">
      <c r="A819" s="31">
        <v>44141</v>
      </c>
      <c r="B819" s="32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VLOOKUP(G819,lookups!$A$2:$I$201,2,0)</f>
        <v>Stoplight Parrotfish</v>
      </c>
      <c r="L819" t="str">
        <f>VLOOKUP(G819,lookups!$A$2:$I$201,3,0)</f>
        <v>Sparisoma viride</v>
      </c>
      <c r="M819" t="str">
        <f>VLOOKUP(G819,lookups!$A$2:$I$201,4,0)</f>
        <v>Scaridae</v>
      </c>
      <c r="N819" t="str">
        <f>VLOOKUP(G819,lookups!$A$2:$I$201,5,0)</f>
        <v>Herbivores</v>
      </c>
      <c r="O819">
        <f>VLOOKUP(G819,lookups!$A$2:$I$201,6,0)</f>
        <v>2.5000000000000001E-2</v>
      </c>
      <c r="P819">
        <f>VLOOKUP(G819,lookups!$A$2:$I$201,7,0)</f>
        <v>2.9214000000000002</v>
      </c>
      <c r="Q819">
        <f t="shared" si="12"/>
        <v>0.61915878909606581</v>
      </c>
    </row>
    <row r="820" spans="1:17" x14ac:dyDescent="0.2">
      <c r="A820" s="31">
        <v>44141</v>
      </c>
      <c r="B820" s="32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VLOOKUP(G820,lookups!$A$2:$I$201,2,0)</f>
        <v>Stoplight Parrotfish</v>
      </c>
      <c r="L820" t="str">
        <f>VLOOKUP(G820,lookups!$A$2:$I$201,3,0)</f>
        <v>Sparisoma viride</v>
      </c>
      <c r="M820" t="str">
        <f>VLOOKUP(G820,lookups!$A$2:$I$201,4,0)</f>
        <v>Scaridae</v>
      </c>
      <c r="N820" t="str">
        <f>VLOOKUP(G820,lookups!$A$2:$I$201,5,0)</f>
        <v>Herbivores</v>
      </c>
      <c r="O820">
        <f>VLOOKUP(G820,lookups!$A$2:$I$201,6,0)</f>
        <v>2.5000000000000001E-2</v>
      </c>
      <c r="P820">
        <f>VLOOKUP(G820,lookups!$A$2:$I$201,7,0)</f>
        <v>2.9214000000000002</v>
      </c>
      <c r="Q820">
        <f t="shared" si="12"/>
        <v>1.4348221330880631</v>
      </c>
    </row>
    <row r="821" spans="1:17" x14ac:dyDescent="0.2">
      <c r="A821" s="31">
        <v>44141</v>
      </c>
      <c r="B821" s="32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VLOOKUP(G821,lookups!$A$2:$I$201,2,0)</f>
        <v>Stoplight Parrotfish</v>
      </c>
      <c r="L821" t="str">
        <f>VLOOKUP(G821,lookups!$A$2:$I$201,3,0)</f>
        <v>Sparisoma viride</v>
      </c>
      <c r="M821" t="str">
        <f>VLOOKUP(G821,lookups!$A$2:$I$201,4,0)</f>
        <v>Scaridae</v>
      </c>
      <c r="N821" t="str">
        <f>VLOOKUP(G821,lookups!$A$2:$I$201,5,0)</f>
        <v>Herbivores</v>
      </c>
      <c r="O821">
        <f>VLOOKUP(G821,lookups!$A$2:$I$201,6,0)</f>
        <v>2.5000000000000001E-2</v>
      </c>
      <c r="P821">
        <f>VLOOKUP(G821,lookups!$A$2:$I$201,7,0)</f>
        <v>2.9214000000000002</v>
      </c>
      <c r="Q821">
        <f t="shared" si="12"/>
        <v>0.18939523047638127</v>
      </c>
    </row>
    <row r="822" spans="1:17" x14ac:dyDescent="0.2">
      <c r="A822" s="31">
        <v>44141</v>
      </c>
      <c r="B822" s="32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VLOOKUP(G822,lookups!$A$2:$I$201,2,0)</f>
        <v>Stoplight Parrotfish</v>
      </c>
      <c r="L822" t="str">
        <f>VLOOKUP(G822,lookups!$A$2:$I$201,3,0)</f>
        <v>Sparisoma viride</v>
      </c>
      <c r="M822" t="str">
        <f>VLOOKUP(G822,lookups!$A$2:$I$201,4,0)</f>
        <v>Scaridae</v>
      </c>
      <c r="N822" t="str">
        <f>VLOOKUP(G822,lookups!$A$2:$I$201,5,0)</f>
        <v>Herbivores</v>
      </c>
      <c r="O822">
        <f>VLOOKUP(G822,lookups!$A$2:$I$201,6,0)</f>
        <v>2.5000000000000001E-2</v>
      </c>
      <c r="P822">
        <f>VLOOKUP(G822,lookups!$A$2:$I$201,7,0)</f>
        <v>2.9214000000000002</v>
      </c>
      <c r="Q822">
        <f t="shared" si="12"/>
        <v>2.7536642058777425</v>
      </c>
    </row>
    <row r="823" spans="1:17" x14ac:dyDescent="0.2">
      <c r="A823" s="31">
        <v>44141</v>
      </c>
      <c r="B823" s="32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VLOOKUP(G823,lookups!$A$2:$I$201,2,0)</f>
        <v>Stoplight Parrotfish</v>
      </c>
      <c r="L823" t="str">
        <f>VLOOKUP(G823,lookups!$A$2:$I$201,3,0)</f>
        <v>Sparisoma viride</v>
      </c>
      <c r="M823" t="str">
        <f>VLOOKUP(G823,lookups!$A$2:$I$201,4,0)</f>
        <v>Scaridae</v>
      </c>
      <c r="N823" t="str">
        <f>VLOOKUP(G823,lookups!$A$2:$I$201,5,0)</f>
        <v>Herbivores</v>
      </c>
      <c r="O823">
        <f>VLOOKUP(G823,lookups!$A$2:$I$201,6,0)</f>
        <v>2.5000000000000001E-2</v>
      </c>
      <c r="P823">
        <f>VLOOKUP(G823,lookups!$A$2:$I$201,7,0)</f>
        <v>2.9214000000000002</v>
      </c>
      <c r="Q823">
        <f t="shared" si="12"/>
        <v>4.6906288624930603</v>
      </c>
    </row>
    <row r="824" spans="1:17" x14ac:dyDescent="0.2">
      <c r="A824" s="31">
        <v>44141</v>
      </c>
      <c r="B824" s="32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VLOOKUP(G824,lookups!$A$2:$I$201,2,0)</f>
        <v>Redband Parrotfish</v>
      </c>
      <c r="L824" t="str">
        <f>VLOOKUP(G824,lookups!$A$2:$I$201,3,0)</f>
        <v>Sparisoma aurofrenatum</v>
      </c>
      <c r="M824" t="str">
        <f>VLOOKUP(G824,lookups!$A$2:$I$201,4,0)</f>
        <v>Scaridae</v>
      </c>
      <c r="N824" t="str">
        <f>VLOOKUP(G824,lookups!$A$2:$I$201,5,0)</f>
        <v>Herbivores</v>
      </c>
      <c r="O824">
        <f>VLOOKUP(G824,lookups!$A$2:$I$201,6,0)</f>
        <v>4.5999999999999999E-3</v>
      </c>
      <c r="P824">
        <f>VLOOKUP(G824,lookups!$A$2:$I$201,7,0)</f>
        <v>3.4291</v>
      </c>
      <c r="Q824">
        <f t="shared" si="12"/>
        <v>2.1434644468897606</v>
      </c>
    </row>
    <row r="825" spans="1:17" x14ac:dyDescent="0.2">
      <c r="A825" s="31">
        <v>44141</v>
      </c>
      <c r="B825" s="32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VLOOKUP(G825,lookups!$A$2:$I$201,2,0)</f>
        <v>Queen Parrotfish</v>
      </c>
      <c r="L825" t="str">
        <f>VLOOKUP(G825,lookups!$A$2:$I$201,3,0)</f>
        <v>Scarus vetula</v>
      </c>
      <c r="M825" t="str">
        <f>VLOOKUP(G825,lookups!$A$2:$I$201,4,0)</f>
        <v>Scaridae</v>
      </c>
      <c r="N825" t="str">
        <f>VLOOKUP(G825,lookups!$A$2:$I$201,5,0)</f>
        <v>Herbivores</v>
      </c>
      <c r="O825">
        <f>VLOOKUP(G825,lookups!$A$2:$I$201,6,0)</f>
        <v>2.5000000000000001E-2</v>
      </c>
      <c r="P825">
        <f>VLOOKUP(G825,lookups!$A$2:$I$201,7,0)</f>
        <v>2.9214000000000002</v>
      </c>
      <c r="Q825">
        <f t="shared" si="12"/>
        <v>2.7536642058777425</v>
      </c>
    </row>
    <row r="826" spans="1:17" x14ac:dyDescent="0.2">
      <c r="A826" s="31">
        <v>44141</v>
      </c>
      <c r="B826" s="32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VLOOKUP(G826,lookups!$A$2:$I$201,2,0)</f>
        <v>Queen Parrotfish</v>
      </c>
      <c r="L826" t="str">
        <f>VLOOKUP(G826,lookups!$A$2:$I$201,3,0)</f>
        <v>Scarus vetula</v>
      </c>
      <c r="M826" t="str">
        <f>VLOOKUP(G826,lookups!$A$2:$I$201,4,0)</f>
        <v>Scaridae</v>
      </c>
      <c r="N826" t="str">
        <f>VLOOKUP(G826,lookups!$A$2:$I$201,5,0)</f>
        <v>Herbivores</v>
      </c>
      <c r="O826">
        <f>VLOOKUP(G826,lookups!$A$2:$I$201,6,0)</f>
        <v>2.5000000000000001E-2</v>
      </c>
      <c r="P826">
        <f>VLOOKUP(G826,lookups!$A$2:$I$201,7,0)</f>
        <v>2.9214000000000002</v>
      </c>
      <c r="Q826">
        <f t="shared" si="12"/>
        <v>0.61915878909606581</v>
      </c>
    </row>
    <row r="827" spans="1:17" x14ac:dyDescent="0.2">
      <c r="A827" s="31">
        <v>44141</v>
      </c>
      <c r="B827" s="32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VLOOKUP(G827,lookups!$A$2:$I$201,2,0)</f>
        <v>Striped Parrotfish</v>
      </c>
      <c r="L827" t="str">
        <f>VLOOKUP(G827,lookups!$A$2:$I$201,3,0)</f>
        <v>Scarus iserti</v>
      </c>
      <c r="M827" t="str">
        <f>VLOOKUP(G827,lookups!$A$2:$I$201,4,0)</f>
        <v>Scaridae</v>
      </c>
      <c r="N827" t="str">
        <f>VLOOKUP(G827,lookups!$A$2:$I$201,5,0)</f>
        <v>Herbivores</v>
      </c>
      <c r="O827">
        <f>VLOOKUP(G827,lookups!$A$2:$I$201,6,0)</f>
        <v>1.47E-2</v>
      </c>
      <c r="P827">
        <f>VLOOKUP(G827,lookups!$A$2:$I$201,7,0)</f>
        <v>3.0548000000000002</v>
      </c>
      <c r="Q827">
        <f t="shared" si="12"/>
        <v>46.613236474289479</v>
      </c>
    </row>
    <row r="828" spans="1:17" x14ac:dyDescent="0.2">
      <c r="A828" s="31">
        <v>44141</v>
      </c>
      <c r="B828" s="32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VLOOKUP(G828,lookups!$A$2:$I$201,2,0)</f>
        <v>Stoplight Parrotfish</v>
      </c>
      <c r="L828" t="str">
        <f>VLOOKUP(G828,lookups!$A$2:$I$201,3,0)</f>
        <v>Sparisoma viride</v>
      </c>
      <c r="M828" t="str">
        <f>VLOOKUP(G828,lookups!$A$2:$I$201,4,0)</f>
        <v>Scaridae</v>
      </c>
      <c r="N828" t="str">
        <f>VLOOKUP(G828,lookups!$A$2:$I$201,5,0)</f>
        <v>Herbivores</v>
      </c>
      <c r="O828">
        <f>VLOOKUP(G828,lookups!$A$2:$I$201,6,0)</f>
        <v>2.5000000000000001E-2</v>
      </c>
      <c r="P828">
        <f>VLOOKUP(G828,lookups!$A$2:$I$201,7,0)</f>
        <v>2.9214000000000002</v>
      </c>
      <c r="Q828">
        <f t="shared" si="12"/>
        <v>35.535309379641568</v>
      </c>
    </row>
    <row r="829" spans="1:17" x14ac:dyDescent="0.2">
      <c r="A829" s="31">
        <v>44141</v>
      </c>
      <c r="B829" s="32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VLOOKUP(G829,lookups!$A$2:$I$201,2,0)</f>
        <v>Stoplight Parrotfish</v>
      </c>
      <c r="L829" t="str">
        <f>VLOOKUP(G829,lookups!$A$2:$I$201,3,0)</f>
        <v>Sparisoma viride</v>
      </c>
      <c r="M829" t="str">
        <f>VLOOKUP(G829,lookups!$A$2:$I$201,4,0)</f>
        <v>Scaridae</v>
      </c>
      <c r="N829" t="str">
        <f>VLOOKUP(G829,lookups!$A$2:$I$201,5,0)</f>
        <v>Herbivores</v>
      </c>
      <c r="O829">
        <f>VLOOKUP(G829,lookups!$A$2:$I$201,6,0)</f>
        <v>2.5000000000000001E-2</v>
      </c>
      <c r="P829">
        <f>VLOOKUP(G829,lookups!$A$2:$I$201,7,0)</f>
        <v>2.9214000000000002</v>
      </c>
      <c r="Q829">
        <f t="shared" si="12"/>
        <v>4.6906288624930603</v>
      </c>
    </row>
    <row r="830" spans="1:17" x14ac:dyDescent="0.2">
      <c r="A830" s="31">
        <v>44141</v>
      </c>
      <c r="B830" s="32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VLOOKUP(G830,lookups!$A$2:$I$201,2,0)</f>
        <v>Stoplight Parrotfish</v>
      </c>
      <c r="L830" t="str">
        <f>VLOOKUP(G830,lookups!$A$2:$I$201,3,0)</f>
        <v>Sparisoma viride</v>
      </c>
      <c r="M830" t="str">
        <f>VLOOKUP(G830,lookups!$A$2:$I$201,4,0)</f>
        <v>Scaridae</v>
      </c>
      <c r="N830" t="str">
        <f>VLOOKUP(G830,lookups!$A$2:$I$201,5,0)</f>
        <v>Herbivores</v>
      </c>
      <c r="O830">
        <f>VLOOKUP(G830,lookups!$A$2:$I$201,6,0)</f>
        <v>2.5000000000000001E-2</v>
      </c>
      <c r="P830">
        <f>VLOOKUP(G830,lookups!$A$2:$I$201,7,0)</f>
        <v>2.9214000000000002</v>
      </c>
      <c r="Q830">
        <f t="shared" si="12"/>
        <v>2.7536642058777425</v>
      </c>
    </row>
    <row r="831" spans="1:17" x14ac:dyDescent="0.2">
      <c r="A831" s="31">
        <v>44141</v>
      </c>
      <c r="B831" s="32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VLOOKUP(G831,lookups!$A$2:$I$201,2,0)</f>
        <v>Blue Tang</v>
      </c>
      <c r="L831" t="str">
        <f>VLOOKUP(G831,lookups!$A$2:$I$201,3,0)</f>
        <v>Acanthurus coeruleus</v>
      </c>
      <c r="M831" t="str">
        <f>VLOOKUP(G831,lookups!$A$2:$I$201,4,0)</f>
        <v>Acanthuridae</v>
      </c>
      <c r="N831" t="str">
        <f>VLOOKUP(G831,lookups!$A$2:$I$201,5,0)</f>
        <v>Herbivores</v>
      </c>
      <c r="O831">
        <f>VLOOKUP(G831,lookups!$A$2:$I$201,6,0)</f>
        <v>4.1500000000000002E-2</v>
      </c>
      <c r="P831">
        <f>VLOOKUP(G831,lookups!$A$2:$I$201,7,0)</f>
        <v>2.8346</v>
      </c>
      <c r="Q831">
        <f t="shared" si="12"/>
        <v>59.652949668261428</v>
      </c>
    </row>
    <row r="832" spans="1:17" x14ac:dyDescent="0.2">
      <c r="A832" s="31">
        <v>44141</v>
      </c>
      <c r="B832" s="32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VLOOKUP(G832,lookups!$A$2:$I$201,2,0)</f>
        <v>Blue Tang</v>
      </c>
      <c r="L832" t="str">
        <f>VLOOKUP(G832,lookups!$A$2:$I$201,3,0)</f>
        <v>Acanthurus coeruleus</v>
      </c>
      <c r="M832" t="str">
        <f>VLOOKUP(G832,lookups!$A$2:$I$201,4,0)</f>
        <v>Acanthuridae</v>
      </c>
      <c r="N832" t="str">
        <f>VLOOKUP(G832,lookups!$A$2:$I$201,5,0)</f>
        <v>Herbivores</v>
      </c>
      <c r="O832">
        <f>VLOOKUP(G832,lookups!$A$2:$I$201,6,0)</f>
        <v>4.1500000000000002E-2</v>
      </c>
      <c r="P832">
        <f>VLOOKUP(G832,lookups!$A$2:$I$201,7,0)</f>
        <v>2.8346</v>
      </c>
      <c r="Q832">
        <f t="shared" si="12"/>
        <v>150.05260508576984</v>
      </c>
    </row>
    <row r="833" spans="1:17" x14ac:dyDescent="0.2">
      <c r="A833" s="31">
        <v>44141</v>
      </c>
      <c r="B833" s="32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VLOOKUP(G833,lookups!$A$2:$I$201,2,0)</f>
        <v>Blue Tang</v>
      </c>
      <c r="L833" t="str">
        <f>VLOOKUP(G833,lookups!$A$2:$I$201,3,0)</f>
        <v>Acanthurus coeruleus</v>
      </c>
      <c r="M833" t="str">
        <f>VLOOKUP(G833,lookups!$A$2:$I$201,4,0)</f>
        <v>Acanthuridae</v>
      </c>
      <c r="N833" t="str">
        <f>VLOOKUP(G833,lookups!$A$2:$I$201,5,0)</f>
        <v>Herbivores</v>
      </c>
      <c r="O833">
        <f>VLOOKUP(G833,lookups!$A$2:$I$201,6,0)</f>
        <v>4.1500000000000002E-2</v>
      </c>
      <c r="P833">
        <f>VLOOKUP(G833,lookups!$A$2:$I$201,7,0)</f>
        <v>2.8346</v>
      </c>
      <c r="Q833">
        <f t="shared" si="12"/>
        <v>2.1117735602071006</v>
      </c>
    </row>
    <row r="834" spans="1:17" x14ac:dyDescent="0.2">
      <c r="A834" s="31">
        <v>44141</v>
      </c>
      <c r="B834" s="32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VLOOKUP(G834,lookups!$A$2:$I$201,2,0)</f>
        <v>Slippery Dick</v>
      </c>
      <c r="L834" t="str">
        <f>VLOOKUP(G834,lookups!$A$2:$I$201,3,0)</f>
        <v>Halichoeres bivittatus</v>
      </c>
      <c r="M834" t="str">
        <f>VLOOKUP(G834,lookups!$A$2:$I$201,4,0)</f>
        <v>Labridae</v>
      </c>
      <c r="N834" t="str">
        <f>VLOOKUP(G834,lookups!$A$2:$I$201,5,0)</f>
        <v>Carnivores</v>
      </c>
      <c r="O834">
        <f>VLOOKUP(G834,lookups!$A$2:$I$201,6,0)</f>
        <v>9.3299999999999998E-3</v>
      </c>
      <c r="P834">
        <f>VLOOKUP(G834,lookups!$A$2:$I$201,7,0)</f>
        <v>3.06</v>
      </c>
      <c r="Q834">
        <f t="shared" si="12"/>
        <v>5.4117410047026144</v>
      </c>
    </row>
    <row r="835" spans="1:17" x14ac:dyDescent="0.2">
      <c r="A835" s="31">
        <v>44141</v>
      </c>
      <c r="B835" s="32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VLOOKUP(G835,lookups!$A$2:$I$201,2,0)</f>
        <v>Ocean Surgeonfish</v>
      </c>
      <c r="L835" t="str">
        <f>VLOOKUP(G835,lookups!$A$2:$I$201,3,0)</f>
        <v>Acanthurus bahianus</v>
      </c>
      <c r="M835" t="str">
        <f>VLOOKUP(G835,lookups!$A$2:$I$201,4,0)</f>
        <v>Acanthuridae</v>
      </c>
      <c r="N835" t="str">
        <f>VLOOKUP(G835,lookups!$A$2:$I$201,5,0)</f>
        <v>Herbivores</v>
      </c>
      <c r="O835">
        <f>VLOOKUP(G835,lookups!$A$2:$I$201,6,0)</f>
        <v>2.3699999999999999E-2</v>
      </c>
      <c r="P835">
        <f>VLOOKUP(G835,lookups!$A$2:$I$201,7,0)</f>
        <v>2.9752000000000001</v>
      </c>
      <c r="Q835">
        <f t="shared" ref="Q835:Q898" si="13">O835*H835^P835</f>
        <v>1.4655385009405915</v>
      </c>
    </row>
    <row r="836" spans="1:17" x14ac:dyDescent="0.2">
      <c r="A836" s="31">
        <v>44141</v>
      </c>
      <c r="B836" s="32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VLOOKUP(G836,lookups!$A$2:$I$201,2,0)</f>
        <v>Queen Parrotfish</v>
      </c>
      <c r="L836" t="str">
        <f>VLOOKUP(G836,lookups!$A$2:$I$201,3,0)</f>
        <v>Scarus vetula</v>
      </c>
      <c r="M836" t="str">
        <f>VLOOKUP(G836,lookups!$A$2:$I$201,4,0)</f>
        <v>Scaridae</v>
      </c>
      <c r="N836" t="str">
        <f>VLOOKUP(G836,lookups!$A$2:$I$201,5,0)</f>
        <v>Herbivores</v>
      </c>
      <c r="O836">
        <f>VLOOKUP(G836,lookups!$A$2:$I$201,6,0)</f>
        <v>2.5000000000000001E-2</v>
      </c>
      <c r="P836">
        <f>VLOOKUP(G836,lookups!$A$2:$I$201,7,0)</f>
        <v>2.9214000000000002</v>
      </c>
      <c r="Q836">
        <f t="shared" si="13"/>
        <v>1.4348221330880631</v>
      </c>
    </row>
    <row r="837" spans="1:17" x14ac:dyDescent="0.2">
      <c r="A837" s="31">
        <v>44141</v>
      </c>
      <c r="B837" s="32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VLOOKUP(G837,lookups!$A$2:$I$201,2,0)</f>
        <v>Queen Parrotfish</v>
      </c>
      <c r="L837" t="str">
        <f>VLOOKUP(G837,lookups!$A$2:$I$201,3,0)</f>
        <v>Scarus vetula</v>
      </c>
      <c r="M837" t="str">
        <f>VLOOKUP(G837,lookups!$A$2:$I$201,4,0)</f>
        <v>Scaridae</v>
      </c>
      <c r="N837" t="str">
        <f>VLOOKUP(G837,lookups!$A$2:$I$201,5,0)</f>
        <v>Herbivores</v>
      </c>
      <c r="O837">
        <f>VLOOKUP(G837,lookups!$A$2:$I$201,6,0)</f>
        <v>2.5000000000000001E-2</v>
      </c>
      <c r="P837">
        <f>VLOOKUP(G837,lookups!$A$2:$I$201,7,0)</f>
        <v>2.9214000000000002</v>
      </c>
      <c r="Q837">
        <f t="shared" si="13"/>
        <v>2.7536642058777425</v>
      </c>
    </row>
    <row r="838" spans="1:17" x14ac:dyDescent="0.2">
      <c r="A838" s="31">
        <v>44141</v>
      </c>
      <c r="B838" s="32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VLOOKUP(G838,lookups!$A$2:$I$201,2,0)</f>
        <v>Bluestriped Grunt</v>
      </c>
      <c r="L838" t="str">
        <f>VLOOKUP(G838,lookups!$A$2:$I$201,3,0)</f>
        <v>Haemulon sciurus</v>
      </c>
      <c r="M838" t="str">
        <f>VLOOKUP(G838,lookups!$A$2:$I$201,4,0)</f>
        <v>Haemulidae</v>
      </c>
      <c r="N838" t="str">
        <f>VLOOKUP(G838,lookups!$A$2:$I$201,5,0)</f>
        <v>Carnivores</v>
      </c>
      <c r="O838">
        <f>VLOOKUP(G838,lookups!$A$2:$I$201,6,0)</f>
        <v>1.9400000000000001E-2</v>
      </c>
      <c r="P838">
        <f>VLOOKUP(G838,lookups!$A$2:$I$201,7,0)</f>
        <v>2.9996</v>
      </c>
      <c r="Q838">
        <f t="shared" si="13"/>
        <v>267.84489329340329</v>
      </c>
    </row>
    <row r="839" spans="1:17" x14ac:dyDescent="0.2">
      <c r="A839" s="31">
        <v>44141</v>
      </c>
      <c r="B839" s="32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VLOOKUP(G839,lookups!$A$2:$I$201,2,0)</f>
        <v>Blue Tang</v>
      </c>
      <c r="L839" t="str">
        <f>VLOOKUP(G839,lookups!$A$2:$I$201,3,0)</f>
        <v>Acanthurus coeruleus</v>
      </c>
      <c r="M839" t="str">
        <f>VLOOKUP(G839,lookups!$A$2:$I$201,4,0)</f>
        <v>Acanthuridae</v>
      </c>
      <c r="N839" t="str">
        <f>VLOOKUP(G839,lookups!$A$2:$I$201,5,0)</f>
        <v>Herbivores</v>
      </c>
      <c r="O839">
        <f>VLOOKUP(G839,lookups!$A$2:$I$201,6,0)</f>
        <v>4.1500000000000002E-2</v>
      </c>
      <c r="P839">
        <f>VLOOKUP(G839,lookups!$A$2:$I$201,7,0)</f>
        <v>2.8346</v>
      </c>
      <c r="Q839">
        <f t="shared" si="13"/>
        <v>89.494506928689532</v>
      </c>
    </row>
    <row r="840" spans="1:17" x14ac:dyDescent="0.2">
      <c r="A840" s="31">
        <v>44141</v>
      </c>
      <c r="B840" s="32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VLOOKUP(G840,lookups!$A$2:$I$201,2,0)</f>
        <v>Yellowtail parrotfish</v>
      </c>
      <c r="L840" t="str">
        <f>VLOOKUP(G840,lookups!$A$2:$I$201,3,0)</f>
        <v>Sparisoma rubiprinne</v>
      </c>
      <c r="M840" t="str">
        <f>VLOOKUP(G840,lookups!$A$2:$I$201,4,0)</f>
        <v>Scaridae</v>
      </c>
      <c r="N840" t="str">
        <f>VLOOKUP(G840,lookups!$A$2:$I$201,5,0)</f>
        <v>Herbivores</v>
      </c>
      <c r="O840">
        <f>VLOOKUP(G840,lookups!$A$2:$I$201,6,0)</f>
        <v>1.5599999999999999E-2</v>
      </c>
      <c r="P840">
        <f>VLOOKUP(G840,lookups!$A$2:$I$201,7,0)</f>
        <v>3.0640999999999998</v>
      </c>
      <c r="Q840">
        <f t="shared" si="13"/>
        <v>202.50788349100159</v>
      </c>
    </row>
    <row r="841" spans="1:17" x14ac:dyDescent="0.2">
      <c r="A841" s="31">
        <v>44141</v>
      </c>
      <c r="B841" s="32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VLOOKUP(G841,lookups!$A$2:$I$201,2,0)</f>
        <v>Blue Tang</v>
      </c>
      <c r="L841" t="str">
        <f>VLOOKUP(G841,lookups!$A$2:$I$201,3,0)</f>
        <v>Acanthurus coeruleus</v>
      </c>
      <c r="M841" t="str">
        <f>VLOOKUP(G841,lookups!$A$2:$I$201,4,0)</f>
        <v>Acanthuridae</v>
      </c>
      <c r="N841" t="str">
        <f>VLOOKUP(G841,lookups!$A$2:$I$201,5,0)</f>
        <v>Herbivores</v>
      </c>
      <c r="O841">
        <f>VLOOKUP(G841,lookups!$A$2:$I$201,6,0)</f>
        <v>4.1500000000000002E-2</v>
      </c>
      <c r="P841">
        <f>VLOOKUP(G841,lookups!$A$2:$I$201,7,0)</f>
        <v>2.8346</v>
      </c>
      <c r="Q841">
        <f t="shared" si="13"/>
        <v>28.356204301821784</v>
      </c>
    </row>
    <row r="842" spans="1:17" x14ac:dyDescent="0.2">
      <c r="A842" s="31">
        <v>44141</v>
      </c>
      <c r="B842" s="32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VLOOKUP(G842,lookups!$A$2:$I$201,2,0)</f>
        <v>Blue Tang</v>
      </c>
      <c r="L842" t="str">
        <f>VLOOKUP(G842,lookups!$A$2:$I$201,3,0)</f>
        <v>Acanthurus coeruleus</v>
      </c>
      <c r="M842" t="str">
        <f>VLOOKUP(G842,lookups!$A$2:$I$201,4,0)</f>
        <v>Acanthuridae</v>
      </c>
      <c r="N842" t="str">
        <f>VLOOKUP(G842,lookups!$A$2:$I$201,5,0)</f>
        <v>Herbivores</v>
      </c>
      <c r="O842">
        <f>VLOOKUP(G842,lookups!$A$2:$I$201,6,0)</f>
        <v>4.1500000000000002E-2</v>
      </c>
      <c r="P842">
        <f>VLOOKUP(G842,lookups!$A$2:$I$201,7,0)</f>
        <v>2.8346</v>
      </c>
      <c r="Q842">
        <f t="shared" si="13"/>
        <v>89.494506928689532</v>
      </c>
    </row>
    <row r="843" spans="1:17" x14ac:dyDescent="0.2">
      <c r="A843" s="31">
        <v>44141</v>
      </c>
      <c r="B843" s="32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VLOOKUP(G843,lookups!$A$2:$I$201,2,0)</f>
        <v>3-spot Damselfish</v>
      </c>
      <c r="L843" t="str">
        <f>VLOOKUP(G843,lookups!$A$2:$I$201,3,0)</f>
        <v>Stegastes planifrons</v>
      </c>
      <c r="M843" t="str">
        <f>VLOOKUP(G843,lookups!$A$2:$I$201,4,0)</f>
        <v>Pomacentridae</v>
      </c>
      <c r="N843" t="str">
        <f>VLOOKUP(G843,lookups!$A$2:$I$201,5,0)</f>
        <v>Omnivores</v>
      </c>
      <c r="O843">
        <f>VLOOKUP(G843,lookups!$A$2:$I$201,6,0)</f>
        <v>2.188E-2</v>
      </c>
      <c r="P843">
        <f>VLOOKUP(G843,lookups!$A$2:$I$201,7,0)</f>
        <v>2.96</v>
      </c>
      <c r="Q843">
        <f t="shared" si="13"/>
        <v>0.17025352199504648</v>
      </c>
    </row>
    <row r="844" spans="1:17" x14ac:dyDescent="0.2">
      <c r="A844" s="31">
        <v>44141</v>
      </c>
      <c r="B844" s="32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VLOOKUP(G844,lookups!$A$2:$I$201,2,0)</f>
        <v>Stoplight Parrotfish</v>
      </c>
      <c r="L844" t="str">
        <f>VLOOKUP(G844,lookups!$A$2:$I$201,3,0)</f>
        <v>Sparisoma viride</v>
      </c>
      <c r="M844" t="str">
        <f>VLOOKUP(G844,lookups!$A$2:$I$201,4,0)</f>
        <v>Scaridae</v>
      </c>
      <c r="N844" t="str">
        <f>VLOOKUP(G844,lookups!$A$2:$I$201,5,0)</f>
        <v>Herbivores</v>
      </c>
      <c r="O844">
        <f>VLOOKUP(G844,lookups!$A$2:$I$201,6,0)</f>
        <v>2.5000000000000001E-2</v>
      </c>
      <c r="P844">
        <f>VLOOKUP(G844,lookups!$A$2:$I$201,7,0)</f>
        <v>2.9214000000000002</v>
      </c>
      <c r="Q844">
        <f t="shared" si="13"/>
        <v>15.334304244596257</v>
      </c>
    </row>
    <row r="845" spans="1:17" x14ac:dyDescent="0.2">
      <c r="A845" s="31">
        <v>44141</v>
      </c>
      <c r="B845" s="32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VLOOKUP(G845,lookups!$A$2:$I$201,2,0)</f>
        <v>Stoplight Parrotfish</v>
      </c>
      <c r="L845" t="str">
        <f>VLOOKUP(G845,lookups!$A$2:$I$201,3,0)</f>
        <v>Sparisoma viride</v>
      </c>
      <c r="M845" t="str">
        <f>VLOOKUP(G845,lookups!$A$2:$I$201,4,0)</f>
        <v>Scaridae</v>
      </c>
      <c r="N845" t="str">
        <f>VLOOKUP(G845,lookups!$A$2:$I$201,5,0)</f>
        <v>Herbivores</v>
      </c>
      <c r="O845">
        <f>VLOOKUP(G845,lookups!$A$2:$I$201,6,0)</f>
        <v>2.5000000000000001E-2</v>
      </c>
      <c r="P845">
        <f>VLOOKUP(G845,lookups!$A$2:$I$201,7,0)</f>
        <v>2.9214000000000002</v>
      </c>
      <c r="Q845">
        <f t="shared" si="13"/>
        <v>2.7536642058777425</v>
      </c>
    </row>
    <row r="846" spans="1:17" x14ac:dyDescent="0.2">
      <c r="A846" s="31">
        <v>44141</v>
      </c>
      <c r="B846" s="32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VLOOKUP(G846,lookups!$A$2:$I$201,2,0)</f>
        <v>Stoplight Parrotfish</v>
      </c>
      <c r="L846" t="str">
        <f>VLOOKUP(G846,lookups!$A$2:$I$201,3,0)</f>
        <v>Sparisoma viride</v>
      </c>
      <c r="M846" t="str">
        <f>VLOOKUP(G846,lookups!$A$2:$I$201,4,0)</f>
        <v>Scaridae</v>
      </c>
      <c r="N846" t="str">
        <f>VLOOKUP(G846,lookups!$A$2:$I$201,5,0)</f>
        <v>Herbivores</v>
      </c>
      <c r="O846">
        <f>VLOOKUP(G846,lookups!$A$2:$I$201,6,0)</f>
        <v>2.5000000000000001E-2</v>
      </c>
      <c r="P846">
        <f>VLOOKUP(G846,lookups!$A$2:$I$201,7,0)</f>
        <v>2.9214000000000002</v>
      </c>
      <c r="Q846">
        <f t="shared" si="13"/>
        <v>0.61915878909606581</v>
      </c>
    </row>
    <row r="847" spans="1:17" x14ac:dyDescent="0.2">
      <c r="A847" s="31">
        <v>44141</v>
      </c>
      <c r="B847" s="32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VLOOKUP(G847,lookups!$A$2:$I$201,2,0)</f>
        <v>Striped Parrotfish</v>
      </c>
      <c r="L847" t="str">
        <f>VLOOKUP(G847,lookups!$A$2:$I$201,3,0)</f>
        <v>Scarus iserti</v>
      </c>
      <c r="M847" t="str">
        <f>VLOOKUP(G847,lookups!$A$2:$I$201,4,0)</f>
        <v>Scaridae</v>
      </c>
      <c r="N847" t="str">
        <f>VLOOKUP(G847,lookups!$A$2:$I$201,5,0)</f>
        <v>Herbivores</v>
      </c>
      <c r="O847">
        <f>VLOOKUP(G847,lookups!$A$2:$I$201,6,0)</f>
        <v>1.47E-2</v>
      </c>
      <c r="P847">
        <f>VLOOKUP(G847,lookups!$A$2:$I$201,7,0)</f>
        <v>3.0548000000000002</v>
      </c>
      <c r="Q847">
        <f t="shared" si="13"/>
        <v>3.5027873644931384</v>
      </c>
    </row>
    <row r="848" spans="1:17" x14ac:dyDescent="0.2">
      <c r="A848" s="31">
        <v>44141</v>
      </c>
      <c r="B848" s="32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VLOOKUP(G848,lookups!$A$2:$I$201,2,0)</f>
        <v>Striped Parrotfish</v>
      </c>
      <c r="L848" t="str">
        <f>VLOOKUP(G848,lookups!$A$2:$I$201,3,0)</f>
        <v>Scarus iserti</v>
      </c>
      <c r="M848" t="str">
        <f>VLOOKUP(G848,lookups!$A$2:$I$201,4,0)</f>
        <v>Scaridae</v>
      </c>
      <c r="N848" t="str">
        <f>VLOOKUP(G848,lookups!$A$2:$I$201,5,0)</f>
        <v>Herbivores</v>
      </c>
      <c r="O848">
        <f>VLOOKUP(G848,lookups!$A$2:$I$201,6,0)</f>
        <v>1.47E-2</v>
      </c>
      <c r="P848">
        <f>VLOOKUP(G848,lookups!$A$2:$I$201,7,0)</f>
        <v>3.0548000000000002</v>
      </c>
      <c r="Q848">
        <f t="shared" si="13"/>
        <v>2.0069238957862789</v>
      </c>
    </row>
    <row r="849" spans="1:17" x14ac:dyDescent="0.2">
      <c r="A849" s="31">
        <v>44141</v>
      </c>
      <c r="B849" s="32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VLOOKUP(G849,lookups!$A$2:$I$201,2,0)</f>
        <v>Queen Parrotfish</v>
      </c>
      <c r="L849" t="str">
        <f>VLOOKUP(G849,lookups!$A$2:$I$201,3,0)</f>
        <v>Scarus vetula</v>
      </c>
      <c r="M849" t="str">
        <f>VLOOKUP(G849,lookups!$A$2:$I$201,4,0)</f>
        <v>Scaridae</v>
      </c>
      <c r="N849" t="str">
        <f>VLOOKUP(G849,lookups!$A$2:$I$201,5,0)</f>
        <v>Herbivores</v>
      </c>
      <c r="O849">
        <f>VLOOKUP(G849,lookups!$A$2:$I$201,6,0)</f>
        <v>2.5000000000000001E-2</v>
      </c>
      <c r="P849">
        <f>VLOOKUP(G849,lookups!$A$2:$I$201,7,0)</f>
        <v>2.9214000000000002</v>
      </c>
      <c r="Q849">
        <f t="shared" si="13"/>
        <v>0.61915878909606581</v>
      </c>
    </row>
    <row r="850" spans="1:17" x14ac:dyDescent="0.2">
      <c r="A850" s="31">
        <v>44141</v>
      </c>
      <c r="B850" s="32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VLOOKUP(G850,lookups!$A$2:$I$201,2,0)</f>
        <v>Queen Parrotfish</v>
      </c>
      <c r="L850" t="str">
        <f>VLOOKUP(G850,lookups!$A$2:$I$201,3,0)</f>
        <v>Scarus vetula</v>
      </c>
      <c r="M850" t="str">
        <f>VLOOKUP(G850,lookups!$A$2:$I$201,4,0)</f>
        <v>Scaridae</v>
      </c>
      <c r="N850" t="str">
        <f>VLOOKUP(G850,lookups!$A$2:$I$201,5,0)</f>
        <v>Herbivores</v>
      </c>
      <c r="O850">
        <f>VLOOKUP(G850,lookups!$A$2:$I$201,6,0)</f>
        <v>2.5000000000000001E-2</v>
      </c>
      <c r="P850">
        <f>VLOOKUP(G850,lookups!$A$2:$I$201,7,0)</f>
        <v>2.9214000000000002</v>
      </c>
      <c r="Q850">
        <f t="shared" si="13"/>
        <v>2.7536642058777425</v>
      </c>
    </row>
    <row r="851" spans="1:17" x14ac:dyDescent="0.2">
      <c r="A851" s="31">
        <v>44141</v>
      </c>
      <c r="B851" s="32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VLOOKUP(G851,lookups!$A$2:$I$201,2,0)</f>
        <v>Bluehead Wrasse</v>
      </c>
      <c r="L851" t="str">
        <f>VLOOKUP(G851,lookups!$A$2:$I$201,3,0)</f>
        <v>Thalassoma bifasciatum</v>
      </c>
      <c r="M851" t="str">
        <f>VLOOKUP(G851,lookups!$A$2:$I$201,4,0)</f>
        <v>Labridae</v>
      </c>
      <c r="N851" t="str">
        <f>VLOOKUP(G851,lookups!$A$2:$I$201,5,0)</f>
        <v>Carnivores</v>
      </c>
      <c r="O851">
        <f>VLOOKUP(G851,lookups!$A$2:$I$201,6,0)</f>
        <v>8.9099999999999995E-3</v>
      </c>
      <c r="P851">
        <f>VLOOKUP(G851,lookups!$A$2:$I$201,7,0)</f>
        <v>3.01</v>
      </c>
      <c r="Q851">
        <f t="shared" si="13"/>
        <v>4.6577756365061544</v>
      </c>
    </row>
    <row r="852" spans="1:17" x14ac:dyDescent="0.2">
      <c r="A852" s="31">
        <v>44141</v>
      </c>
      <c r="B852" s="32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VLOOKUP(G852,lookups!$A$2:$I$201,2,0)</f>
        <v>Bluehead Wrasse</v>
      </c>
      <c r="L852" t="str">
        <f>VLOOKUP(G852,lookups!$A$2:$I$201,3,0)</f>
        <v>Thalassoma bifasciatum</v>
      </c>
      <c r="M852" t="str">
        <f>VLOOKUP(G852,lookups!$A$2:$I$201,4,0)</f>
        <v>Labridae</v>
      </c>
      <c r="N852" t="str">
        <f>VLOOKUP(G852,lookups!$A$2:$I$201,5,0)</f>
        <v>Carnivores</v>
      </c>
      <c r="O852">
        <f>VLOOKUP(G852,lookups!$A$2:$I$201,6,0)</f>
        <v>8.9099999999999995E-3</v>
      </c>
      <c r="P852">
        <f>VLOOKUP(G852,lookups!$A$2:$I$201,7,0)</f>
        <v>3.01</v>
      </c>
      <c r="Q852">
        <f t="shared" si="13"/>
        <v>1.1318201385239828</v>
      </c>
    </row>
    <row r="853" spans="1:17" x14ac:dyDescent="0.2">
      <c r="A853" s="31">
        <v>44141</v>
      </c>
      <c r="B853" s="32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VLOOKUP(G853,lookups!$A$2:$I$201,2,0)</f>
        <v>Smooth Trunkfish</v>
      </c>
      <c r="L853" t="str">
        <f>VLOOKUP(G853,lookups!$A$2:$I$201,3,0)</f>
        <v>Lactophyrs triqueter</v>
      </c>
      <c r="M853" t="str">
        <f>VLOOKUP(G853,lookups!$A$2:$I$201,4,0)</f>
        <v>Ostraciidae</v>
      </c>
      <c r="N853" t="str">
        <f>VLOOKUP(G853,lookups!$A$2:$I$201,5,0)</f>
        <v>Omnivores</v>
      </c>
      <c r="O853">
        <f>VLOOKUP(G853,lookups!$A$2:$I$201,6,0)</f>
        <v>4.8980000000000003E-2</v>
      </c>
      <c r="P853">
        <f>VLOOKUP(G853,lookups!$A$2:$I$201,7,0)</f>
        <v>2.78</v>
      </c>
      <c r="Q853">
        <f t="shared" si="13"/>
        <v>29.513368525922044</v>
      </c>
    </row>
    <row r="854" spans="1:17" x14ac:dyDescent="0.2">
      <c r="A854" s="31">
        <v>44141</v>
      </c>
      <c r="B854" s="32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VLOOKUP(G854,lookups!$A$2:$I$201,2,0)</f>
        <v>Queen Parrotfish</v>
      </c>
      <c r="L854" t="str">
        <f>VLOOKUP(G854,lookups!$A$2:$I$201,3,0)</f>
        <v>Scarus vetula</v>
      </c>
      <c r="M854" t="str">
        <f>VLOOKUP(G854,lookups!$A$2:$I$201,4,0)</f>
        <v>Scaridae</v>
      </c>
      <c r="N854" t="str">
        <f>VLOOKUP(G854,lookups!$A$2:$I$201,5,0)</f>
        <v>Herbivores</v>
      </c>
      <c r="O854">
        <f>VLOOKUP(G854,lookups!$A$2:$I$201,6,0)</f>
        <v>2.5000000000000001E-2</v>
      </c>
      <c r="P854">
        <f>VLOOKUP(G854,lookups!$A$2:$I$201,7,0)</f>
        <v>2.9214000000000002</v>
      </c>
      <c r="Q854">
        <f t="shared" si="13"/>
        <v>2.7536642058777425</v>
      </c>
    </row>
    <row r="855" spans="1:17" x14ac:dyDescent="0.2">
      <c r="A855" s="31">
        <v>44141</v>
      </c>
      <c r="B855" s="32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VLOOKUP(G855,lookups!$A$2:$I$201,2,0)</f>
        <v>Queen Parrotfish</v>
      </c>
      <c r="L855" t="str">
        <f>VLOOKUP(G855,lookups!$A$2:$I$201,3,0)</f>
        <v>Scarus vetula</v>
      </c>
      <c r="M855" t="str">
        <f>VLOOKUP(G855,lookups!$A$2:$I$201,4,0)</f>
        <v>Scaridae</v>
      </c>
      <c r="N855" t="str">
        <f>VLOOKUP(G855,lookups!$A$2:$I$201,5,0)</f>
        <v>Herbivores</v>
      </c>
      <c r="O855">
        <f>VLOOKUP(G855,lookups!$A$2:$I$201,6,0)</f>
        <v>2.5000000000000001E-2</v>
      </c>
      <c r="P855">
        <f>VLOOKUP(G855,lookups!$A$2:$I$201,7,0)</f>
        <v>2.9214000000000002</v>
      </c>
      <c r="Q855">
        <f t="shared" si="13"/>
        <v>1.4348221330880631</v>
      </c>
    </row>
    <row r="856" spans="1:17" x14ac:dyDescent="0.2">
      <c r="A856" s="31">
        <v>44141</v>
      </c>
      <c r="B856" s="32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VLOOKUP(G856,lookups!$A$2:$I$201,2,0)</f>
        <v>Queen Parrotfish</v>
      </c>
      <c r="L856" t="str">
        <f>VLOOKUP(G856,lookups!$A$2:$I$201,3,0)</f>
        <v>Scarus vetula</v>
      </c>
      <c r="M856" t="str">
        <f>VLOOKUP(G856,lookups!$A$2:$I$201,4,0)</f>
        <v>Scaridae</v>
      </c>
      <c r="N856" t="str">
        <f>VLOOKUP(G856,lookups!$A$2:$I$201,5,0)</f>
        <v>Herbivores</v>
      </c>
      <c r="O856">
        <f>VLOOKUP(G856,lookups!$A$2:$I$201,6,0)</f>
        <v>2.5000000000000001E-2</v>
      </c>
      <c r="P856">
        <f>VLOOKUP(G856,lookups!$A$2:$I$201,7,0)</f>
        <v>2.9214000000000002</v>
      </c>
      <c r="Q856">
        <f t="shared" si="13"/>
        <v>0.61915878909606581</v>
      </c>
    </row>
    <row r="857" spans="1:17" x14ac:dyDescent="0.2">
      <c r="A857" s="31">
        <v>44141</v>
      </c>
      <c r="B857" s="32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VLOOKUP(G857,lookups!$A$2:$I$201,2,0)</f>
        <v>Striped Parrotfish</v>
      </c>
      <c r="L857" t="str">
        <f>VLOOKUP(G857,lookups!$A$2:$I$201,3,0)</f>
        <v>Scarus iserti</v>
      </c>
      <c r="M857" t="str">
        <f>VLOOKUP(G857,lookups!$A$2:$I$201,4,0)</f>
        <v>Scaridae</v>
      </c>
      <c r="N857" t="str">
        <f>VLOOKUP(G857,lookups!$A$2:$I$201,5,0)</f>
        <v>Herbivores</v>
      </c>
      <c r="O857">
        <f>VLOOKUP(G857,lookups!$A$2:$I$201,6,0)</f>
        <v>1.47E-2</v>
      </c>
      <c r="P857">
        <f>VLOOKUP(G857,lookups!$A$2:$I$201,7,0)</f>
        <v>3.0548000000000002</v>
      </c>
      <c r="Q857">
        <f t="shared" si="13"/>
        <v>2.0069238957862789</v>
      </c>
    </row>
    <row r="858" spans="1:17" x14ac:dyDescent="0.2">
      <c r="A858" s="31">
        <v>44141</v>
      </c>
      <c r="B858" s="32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VLOOKUP(G858,lookups!$A$2:$I$201,2,0)</f>
        <v>Striped Parrotfish</v>
      </c>
      <c r="L858" t="str">
        <f>VLOOKUP(G858,lookups!$A$2:$I$201,3,0)</f>
        <v>Scarus iserti</v>
      </c>
      <c r="M858" t="str">
        <f>VLOOKUP(G858,lookups!$A$2:$I$201,4,0)</f>
        <v>Scaridae</v>
      </c>
      <c r="N858" t="str">
        <f>VLOOKUP(G858,lookups!$A$2:$I$201,5,0)</f>
        <v>Herbivores</v>
      </c>
      <c r="O858">
        <f>VLOOKUP(G858,lookups!$A$2:$I$201,6,0)</f>
        <v>1.47E-2</v>
      </c>
      <c r="P858">
        <f>VLOOKUP(G858,lookups!$A$2:$I$201,7,0)</f>
        <v>3.0548000000000002</v>
      </c>
      <c r="Q858">
        <f t="shared" si="13"/>
        <v>16.676977189904147</v>
      </c>
    </row>
    <row r="859" spans="1:17" x14ac:dyDescent="0.2">
      <c r="A859" s="31">
        <v>44141</v>
      </c>
      <c r="B859" s="32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VLOOKUP(G859,lookups!$A$2:$I$201,2,0)</f>
        <v>Stoplight Parrotfish</v>
      </c>
      <c r="L859" t="str">
        <f>VLOOKUP(G859,lookups!$A$2:$I$201,3,0)</f>
        <v>Sparisoma viride</v>
      </c>
      <c r="M859" t="str">
        <f>VLOOKUP(G859,lookups!$A$2:$I$201,4,0)</f>
        <v>Scaridae</v>
      </c>
      <c r="N859" t="str">
        <f>VLOOKUP(G859,lookups!$A$2:$I$201,5,0)</f>
        <v>Herbivores</v>
      </c>
      <c r="O859">
        <f>VLOOKUP(G859,lookups!$A$2:$I$201,6,0)</f>
        <v>2.5000000000000001E-2</v>
      </c>
      <c r="P859">
        <f>VLOOKUP(G859,lookups!$A$2:$I$201,7,0)</f>
        <v>2.9214000000000002</v>
      </c>
      <c r="Q859">
        <f t="shared" si="13"/>
        <v>4.6906288624930603</v>
      </c>
    </row>
    <row r="860" spans="1:17" x14ac:dyDescent="0.2">
      <c r="A860" s="31">
        <v>44141</v>
      </c>
      <c r="B860" s="32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VLOOKUP(G860,lookups!$A$2:$I$201,2,0)</f>
        <v>Stoplight Parrotfish</v>
      </c>
      <c r="L860" t="str">
        <f>VLOOKUP(G860,lookups!$A$2:$I$201,3,0)</f>
        <v>Sparisoma viride</v>
      </c>
      <c r="M860" t="str">
        <f>VLOOKUP(G860,lookups!$A$2:$I$201,4,0)</f>
        <v>Scaridae</v>
      </c>
      <c r="N860" t="str">
        <f>VLOOKUP(G860,lookups!$A$2:$I$201,5,0)</f>
        <v>Herbivores</v>
      </c>
      <c r="O860">
        <f>VLOOKUP(G860,lookups!$A$2:$I$201,6,0)</f>
        <v>2.5000000000000001E-2</v>
      </c>
      <c r="P860">
        <f>VLOOKUP(G860,lookups!$A$2:$I$201,7,0)</f>
        <v>2.9214000000000002</v>
      </c>
      <c r="Q860">
        <f t="shared" si="13"/>
        <v>0.61915878909606581</v>
      </c>
    </row>
    <row r="861" spans="1:17" x14ac:dyDescent="0.2">
      <c r="A861" s="31">
        <v>44141</v>
      </c>
      <c r="B861" s="32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VLOOKUP(G861,lookups!$A$2:$I$201,2,0)</f>
        <v>Stoplight Parrotfish</v>
      </c>
      <c r="L861" t="str">
        <f>VLOOKUP(G861,lookups!$A$2:$I$201,3,0)</f>
        <v>Sparisoma viride</v>
      </c>
      <c r="M861" t="str">
        <f>VLOOKUP(G861,lookups!$A$2:$I$201,4,0)</f>
        <v>Scaridae</v>
      </c>
      <c r="N861" t="str">
        <f>VLOOKUP(G861,lookups!$A$2:$I$201,5,0)</f>
        <v>Herbivores</v>
      </c>
      <c r="O861">
        <f>VLOOKUP(G861,lookups!$A$2:$I$201,6,0)</f>
        <v>2.5000000000000001E-2</v>
      </c>
      <c r="P861">
        <f>VLOOKUP(G861,lookups!$A$2:$I$201,7,0)</f>
        <v>2.9214000000000002</v>
      </c>
      <c r="Q861">
        <f t="shared" si="13"/>
        <v>1.4348221330880631</v>
      </c>
    </row>
    <row r="862" spans="1:17" x14ac:dyDescent="0.2">
      <c r="A862" s="31">
        <v>44141</v>
      </c>
      <c r="B862" s="32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VLOOKUP(G862,lookups!$A$2:$I$201,2,0)</f>
        <v>Striped Parrotfish</v>
      </c>
      <c r="L862" t="str">
        <f>VLOOKUP(G862,lookups!$A$2:$I$201,3,0)</f>
        <v>Scarus iserti</v>
      </c>
      <c r="M862" t="str">
        <f>VLOOKUP(G862,lookups!$A$2:$I$201,4,0)</f>
        <v>Scaridae</v>
      </c>
      <c r="N862" t="str">
        <f>VLOOKUP(G862,lookups!$A$2:$I$201,5,0)</f>
        <v>Herbivores</v>
      </c>
      <c r="O862">
        <f>VLOOKUP(G862,lookups!$A$2:$I$201,6,0)</f>
        <v>1.47E-2</v>
      </c>
      <c r="P862">
        <f>VLOOKUP(G862,lookups!$A$2:$I$201,7,0)</f>
        <v>3.0548000000000002</v>
      </c>
      <c r="Q862">
        <f t="shared" si="13"/>
        <v>12.087524088838006</v>
      </c>
    </row>
    <row r="863" spans="1:17" x14ac:dyDescent="0.2">
      <c r="A863" s="31">
        <v>44141</v>
      </c>
      <c r="B863" s="32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VLOOKUP(G863,lookups!$A$2:$I$201,2,0)</f>
        <v>Striped Parrotfish</v>
      </c>
      <c r="L863" t="str">
        <f>VLOOKUP(G863,lookups!$A$2:$I$201,3,0)</f>
        <v>Scarus iserti</v>
      </c>
      <c r="M863" t="str">
        <f>VLOOKUP(G863,lookups!$A$2:$I$201,4,0)</f>
        <v>Scaridae</v>
      </c>
      <c r="N863" t="str">
        <f>VLOOKUP(G863,lookups!$A$2:$I$201,5,0)</f>
        <v>Herbivores</v>
      </c>
      <c r="O863">
        <f>VLOOKUP(G863,lookups!$A$2:$I$201,6,0)</f>
        <v>1.47E-2</v>
      </c>
      <c r="P863">
        <f>VLOOKUP(G863,lookups!$A$2:$I$201,7,0)</f>
        <v>3.0548000000000002</v>
      </c>
      <c r="Q863">
        <f t="shared" si="13"/>
        <v>16.676977189904147</v>
      </c>
    </row>
    <row r="864" spans="1:17" x14ac:dyDescent="0.2">
      <c r="A864" s="31">
        <v>44141</v>
      </c>
      <c r="B864" s="32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VLOOKUP(G864,lookups!$A$2:$I$201,2,0)</f>
        <v>Striped Parrotfish</v>
      </c>
      <c r="L864" t="str">
        <f>VLOOKUP(G864,lookups!$A$2:$I$201,3,0)</f>
        <v>Scarus iserti</v>
      </c>
      <c r="M864" t="str">
        <f>VLOOKUP(G864,lookups!$A$2:$I$201,4,0)</f>
        <v>Scaridae</v>
      </c>
      <c r="N864" t="str">
        <f>VLOOKUP(G864,lookups!$A$2:$I$201,5,0)</f>
        <v>Herbivores</v>
      </c>
      <c r="O864">
        <f>VLOOKUP(G864,lookups!$A$2:$I$201,6,0)</f>
        <v>1.47E-2</v>
      </c>
      <c r="P864">
        <f>VLOOKUP(G864,lookups!$A$2:$I$201,7,0)</f>
        <v>3.0548000000000002</v>
      </c>
      <c r="Q864">
        <f t="shared" si="13"/>
        <v>37.169908103492105</v>
      </c>
    </row>
    <row r="865" spans="1:17" x14ac:dyDescent="0.2">
      <c r="A865" s="31">
        <v>44141</v>
      </c>
      <c r="B865" s="32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VLOOKUP(G865,lookups!$A$2:$I$201,2,0)</f>
        <v>Striped Parrotfish</v>
      </c>
      <c r="L865" t="str">
        <f>VLOOKUP(G865,lookups!$A$2:$I$201,3,0)</f>
        <v>Scarus iserti</v>
      </c>
      <c r="M865" t="str">
        <f>VLOOKUP(G865,lookups!$A$2:$I$201,4,0)</f>
        <v>Scaridae</v>
      </c>
      <c r="N865" t="str">
        <f>VLOOKUP(G865,lookups!$A$2:$I$201,5,0)</f>
        <v>Herbivores</v>
      </c>
      <c r="O865">
        <f>VLOOKUP(G865,lookups!$A$2:$I$201,6,0)</f>
        <v>1.47E-2</v>
      </c>
      <c r="P865">
        <f>VLOOKUP(G865,lookups!$A$2:$I$201,7,0)</f>
        <v>3.0548000000000002</v>
      </c>
      <c r="Q865">
        <f t="shared" si="13"/>
        <v>29.107184931818338</v>
      </c>
    </row>
    <row r="866" spans="1:17" x14ac:dyDescent="0.2">
      <c r="A866" s="31">
        <v>44141</v>
      </c>
      <c r="B866" s="32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VLOOKUP(G866,lookups!$A$2:$I$201,2,0)</f>
        <v>Striped Parrotfish</v>
      </c>
      <c r="L866" t="str">
        <f>VLOOKUP(G866,lookups!$A$2:$I$201,3,0)</f>
        <v>Scarus iserti</v>
      </c>
      <c r="M866" t="str">
        <f>VLOOKUP(G866,lookups!$A$2:$I$201,4,0)</f>
        <v>Scaridae</v>
      </c>
      <c r="N866" t="str">
        <f>VLOOKUP(G866,lookups!$A$2:$I$201,5,0)</f>
        <v>Herbivores</v>
      </c>
      <c r="O866">
        <f>VLOOKUP(G866,lookups!$A$2:$I$201,6,0)</f>
        <v>1.47E-2</v>
      </c>
      <c r="P866">
        <f>VLOOKUP(G866,lookups!$A$2:$I$201,7,0)</f>
        <v>3.0548000000000002</v>
      </c>
      <c r="Q866">
        <f t="shared" si="13"/>
        <v>22.313295111338885</v>
      </c>
    </row>
    <row r="867" spans="1:17" x14ac:dyDescent="0.2">
      <c r="A867" s="31">
        <v>44141</v>
      </c>
      <c r="B867" s="32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VLOOKUP(G867,lookups!$A$2:$I$201,2,0)</f>
        <v>Striped Parrotfish</v>
      </c>
      <c r="L867" t="str">
        <f>VLOOKUP(G867,lookups!$A$2:$I$201,3,0)</f>
        <v>Scarus iserti</v>
      </c>
      <c r="M867" t="str">
        <f>VLOOKUP(G867,lookups!$A$2:$I$201,4,0)</f>
        <v>Scaridae</v>
      </c>
      <c r="N867" t="str">
        <f>VLOOKUP(G867,lookups!$A$2:$I$201,5,0)</f>
        <v>Herbivores</v>
      </c>
      <c r="O867">
        <f>VLOOKUP(G867,lookups!$A$2:$I$201,6,0)</f>
        <v>1.47E-2</v>
      </c>
      <c r="P867">
        <f>VLOOKUP(G867,lookups!$A$2:$I$201,7,0)</f>
        <v>3.0548000000000002</v>
      </c>
      <c r="Q867">
        <f t="shared" si="13"/>
        <v>16.676977189904147</v>
      </c>
    </row>
    <row r="868" spans="1:17" x14ac:dyDescent="0.2">
      <c r="A868" s="31">
        <v>44141</v>
      </c>
      <c r="B868" s="32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VLOOKUP(G868,lookups!$A$2:$I$201,2,0)</f>
        <v>Striped Parrotfish</v>
      </c>
      <c r="L868" t="str">
        <f>VLOOKUP(G868,lookups!$A$2:$I$201,3,0)</f>
        <v>Scarus iserti</v>
      </c>
      <c r="M868" t="str">
        <f>VLOOKUP(G868,lookups!$A$2:$I$201,4,0)</f>
        <v>Scaridae</v>
      </c>
      <c r="N868" t="str">
        <f>VLOOKUP(G868,lookups!$A$2:$I$201,5,0)</f>
        <v>Herbivores</v>
      </c>
      <c r="O868">
        <f>VLOOKUP(G868,lookups!$A$2:$I$201,6,0)</f>
        <v>1.47E-2</v>
      </c>
      <c r="P868">
        <f>VLOOKUP(G868,lookups!$A$2:$I$201,7,0)</f>
        <v>3.0548000000000002</v>
      </c>
      <c r="Q868">
        <f t="shared" si="13"/>
        <v>29.107184931818338</v>
      </c>
    </row>
    <row r="869" spans="1:17" x14ac:dyDescent="0.2">
      <c r="A869" s="31">
        <v>44141</v>
      </c>
      <c r="B869" s="32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VLOOKUP(G869,lookups!$A$2:$I$201,2,0)</f>
        <v>Redband Parrotfish</v>
      </c>
      <c r="L869" t="str">
        <f>VLOOKUP(G869,lookups!$A$2:$I$201,3,0)</f>
        <v>Sparisoma aurofrenatum</v>
      </c>
      <c r="M869" t="str">
        <f>VLOOKUP(G869,lookups!$A$2:$I$201,4,0)</f>
        <v>Scaridae</v>
      </c>
      <c r="N869" t="str">
        <f>VLOOKUP(G869,lookups!$A$2:$I$201,5,0)</f>
        <v>Herbivores</v>
      </c>
      <c r="O869">
        <f>VLOOKUP(G869,lookups!$A$2:$I$201,6,0)</f>
        <v>4.5999999999999999E-3</v>
      </c>
      <c r="P869">
        <f>VLOOKUP(G869,lookups!$A$2:$I$201,7,0)</f>
        <v>3.4291</v>
      </c>
      <c r="Q869">
        <f t="shared" si="13"/>
        <v>2.1434644468897606</v>
      </c>
    </row>
    <row r="870" spans="1:17" x14ac:dyDescent="0.2">
      <c r="A870" s="31">
        <v>44141</v>
      </c>
      <c r="B870" s="32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VLOOKUP(G870,lookups!$A$2:$I$201,2,0)</f>
        <v>Redband Parrotfish</v>
      </c>
      <c r="L870" t="str">
        <f>VLOOKUP(G870,lookups!$A$2:$I$201,3,0)</f>
        <v>Sparisoma aurofrenatum</v>
      </c>
      <c r="M870" t="str">
        <f>VLOOKUP(G870,lookups!$A$2:$I$201,4,0)</f>
        <v>Scaridae</v>
      </c>
      <c r="N870" t="str">
        <f>VLOOKUP(G870,lookups!$A$2:$I$201,5,0)</f>
        <v>Herbivores</v>
      </c>
      <c r="O870">
        <f>VLOOKUP(G870,lookups!$A$2:$I$201,6,0)</f>
        <v>4.5999999999999999E-3</v>
      </c>
      <c r="P870">
        <f>VLOOKUP(G870,lookups!$A$2:$I$201,7,0)</f>
        <v>3.4291</v>
      </c>
      <c r="Q870">
        <f t="shared" si="13"/>
        <v>12.355429065196462</v>
      </c>
    </row>
    <row r="871" spans="1:17" x14ac:dyDescent="0.2">
      <c r="A871" s="31">
        <v>44141</v>
      </c>
      <c r="B871" s="32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VLOOKUP(G871,lookups!$A$2:$I$201,2,0)</f>
        <v>Redband Parrotfish</v>
      </c>
      <c r="L871" t="str">
        <f>VLOOKUP(G871,lookups!$A$2:$I$201,3,0)</f>
        <v>Sparisoma aurofrenatum</v>
      </c>
      <c r="M871" t="str">
        <f>VLOOKUP(G871,lookups!$A$2:$I$201,4,0)</f>
        <v>Scaridae</v>
      </c>
      <c r="N871" t="str">
        <f>VLOOKUP(G871,lookups!$A$2:$I$201,5,0)</f>
        <v>Herbivores</v>
      </c>
      <c r="O871">
        <f>VLOOKUP(G871,lookups!$A$2:$I$201,6,0)</f>
        <v>4.5999999999999999E-3</v>
      </c>
      <c r="P871">
        <f>VLOOKUP(G871,lookups!$A$2:$I$201,7,0)</f>
        <v>3.4291</v>
      </c>
      <c r="Q871">
        <f t="shared" si="13"/>
        <v>1.1470857206847838</v>
      </c>
    </row>
    <row r="872" spans="1:17" x14ac:dyDescent="0.2">
      <c r="A872" s="31">
        <v>44141</v>
      </c>
      <c r="B872" s="32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VLOOKUP(G872,lookups!$A$2:$I$201,2,0)</f>
        <v>3-spot Damselfish</v>
      </c>
      <c r="L872" t="str">
        <f>VLOOKUP(G872,lookups!$A$2:$I$201,3,0)</f>
        <v>Stegastes planifrons</v>
      </c>
      <c r="M872" t="str">
        <f>VLOOKUP(G872,lookups!$A$2:$I$201,4,0)</f>
        <v>Pomacentridae</v>
      </c>
      <c r="N872" t="str">
        <f>VLOOKUP(G872,lookups!$A$2:$I$201,5,0)</f>
        <v>Omnivores</v>
      </c>
      <c r="O872">
        <f>VLOOKUP(G872,lookups!$A$2:$I$201,6,0)</f>
        <v>2.188E-2</v>
      </c>
      <c r="P872">
        <f>VLOOKUP(G872,lookups!$A$2:$I$201,7,0)</f>
        <v>2.96</v>
      </c>
      <c r="Q872">
        <f t="shared" si="13"/>
        <v>19.954797165107308</v>
      </c>
    </row>
    <row r="873" spans="1:17" x14ac:dyDescent="0.2">
      <c r="A873" s="31">
        <v>44141</v>
      </c>
      <c r="B873" s="32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VLOOKUP(G873,lookups!$A$2:$I$201,2,0)</f>
        <v>Slippery Dick</v>
      </c>
      <c r="L873" t="str">
        <f>VLOOKUP(G873,lookups!$A$2:$I$201,3,0)</f>
        <v>Halichoeres bivittatus</v>
      </c>
      <c r="M873" t="str">
        <f>VLOOKUP(G873,lookups!$A$2:$I$201,4,0)</f>
        <v>Labridae</v>
      </c>
      <c r="N873" t="str">
        <f>VLOOKUP(G873,lookups!$A$2:$I$201,5,0)</f>
        <v>Carnivores</v>
      </c>
      <c r="O873">
        <f>VLOOKUP(G873,lookups!$A$2:$I$201,6,0)</f>
        <v>9.3299999999999998E-3</v>
      </c>
      <c r="P873">
        <f>VLOOKUP(G873,lookups!$A$2:$I$201,7,0)</f>
        <v>3.06</v>
      </c>
      <c r="Q873">
        <f t="shared" si="13"/>
        <v>18.714415031991813</v>
      </c>
    </row>
    <row r="874" spans="1:17" x14ac:dyDescent="0.2">
      <c r="A874" s="31">
        <v>44141</v>
      </c>
      <c r="B874" s="32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VLOOKUP(G874,lookups!$A$2:$I$201,2,0)</f>
        <v>Ocean Surgeonfish</v>
      </c>
      <c r="L874" t="str">
        <f>VLOOKUP(G874,lookups!$A$2:$I$201,3,0)</f>
        <v>Acanthurus bahianus</v>
      </c>
      <c r="M874" t="str">
        <f>VLOOKUP(G874,lookups!$A$2:$I$201,4,0)</f>
        <v>Acanthuridae</v>
      </c>
      <c r="N874" t="str">
        <f>VLOOKUP(G874,lookups!$A$2:$I$201,5,0)</f>
        <v>Herbivores</v>
      </c>
      <c r="O874">
        <f>VLOOKUP(G874,lookups!$A$2:$I$201,6,0)</f>
        <v>2.3699999999999999E-2</v>
      </c>
      <c r="P874">
        <f>VLOOKUP(G874,lookups!$A$2:$I$201,7,0)</f>
        <v>2.9752000000000001</v>
      </c>
      <c r="Q874">
        <f t="shared" si="13"/>
        <v>108.53754070246436</v>
      </c>
    </row>
    <row r="875" spans="1:17" x14ac:dyDescent="0.2">
      <c r="A875" s="31">
        <v>44141</v>
      </c>
      <c r="B875" s="32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VLOOKUP(G875,lookups!$A$2:$I$201,2,0)</f>
        <v>Ocean Surgeonfish</v>
      </c>
      <c r="L875" t="str">
        <f>VLOOKUP(G875,lookups!$A$2:$I$201,3,0)</f>
        <v>Acanthurus bahianus</v>
      </c>
      <c r="M875" t="str">
        <f>VLOOKUP(G875,lookups!$A$2:$I$201,4,0)</f>
        <v>Acanthuridae</v>
      </c>
      <c r="N875" t="str">
        <f>VLOOKUP(G875,lookups!$A$2:$I$201,5,0)</f>
        <v>Herbivores</v>
      </c>
      <c r="O875">
        <f>VLOOKUP(G875,lookups!$A$2:$I$201,6,0)</f>
        <v>2.3699999999999999E-2</v>
      </c>
      <c r="P875">
        <f>VLOOKUP(G875,lookups!$A$2:$I$201,7,0)</f>
        <v>2.9752000000000001</v>
      </c>
      <c r="Q875">
        <f t="shared" si="13"/>
        <v>60.912787998674638</v>
      </c>
    </row>
    <row r="876" spans="1:17" x14ac:dyDescent="0.2">
      <c r="A876" s="31">
        <v>44141</v>
      </c>
      <c r="B876" s="32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VLOOKUP(G876,lookups!$A$2:$I$201,2,0)</f>
        <v>Ocean Surgeonfish</v>
      </c>
      <c r="L876" t="str">
        <f>VLOOKUP(G876,lookups!$A$2:$I$201,3,0)</f>
        <v>Acanthurus bahianus</v>
      </c>
      <c r="M876" t="str">
        <f>VLOOKUP(G876,lookups!$A$2:$I$201,4,0)</f>
        <v>Acanthuridae</v>
      </c>
      <c r="N876" t="str">
        <f>VLOOKUP(G876,lookups!$A$2:$I$201,5,0)</f>
        <v>Herbivores</v>
      </c>
      <c r="O876">
        <f>VLOOKUP(G876,lookups!$A$2:$I$201,6,0)</f>
        <v>2.3699999999999999E-2</v>
      </c>
      <c r="P876">
        <f>VLOOKUP(G876,lookups!$A$2:$I$201,7,0)</f>
        <v>2.9752000000000001</v>
      </c>
      <c r="Q876">
        <f t="shared" si="13"/>
        <v>2.846583337699113</v>
      </c>
    </row>
    <row r="877" spans="1:17" x14ac:dyDescent="0.2">
      <c r="A877" s="31">
        <v>44141</v>
      </c>
      <c r="B877" s="32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VLOOKUP(G877,lookups!$A$2:$I$201,2,0)</f>
        <v>Queen Parrotfish</v>
      </c>
      <c r="L877" t="str">
        <f>VLOOKUP(G877,lookups!$A$2:$I$201,3,0)</f>
        <v>Scarus vetula</v>
      </c>
      <c r="M877" t="str">
        <f>VLOOKUP(G877,lookups!$A$2:$I$201,4,0)</f>
        <v>Scaridae</v>
      </c>
      <c r="N877" t="str">
        <f>VLOOKUP(G877,lookups!$A$2:$I$201,5,0)</f>
        <v>Herbivores</v>
      </c>
      <c r="O877">
        <f>VLOOKUP(G877,lookups!$A$2:$I$201,6,0)</f>
        <v>2.5000000000000001E-2</v>
      </c>
      <c r="P877">
        <f>VLOOKUP(G877,lookups!$A$2:$I$201,7,0)</f>
        <v>2.9214000000000002</v>
      </c>
      <c r="Q877">
        <f t="shared" si="13"/>
        <v>2.7536642058777425</v>
      </c>
    </row>
    <row r="878" spans="1:17" x14ac:dyDescent="0.2">
      <c r="A878" s="31">
        <v>44141</v>
      </c>
      <c r="B878" s="32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VLOOKUP(G878,lookups!$A$2:$I$201,2,0)</f>
        <v>Queen Parrotfish</v>
      </c>
      <c r="L878" t="str">
        <f>VLOOKUP(G878,lookups!$A$2:$I$201,3,0)</f>
        <v>Scarus vetula</v>
      </c>
      <c r="M878" t="str">
        <f>VLOOKUP(G878,lookups!$A$2:$I$201,4,0)</f>
        <v>Scaridae</v>
      </c>
      <c r="N878" t="str">
        <f>VLOOKUP(G878,lookups!$A$2:$I$201,5,0)</f>
        <v>Herbivores</v>
      </c>
      <c r="O878">
        <f>VLOOKUP(G878,lookups!$A$2:$I$201,6,0)</f>
        <v>2.5000000000000001E-2</v>
      </c>
      <c r="P878">
        <f>VLOOKUP(G878,lookups!$A$2:$I$201,7,0)</f>
        <v>2.9214000000000002</v>
      </c>
      <c r="Q878">
        <f t="shared" si="13"/>
        <v>4.6906288624930603</v>
      </c>
    </row>
    <row r="879" spans="1:17" x14ac:dyDescent="0.2">
      <c r="A879" s="31">
        <v>44141</v>
      </c>
      <c r="B879" s="32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VLOOKUP(G879,lookups!$A$2:$I$201,2,0)</f>
        <v>Striped Parrotfish</v>
      </c>
      <c r="L879" t="str">
        <f>VLOOKUP(G879,lookups!$A$2:$I$201,3,0)</f>
        <v>Scarus iserti</v>
      </c>
      <c r="M879" t="str">
        <f>VLOOKUP(G879,lookups!$A$2:$I$201,4,0)</f>
        <v>Scaridae</v>
      </c>
      <c r="N879" t="str">
        <f>VLOOKUP(G879,lookups!$A$2:$I$201,5,0)</f>
        <v>Herbivores</v>
      </c>
      <c r="O879">
        <f>VLOOKUP(G879,lookups!$A$2:$I$201,6,0)</f>
        <v>1.47E-2</v>
      </c>
      <c r="P879">
        <f>VLOOKUP(G879,lookups!$A$2:$I$201,7,0)</f>
        <v>3.0548000000000002</v>
      </c>
      <c r="Q879">
        <f t="shared" si="13"/>
        <v>3.5027873644931384</v>
      </c>
    </row>
    <row r="880" spans="1:17" x14ac:dyDescent="0.2">
      <c r="A880" s="31">
        <v>44141</v>
      </c>
      <c r="B880" s="32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VLOOKUP(G880,lookups!$A$2:$I$201,2,0)</f>
        <v>3-spot Damselfish</v>
      </c>
      <c r="L880" t="str">
        <f>VLOOKUP(G880,lookups!$A$2:$I$201,3,0)</f>
        <v>Stegastes planifrons</v>
      </c>
      <c r="M880" t="str">
        <f>VLOOKUP(G880,lookups!$A$2:$I$201,4,0)</f>
        <v>Pomacentridae</v>
      </c>
      <c r="N880" t="str">
        <f>VLOOKUP(G880,lookups!$A$2:$I$201,5,0)</f>
        <v>Omnivores</v>
      </c>
      <c r="O880">
        <f>VLOOKUP(G880,lookups!$A$2:$I$201,6,0)</f>
        <v>2.188E-2</v>
      </c>
      <c r="P880">
        <f>VLOOKUP(G880,lookups!$A$2:$I$201,7,0)</f>
        <v>2.96</v>
      </c>
      <c r="Q880">
        <f t="shared" si="13"/>
        <v>2.5644753591955127</v>
      </c>
    </row>
    <row r="881" spans="1:17" x14ac:dyDescent="0.2">
      <c r="A881" s="31">
        <v>44141</v>
      </c>
      <c r="B881" s="32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VLOOKUP(G881,lookups!$A$2:$I$201,2,0)</f>
        <v>Stoplight Parrotfish</v>
      </c>
      <c r="L881" t="str">
        <f>VLOOKUP(G881,lookups!$A$2:$I$201,3,0)</f>
        <v>Sparisoma viride</v>
      </c>
      <c r="M881" t="str">
        <f>VLOOKUP(G881,lookups!$A$2:$I$201,4,0)</f>
        <v>Scaridae</v>
      </c>
      <c r="N881" t="str">
        <f>VLOOKUP(G881,lookups!$A$2:$I$201,5,0)</f>
        <v>Herbivores</v>
      </c>
      <c r="O881">
        <f>VLOOKUP(G881,lookups!$A$2:$I$201,6,0)</f>
        <v>2.5000000000000001E-2</v>
      </c>
      <c r="P881">
        <f>VLOOKUP(G881,lookups!$A$2:$I$201,7,0)</f>
        <v>2.9214000000000002</v>
      </c>
      <c r="Q881">
        <f t="shared" si="13"/>
        <v>27.559072613163718</v>
      </c>
    </row>
    <row r="882" spans="1:17" x14ac:dyDescent="0.2">
      <c r="A882" s="31">
        <v>44141</v>
      </c>
      <c r="B882" s="32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VLOOKUP(G882,lookups!$A$2:$I$201,2,0)</f>
        <v>Stoplight Parrotfish</v>
      </c>
      <c r="L882" t="str">
        <f>VLOOKUP(G882,lookups!$A$2:$I$201,3,0)</f>
        <v>Sparisoma viride</v>
      </c>
      <c r="M882" t="str">
        <f>VLOOKUP(G882,lookups!$A$2:$I$201,4,0)</f>
        <v>Scaridae</v>
      </c>
      <c r="N882" t="str">
        <f>VLOOKUP(G882,lookups!$A$2:$I$201,5,0)</f>
        <v>Herbivores</v>
      </c>
      <c r="O882">
        <f>VLOOKUP(G882,lookups!$A$2:$I$201,6,0)</f>
        <v>2.5000000000000001E-2</v>
      </c>
      <c r="P882">
        <f>VLOOKUP(G882,lookups!$A$2:$I$201,7,0)</f>
        <v>2.9214000000000002</v>
      </c>
      <c r="Q882">
        <f t="shared" si="13"/>
        <v>35.535309379641568</v>
      </c>
    </row>
    <row r="883" spans="1:17" x14ac:dyDescent="0.2">
      <c r="A883" s="31">
        <v>44141</v>
      </c>
      <c r="B883" s="32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VLOOKUP(G883,lookups!$A$2:$I$201,2,0)</f>
        <v>Stoplight Parrotfish</v>
      </c>
      <c r="L883" t="str">
        <f>VLOOKUP(G883,lookups!$A$2:$I$201,3,0)</f>
        <v>Sparisoma viride</v>
      </c>
      <c r="M883" t="str">
        <f>VLOOKUP(G883,lookups!$A$2:$I$201,4,0)</f>
        <v>Scaridae</v>
      </c>
      <c r="N883" t="str">
        <f>VLOOKUP(G883,lookups!$A$2:$I$201,5,0)</f>
        <v>Herbivores</v>
      </c>
      <c r="O883">
        <f>VLOOKUP(G883,lookups!$A$2:$I$201,6,0)</f>
        <v>2.5000000000000001E-2</v>
      </c>
      <c r="P883">
        <f>VLOOKUP(G883,lookups!$A$2:$I$201,7,0)</f>
        <v>2.9214000000000002</v>
      </c>
      <c r="Q883">
        <f t="shared" si="13"/>
        <v>55.7491759254154</v>
      </c>
    </row>
    <row r="884" spans="1:17" x14ac:dyDescent="0.2">
      <c r="A884" s="31">
        <v>44141</v>
      </c>
      <c r="B884" s="32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VLOOKUP(G884,lookups!$A$2:$I$201,2,0)</f>
        <v>Queen Parrotfish</v>
      </c>
      <c r="L884" t="str">
        <f>VLOOKUP(G884,lookups!$A$2:$I$201,3,0)</f>
        <v>Scarus vetula</v>
      </c>
      <c r="M884" t="str">
        <f>VLOOKUP(G884,lookups!$A$2:$I$201,4,0)</f>
        <v>Scaridae</v>
      </c>
      <c r="N884" t="str">
        <f>VLOOKUP(G884,lookups!$A$2:$I$201,5,0)</f>
        <v>Herbivores</v>
      </c>
      <c r="O884">
        <f>VLOOKUP(G884,lookups!$A$2:$I$201,6,0)</f>
        <v>2.5000000000000001E-2</v>
      </c>
      <c r="P884">
        <f>VLOOKUP(G884,lookups!$A$2:$I$201,7,0)</f>
        <v>2.9214000000000002</v>
      </c>
      <c r="Q884">
        <f t="shared" si="13"/>
        <v>340.12859682681631</v>
      </c>
    </row>
    <row r="885" spans="1:17" x14ac:dyDescent="0.2">
      <c r="A885" s="31">
        <v>44141</v>
      </c>
      <c r="B885" s="32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VLOOKUP(G885,lookups!$A$2:$I$201,2,0)</f>
        <v>Queen Parrotfish</v>
      </c>
      <c r="L885" t="str">
        <f>VLOOKUP(G885,lookups!$A$2:$I$201,3,0)</f>
        <v>Scarus vetula</v>
      </c>
      <c r="M885" t="str">
        <f>VLOOKUP(G885,lookups!$A$2:$I$201,4,0)</f>
        <v>Scaridae</v>
      </c>
      <c r="N885" t="str">
        <f>VLOOKUP(G885,lookups!$A$2:$I$201,5,0)</f>
        <v>Herbivores</v>
      </c>
      <c r="O885">
        <f>VLOOKUP(G885,lookups!$A$2:$I$201,6,0)</f>
        <v>2.5000000000000001E-2</v>
      </c>
      <c r="P885">
        <f>VLOOKUP(G885,lookups!$A$2:$I$201,7,0)</f>
        <v>2.9214000000000002</v>
      </c>
      <c r="Q885">
        <f t="shared" si="13"/>
        <v>208.78227637141873</v>
      </c>
    </row>
    <row r="886" spans="1:17" x14ac:dyDescent="0.2">
      <c r="A886" s="31">
        <v>44141</v>
      </c>
      <c r="B886" s="32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VLOOKUP(G886,lookups!$A$2:$I$201,2,0)</f>
        <v>Queen Parrotfish</v>
      </c>
      <c r="L886" t="str">
        <f>VLOOKUP(G886,lookups!$A$2:$I$201,3,0)</f>
        <v>Scarus vetula</v>
      </c>
      <c r="M886" t="str">
        <f>VLOOKUP(G886,lookups!$A$2:$I$201,4,0)</f>
        <v>Scaridae</v>
      </c>
      <c r="N886" t="str">
        <f>VLOOKUP(G886,lookups!$A$2:$I$201,5,0)</f>
        <v>Herbivores</v>
      </c>
      <c r="O886">
        <f>VLOOKUP(G886,lookups!$A$2:$I$201,6,0)</f>
        <v>2.5000000000000001E-2</v>
      </c>
      <c r="P886">
        <f>VLOOKUP(G886,lookups!$A$2:$I$201,7,0)</f>
        <v>2.9214000000000002</v>
      </c>
      <c r="Q886">
        <f t="shared" si="13"/>
        <v>158.04073398743014</v>
      </c>
    </row>
    <row r="887" spans="1:17" x14ac:dyDescent="0.2">
      <c r="A887" s="31">
        <v>44141</v>
      </c>
      <c r="B887" s="32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VLOOKUP(G887,lookups!$A$2:$I$201,2,0)</f>
        <v>Queen Parrotfish</v>
      </c>
      <c r="L887" t="str">
        <f>VLOOKUP(G887,lookups!$A$2:$I$201,3,0)</f>
        <v>Scarus vetula</v>
      </c>
      <c r="M887" t="str">
        <f>VLOOKUP(G887,lookups!$A$2:$I$201,4,0)</f>
        <v>Scaridae</v>
      </c>
      <c r="N887" t="str">
        <f>VLOOKUP(G887,lookups!$A$2:$I$201,5,0)</f>
        <v>Herbivores</v>
      </c>
      <c r="O887">
        <f>VLOOKUP(G887,lookups!$A$2:$I$201,6,0)</f>
        <v>2.5000000000000001E-2</v>
      </c>
      <c r="P887">
        <f>VLOOKUP(G887,lookups!$A$2:$I$201,7,0)</f>
        <v>2.9214000000000002</v>
      </c>
      <c r="Q887">
        <f t="shared" si="13"/>
        <v>27.559072613163718</v>
      </c>
    </row>
    <row r="888" spans="1:17" x14ac:dyDescent="0.2">
      <c r="A888" s="31">
        <v>44141</v>
      </c>
      <c r="B888" s="32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VLOOKUP(G888,lookups!$A$2:$I$201,2,0)</f>
        <v>Striped Parrotfish</v>
      </c>
      <c r="L888" t="str">
        <f>VLOOKUP(G888,lookups!$A$2:$I$201,3,0)</f>
        <v>Scarus iserti</v>
      </c>
      <c r="M888" t="str">
        <f>VLOOKUP(G888,lookups!$A$2:$I$201,4,0)</f>
        <v>Scaridae</v>
      </c>
      <c r="N888" t="str">
        <f>VLOOKUP(G888,lookups!$A$2:$I$201,5,0)</f>
        <v>Herbivores</v>
      </c>
      <c r="O888">
        <f>VLOOKUP(G888,lookups!$A$2:$I$201,6,0)</f>
        <v>1.47E-2</v>
      </c>
      <c r="P888">
        <f>VLOOKUP(G888,lookups!$A$2:$I$201,7,0)</f>
        <v>3.0548000000000002</v>
      </c>
      <c r="Q888">
        <f t="shared" si="13"/>
        <v>37.169908103492105</v>
      </c>
    </row>
    <row r="889" spans="1:17" x14ac:dyDescent="0.2">
      <c r="A889" s="31">
        <v>44141</v>
      </c>
      <c r="B889" s="32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VLOOKUP(G889,lookups!$A$2:$I$201,2,0)</f>
        <v>Striped Parrotfish</v>
      </c>
      <c r="L889" t="str">
        <f>VLOOKUP(G889,lookups!$A$2:$I$201,3,0)</f>
        <v>Scarus iserti</v>
      </c>
      <c r="M889" t="str">
        <f>VLOOKUP(G889,lookups!$A$2:$I$201,4,0)</f>
        <v>Scaridae</v>
      </c>
      <c r="N889" t="str">
        <f>VLOOKUP(G889,lookups!$A$2:$I$201,5,0)</f>
        <v>Herbivores</v>
      </c>
      <c r="O889">
        <f>VLOOKUP(G889,lookups!$A$2:$I$201,6,0)</f>
        <v>1.47E-2</v>
      </c>
      <c r="P889">
        <f>VLOOKUP(G889,lookups!$A$2:$I$201,7,0)</f>
        <v>3.0548000000000002</v>
      </c>
      <c r="Q889">
        <f t="shared" si="13"/>
        <v>22.313295111338885</v>
      </c>
    </row>
    <row r="890" spans="1:17" x14ac:dyDescent="0.2">
      <c r="A890" s="31">
        <v>44141</v>
      </c>
      <c r="B890" s="32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VLOOKUP(G890,lookups!$A$2:$I$201,2,0)</f>
        <v>Striped Parrotfish</v>
      </c>
      <c r="L890" t="str">
        <f>VLOOKUP(G890,lookups!$A$2:$I$201,3,0)</f>
        <v>Scarus iserti</v>
      </c>
      <c r="M890" t="str">
        <f>VLOOKUP(G890,lookups!$A$2:$I$201,4,0)</f>
        <v>Scaridae</v>
      </c>
      <c r="N890" t="str">
        <f>VLOOKUP(G890,lookups!$A$2:$I$201,5,0)</f>
        <v>Herbivores</v>
      </c>
      <c r="O890">
        <f>VLOOKUP(G890,lookups!$A$2:$I$201,6,0)</f>
        <v>1.47E-2</v>
      </c>
      <c r="P890">
        <f>VLOOKUP(G890,lookups!$A$2:$I$201,7,0)</f>
        <v>3.0548000000000002</v>
      </c>
      <c r="Q890">
        <f t="shared" si="13"/>
        <v>46.613236474289479</v>
      </c>
    </row>
    <row r="891" spans="1:17" x14ac:dyDescent="0.2">
      <c r="A891" s="31">
        <v>44141</v>
      </c>
      <c r="B891" s="32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VLOOKUP(G891,lookups!$A$2:$I$201,2,0)</f>
        <v>Striped Parrotfish</v>
      </c>
      <c r="L891" t="str">
        <f>VLOOKUP(G891,lookups!$A$2:$I$201,3,0)</f>
        <v>Scarus iserti</v>
      </c>
      <c r="M891" t="str">
        <f>VLOOKUP(G891,lookups!$A$2:$I$201,4,0)</f>
        <v>Scaridae</v>
      </c>
      <c r="N891" t="str">
        <f>VLOOKUP(G891,lookups!$A$2:$I$201,5,0)</f>
        <v>Herbivores</v>
      </c>
      <c r="O891">
        <f>VLOOKUP(G891,lookups!$A$2:$I$201,6,0)</f>
        <v>1.47E-2</v>
      </c>
      <c r="P891">
        <f>VLOOKUP(G891,lookups!$A$2:$I$201,7,0)</f>
        <v>3.0548000000000002</v>
      </c>
      <c r="Q891">
        <f t="shared" si="13"/>
        <v>29.107184931818338</v>
      </c>
    </row>
    <row r="892" spans="1:17" x14ac:dyDescent="0.2">
      <c r="A892" s="31">
        <v>44141</v>
      </c>
      <c r="B892" s="32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VLOOKUP(G892,lookups!$A$2:$I$201,2,0)</f>
        <v>Striped Parrotfish</v>
      </c>
      <c r="L892" t="str">
        <f>VLOOKUP(G892,lookups!$A$2:$I$201,3,0)</f>
        <v>Scarus iserti</v>
      </c>
      <c r="M892" t="str">
        <f>VLOOKUP(G892,lookups!$A$2:$I$201,4,0)</f>
        <v>Scaridae</v>
      </c>
      <c r="N892" t="str">
        <f>VLOOKUP(G892,lookups!$A$2:$I$201,5,0)</f>
        <v>Herbivores</v>
      </c>
      <c r="O892">
        <f>VLOOKUP(G892,lookups!$A$2:$I$201,6,0)</f>
        <v>1.47E-2</v>
      </c>
      <c r="P892">
        <f>VLOOKUP(G892,lookups!$A$2:$I$201,7,0)</f>
        <v>3.0548000000000002</v>
      </c>
      <c r="Q892">
        <f t="shared" si="13"/>
        <v>12.087524088838006</v>
      </c>
    </row>
    <row r="893" spans="1:17" x14ac:dyDescent="0.2">
      <c r="A893" s="31">
        <v>44141</v>
      </c>
      <c r="B893" s="32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VLOOKUP(G893,lookups!$A$2:$I$201,2,0)</f>
        <v>Bar Jack</v>
      </c>
      <c r="L893" t="str">
        <f>VLOOKUP(G893,lookups!$A$2:$I$201,3,0)</f>
        <v>Caranx ruber</v>
      </c>
      <c r="M893" t="str">
        <f>VLOOKUP(G893,lookups!$A$2:$I$201,4,0)</f>
        <v>Carangidae</v>
      </c>
      <c r="N893" t="str">
        <f>VLOOKUP(G893,lookups!$A$2:$I$201,5,0)</f>
        <v>Carnivores</v>
      </c>
      <c r="O893">
        <f>VLOOKUP(G893,lookups!$A$2:$I$201,6,0)</f>
        <v>7.4000000000000003E-3</v>
      </c>
      <c r="P893">
        <f>VLOOKUP(G893,lookups!$A$2:$I$201,7,0)</f>
        <v>3.2370000000000001</v>
      </c>
      <c r="Q893">
        <f t="shared" si="13"/>
        <v>85.614794532545844</v>
      </c>
    </row>
    <row r="894" spans="1:17" x14ac:dyDescent="0.2">
      <c r="A894" s="31">
        <v>44141</v>
      </c>
      <c r="B894" s="32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VLOOKUP(G894,lookups!$A$2:$I$201,2,0)</f>
        <v>Stoplight Parrotfish</v>
      </c>
      <c r="L894" t="str">
        <f>VLOOKUP(G894,lookups!$A$2:$I$201,3,0)</f>
        <v>Sparisoma viride</v>
      </c>
      <c r="M894" t="str">
        <f>VLOOKUP(G894,lookups!$A$2:$I$201,4,0)</f>
        <v>Scaridae</v>
      </c>
      <c r="N894" t="str">
        <f>VLOOKUP(G894,lookups!$A$2:$I$201,5,0)</f>
        <v>Herbivores</v>
      </c>
      <c r="O894">
        <f>VLOOKUP(G894,lookups!$A$2:$I$201,6,0)</f>
        <v>2.5000000000000001E-2</v>
      </c>
      <c r="P894">
        <f>VLOOKUP(G894,lookups!$A$2:$I$201,7,0)</f>
        <v>2.9214000000000002</v>
      </c>
      <c r="Q894">
        <f t="shared" si="13"/>
        <v>4.6906288624930603</v>
      </c>
    </row>
    <row r="895" spans="1:17" x14ac:dyDescent="0.2">
      <c r="A895" s="31">
        <v>44141</v>
      </c>
      <c r="B895" s="32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VLOOKUP(G895,lookups!$A$2:$I$201,2,0)</f>
        <v>Queen Parrotfish</v>
      </c>
      <c r="L895" t="str">
        <f>VLOOKUP(G895,lookups!$A$2:$I$201,3,0)</f>
        <v>Scarus vetula</v>
      </c>
      <c r="M895" t="str">
        <f>VLOOKUP(G895,lookups!$A$2:$I$201,4,0)</f>
        <v>Scaridae</v>
      </c>
      <c r="N895" t="str">
        <f>VLOOKUP(G895,lookups!$A$2:$I$201,5,0)</f>
        <v>Herbivores</v>
      </c>
      <c r="O895">
        <f>VLOOKUP(G895,lookups!$A$2:$I$201,6,0)</f>
        <v>2.5000000000000001E-2</v>
      </c>
      <c r="P895">
        <f>VLOOKUP(G895,lookups!$A$2:$I$201,7,0)</f>
        <v>2.9214000000000002</v>
      </c>
      <c r="Q895">
        <f t="shared" si="13"/>
        <v>4.6906288624930603</v>
      </c>
    </row>
    <row r="896" spans="1:17" x14ac:dyDescent="0.2">
      <c r="A896" s="31">
        <v>44141</v>
      </c>
      <c r="B896" s="32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VLOOKUP(G896,lookups!$A$2:$I$201,2,0)</f>
        <v>Ocean Surgeonfish</v>
      </c>
      <c r="L896" t="str">
        <f>VLOOKUP(G896,lookups!$A$2:$I$201,3,0)</f>
        <v>Acanthurus bahianus</v>
      </c>
      <c r="M896" t="str">
        <f>VLOOKUP(G896,lookups!$A$2:$I$201,4,0)</f>
        <v>Acanthuridae</v>
      </c>
      <c r="N896" t="str">
        <f>VLOOKUP(G896,lookups!$A$2:$I$201,5,0)</f>
        <v>Herbivores</v>
      </c>
      <c r="O896">
        <f>VLOOKUP(G896,lookups!$A$2:$I$201,6,0)</f>
        <v>2.3699999999999999E-2</v>
      </c>
      <c r="P896">
        <f>VLOOKUP(G896,lookups!$A$2:$I$201,7,0)</f>
        <v>2.9752000000000001</v>
      </c>
      <c r="Q896">
        <f t="shared" si="13"/>
        <v>7.7461166830267922</v>
      </c>
    </row>
    <row r="897" spans="1:17" x14ac:dyDescent="0.2">
      <c r="A897" s="31">
        <v>44141</v>
      </c>
      <c r="B897" s="32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VLOOKUP(G897,lookups!$A$2:$I$201,2,0)</f>
        <v>Puddingwife</v>
      </c>
      <c r="L897" t="str">
        <f>VLOOKUP(G897,lookups!$A$2:$I$201,3,0)</f>
        <v>Halichoeres radiatus</v>
      </c>
      <c r="M897" t="str">
        <f>VLOOKUP(G897,lookups!$A$2:$I$201,4,0)</f>
        <v>Labridae</v>
      </c>
      <c r="N897" t="str">
        <f>VLOOKUP(G897,lookups!$A$2:$I$201,5,0)</f>
        <v>Carnivores</v>
      </c>
      <c r="O897">
        <f>VLOOKUP(G897,lookups!$A$2:$I$201,6,0)</f>
        <v>1.3100000000000001E-2</v>
      </c>
      <c r="P897">
        <f>VLOOKUP(G897,lookups!$A$2:$I$201,7,0)</f>
        <v>3.0379999999999998</v>
      </c>
      <c r="Q897">
        <f t="shared" si="13"/>
        <v>31.727160088961959</v>
      </c>
    </row>
    <row r="898" spans="1:17" x14ac:dyDescent="0.2">
      <c r="A898" s="31">
        <v>44141</v>
      </c>
      <c r="B898" s="32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VLOOKUP(G898,lookups!$A$2:$I$201,2,0)</f>
        <v>Ocean Surgeonfish</v>
      </c>
      <c r="L898" t="str">
        <f>VLOOKUP(G898,lookups!$A$2:$I$201,3,0)</f>
        <v>Acanthurus bahianus</v>
      </c>
      <c r="M898" t="str">
        <f>VLOOKUP(G898,lookups!$A$2:$I$201,4,0)</f>
        <v>Acanthuridae</v>
      </c>
      <c r="N898" t="str">
        <f>VLOOKUP(G898,lookups!$A$2:$I$201,5,0)</f>
        <v>Herbivores</v>
      </c>
      <c r="O898">
        <f>VLOOKUP(G898,lookups!$A$2:$I$201,6,0)</f>
        <v>2.3699999999999999E-2</v>
      </c>
      <c r="P898">
        <f>VLOOKUP(G898,lookups!$A$2:$I$201,7,0)</f>
        <v>2.9752000000000001</v>
      </c>
      <c r="Q898">
        <f t="shared" si="13"/>
        <v>0.62270091381792658</v>
      </c>
    </row>
    <row r="899" spans="1:17" x14ac:dyDescent="0.2">
      <c r="A899" s="31">
        <v>44141</v>
      </c>
      <c r="B899" s="32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VLOOKUP(G899,lookups!$A$2:$I$201,2,0)</f>
        <v>Ocean Surgeonfish</v>
      </c>
      <c r="L899" t="str">
        <f>VLOOKUP(G899,lookups!$A$2:$I$201,3,0)</f>
        <v>Acanthurus bahianus</v>
      </c>
      <c r="M899" t="str">
        <f>VLOOKUP(G899,lookups!$A$2:$I$201,4,0)</f>
        <v>Acanthuridae</v>
      </c>
      <c r="N899" t="str">
        <f>VLOOKUP(G899,lookups!$A$2:$I$201,5,0)</f>
        <v>Herbivores</v>
      </c>
      <c r="O899">
        <f>VLOOKUP(G899,lookups!$A$2:$I$201,6,0)</f>
        <v>2.3699999999999999E-2</v>
      </c>
      <c r="P899">
        <f>VLOOKUP(G899,lookups!$A$2:$I$201,7,0)</f>
        <v>2.9752000000000001</v>
      </c>
      <c r="Q899">
        <f t="shared" ref="Q899:Q962" si="14">O899*H899^P899</f>
        <v>60.912787998674638</v>
      </c>
    </row>
    <row r="900" spans="1:17" x14ac:dyDescent="0.2">
      <c r="A900" s="31">
        <v>44141</v>
      </c>
      <c r="B900" s="32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VLOOKUP(G900,lookups!$A$2:$I$201,2,0)</f>
        <v>Blue Tang</v>
      </c>
      <c r="L900" t="str">
        <f>VLOOKUP(G900,lookups!$A$2:$I$201,3,0)</f>
        <v>Acanthurus coeruleus</v>
      </c>
      <c r="M900" t="str">
        <f>VLOOKUP(G900,lookups!$A$2:$I$201,4,0)</f>
        <v>Acanthuridae</v>
      </c>
      <c r="N900" t="str">
        <f>VLOOKUP(G900,lookups!$A$2:$I$201,5,0)</f>
        <v>Herbivores</v>
      </c>
      <c r="O900">
        <f>VLOOKUP(G900,lookups!$A$2:$I$201,6,0)</f>
        <v>4.1500000000000002E-2</v>
      </c>
      <c r="P900">
        <f>VLOOKUP(G900,lookups!$A$2:$I$201,7,0)</f>
        <v>2.8346</v>
      </c>
      <c r="Q900">
        <f t="shared" si="14"/>
        <v>107.45994143589814</v>
      </c>
    </row>
    <row r="901" spans="1:17" x14ac:dyDescent="0.2">
      <c r="A901" s="31">
        <v>44141</v>
      </c>
      <c r="B901" s="32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VLOOKUP(G901,lookups!$A$2:$I$201,2,0)</f>
        <v>Blue Tang</v>
      </c>
      <c r="L901" t="str">
        <f>VLOOKUP(G901,lookups!$A$2:$I$201,3,0)</f>
        <v>Acanthurus coeruleus</v>
      </c>
      <c r="M901" t="str">
        <f>VLOOKUP(G901,lookups!$A$2:$I$201,4,0)</f>
        <v>Acanthuridae</v>
      </c>
      <c r="N901" t="str">
        <f>VLOOKUP(G901,lookups!$A$2:$I$201,5,0)</f>
        <v>Herbivores</v>
      </c>
      <c r="O901">
        <f>VLOOKUP(G901,lookups!$A$2:$I$201,6,0)</f>
        <v>4.1500000000000002E-2</v>
      </c>
      <c r="P901">
        <f>VLOOKUP(G901,lookups!$A$2:$I$201,7,0)</f>
        <v>2.8346</v>
      </c>
      <c r="Q901">
        <f t="shared" si="14"/>
        <v>3.9751037756219527</v>
      </c>
    </row>
    <row r="902" spans="1:17" x14ac:dyDescent="0.2">
      <c r="A902" s="31">
        <v>44141</v>
      </c>
      <c r="B902" s="32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VLOOKUP(G902,lookups!$A$2:$I$201,2,0)</f>
        <v>Yellowtail Snapper</v>
      </c>
      <c r="L902" t="str">
        <f>VLOOKUP(G902,lookups!$A$2:$I$201,3,0)</f>
        <v>Ocyurus chrysurus</v>
      </c>
      <c r="M902" t="str">
        <f>VLOOKUP(G902,lookups!$A$2:$I$201,4,0)</f>
        <v>Lutjanidae</v>
      </c>
      <c r="N902" t="str">
        <f>VLOOKUP(G902,lookups!$A$2:$I$201,5,0)</f>
        <v>Carnivores</v>
      </c>
      <c r="O902">
        <f>VLOOKUP(G902,lookups!$A$2:$I$201,6,0)</f>
        <v>4.0500000000000001E-2</v>
      </c>
      <c r="P902">
        <f>VLOOKUP(G902,lookups!$A$2:$I$201,7,0)</f>
        <v>2.718</v>
      </c>
      <c r="Q902">
        <f t="shared" si="14"/>
        <v>21.157045654464355</v>
      </c>
    </row>
    <row r="903" spans="1:17" x14ac:dyDescent="0.2">
      <c r="A903" s="31">
        <v>44141</v>
      </c>
      <c r="B903" s="32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VLOOKUP(G903,lookups!$A$2:$I$201,2,0)</f>
        <v>Yellowtail Snapper</v>
      </c>
      <c r="L903" t="str">
        <f>VLOOKUP(G903,lookups!$A$2:$I$201,3,0)</f>
        <v>Ocyurus chrysurus</v>
      </c>
      <c r="M903" t="str">
        <f>VLOOKUP(G903,lookups!$A$2:$I$201,4,0)</f>
        <v>Lutjanidae</v>
      </c>
      <c r="N903" t="str">
        <f>VLOOKUP(G903,lookups!$A$2:$I$201,5,0)</f>
        <v>Carnivores</v>
      </c>
      <c r="O903">
        <f>VLOOKUP(G903,lookups!$A$2:$I$201,6,0)</f>
        <v>4.0500000000000001E-2</v>
      </c>
      <c r="P903">
        <f>VLOOKUP(G903,lookups!$A$2:$I$201,7,0)</f>
        <v>2.718</v>
      </c>
      <c r="Q903">
        <f t="shared" si="14"/>
        <v>8.0247497141571831</v>
      </c>
    </row>
    <row r="904" spans="1:17" x14ac:dyDescent="0.2">
      <c r="A904" s="31">
        <v>44141</v>
      </c>
      <c r="B904" s="32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VLOOKUP(G904,lookups!$A$2:$I$201,2,0)</f>
        <v>Yellowtail Snapper</v>
      </c>
      <c r="L904" t="str">
        <f>VLOOKUP(G904,lookups!$A$2:$I$201,3,0)</f>
        <v>Ocyurus chrysurus</v>
      </c>
      <c r="M904" t="str">
        <f>VLOOKUP(G904,lookups!$A$2:$I$201,4,0)</f>
        <v>Lutjanidae</v>
      </c>
      <c r="N904" t="str">
        <f>VLOOKUP(G904,lookups!$A$2:$I$201,5,0)</f>
        <v>Carnivores</v>
      </c>
      <c r="O904">
        <f>VLOOKUP(G904,lookups!$A$2:$I$201,6,0)</f>
        <v>4.0500000000000001E-2</v>
      </c>
      <c r="P904">
        <f>VLOOKUP(G904,lookups!$A$2:$I$201,7,0)</f>
        <v>2.718</v>
      </c>
      <c r="Q904">
        <f t="shared" si="14"/>
        <v>11.535956450223555</v>
      </c>
    </row>
    <row r="905" spans="1:17" x14ac:dyDescent="0.2">
      <c r="A905" s="31">
        <v>44141</v>
      </c>
      <c r="B905" s="32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VLOOKUP(G905,lookups!$A$2:$I$201,2,0)</f>
        <v>Queen Parrotfish</v>
      </c>
      <c r="L905" t="str">
        <f>VLOOKUP(G905,lookups!$A$2:$I$201,3,0)</f>
        <v>Scarus vetula</v>
      </c>
      <c r="M905" t="str">
        <f>VLOOKUP(G905,lookups!$A$2:$I$201,4,0)</f>
        <v>Scaridae</v>
      </c>
      <c r="N905" t="str">
        <f>VLOOKUP(G905,lookups!$A$2:$I$201,5,0)</f>
        <v>Herbivores</v>
      </c>
      <c r="O905">
        <f>VLOOKUP(G905,lookups!$A$2:$I$201,6,0)</f>
        <v>2.5000000000000001E-2</v>
      </c>
      <c r="P905">
        <f>VLOOKUP(G905,lookups!$A$2:$I$201,7,0)</f>
        <v>2.9214000000000002</v>
      </c>
      <c r="Q905">
        <f t="shared" si="14"/>
        <v>20.861234677071096</v>
      </c>
    </row>
    <row r="906" spans="1:17" x14ac:dyDescent="0.2">
      <c r="A906" s="31">
        <v>44141</v>
      </c>
      <c r="B906" s="32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VLOOKUP(G906,lookups!$A$2:$I$201,2,0)</f>
        <v>Queen Parrotfish</v>
      </c>
      <c r="L906" t="str">
        <f>VLOOKUP(G906,lookups!$A$2:$I$201,3,0)</f>
        <v>Scarus vetula</v>
      </c>
      <c r="M906" t="str">
        <f>VLOOKUP(G906,lookups!$A$2:$I$201,4,0)</f>
        <v>Scaridae</v>
      </c>
      <c r="N906" t="str">
        <f>VLOOKUP(G906,lookups!$A$2:$I$201,5,0)</f>
        <v>Herbivores</v>
      </c>
      <c r="O906">
        <f>VLOOKUP(G906,lookups!$A$2:$I$201,6,0)</f>
        <v>2.5000000000000001E-2</v>
      </c>
      <c r="P906">
        <f>VLOOKUP(G906,lookups!$A$2:$I$201,7,0)</f>
        <v>2.9214000000000002</v>
      </c>
      <c r="Q906">
        <f t="shared" si="14"/>
        <v>15.334304244596257</v>
      </c>
    </row>
    <row r="907" spans="1:17" x14ac:dyDescent="0.2">
      <c r="A907" s="31">
        <v>44141</v>
      </c>
      <c r="B907" s="32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VLOOKUP(G907,lookups!$A$2:$I$201,2,0)</f>
        <v>Striped Parrotfish</v>
      </c>
      <c r="L907" t="str">
        <f>VLOOKUP(G907,lookups!$A$2:$I$201,3,0)</f>
        <v>Scarus iserti</v>
      </c>
      <c r="M907" t="str">
        <f>VLOOKUP(G907,lookups!$A$2:$I$201,4,0)</f>
        <v>Scaridae</v>
      </c>
      <c r="N907" t="str">
        <f>VLOOKUP(G907,lookups!$A$2:$I$201,5,0)</f>
        <v>Herbivores</v>
      </c>
      <c r="O907">
        <f>VLOOKUP(G907,lookups!$A$2:$I$201,6,0)</f>
        <v>1.47E-2</v>
      </c>
      <c r="P907">
        <f>VLOOKUP(G907,lookups!$A$2:$I$201,7,0)</f>
        <v>3.0548000000000002</v>
      </c>
      <c r="Q907">
        <f t="shared" si="14"/>
        <v>16.676977189904147</v>
      </c>
    </row>
    <row r="908" spans="1:17" x14ac:dyDescent="0.2">
      <c r="A908" s="31">
        <v>44141</v>
      </c>
      <c r="B908" s="32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VLOOKUP(G908,lookups!$A$2:$I$201,2,0)</f>
        <v>Striped Parrotfish</v>
      </c>
      <c r="L908" t="str">
        <f>VLOOKUP(G908,lookups!$A$2:$I$201,3,0)</f>
        <v>Scarus iserti</v>
      </c>
      <c r="M908" t="str">
        <f>VLOOKUP(G908,lookups!$A$2:$I$201,4,0)</f>
        <v>Scaridae</v>
      </c>
      <c r="N908" t="str">
        <f>VLOOKUP(G908,lookups!$A$2:$I$201,5,0)</f>
        <v>Herbivores</v>
      </c>
      <c r="O908">
        <f>VLOOKUP(G908,lookups!$A$2:$I$201,6,0)</f>
        <v>1.47E-2</v>
      </c>
      <c r="P908">
        <f>VLOOKUP(G908,lookups!$A$2:$I$201,7,0)</f>
        <v>3.0548000000000002</v>
      </c>
      <c r="Q908">
        <f t="shared" si="14"/>
        <v>12.087524088838006</v>
      </c>
    </row>
    <row r="909" spans="1:17" x14ac:dyDescent="0.2">
      <c r="A909" s="31">
        <v>44141</v>
      </c>
      <c r="B909" s="32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VLOOKUP(G909,lookups!$A$2:$I$201,2,0)</f>
        <v>Striped Parrotfish</v>
      </c>
      <c r="L909" t="str">
        <f>VLOOKUP(G909,lookups!$A$2:$I$201,3,0)</f>
        <v>Scarus iserti</v>
      </c>
      <c r="M909" t="str">
        <f>VLOOKUP(G909,lookups!$A$2:$I$201,4,0)</f>
        <v>Scaridae</v>
      </c>
      <c r="N909" t="str">
        <f>VLOOKUP(G909,lookups!$A$2:$I$201,5,0)</f>
        <v>Herbivores</v>
      </c>
      <c r="O909">
        <f>VLOOKUP(G909,lookups!$A$2:$I$201,6,0)</f>
        <v>1.47E-2</v>
      </c>
      <c r="P909">
        <f>VLOOKUP(G909,lookups!$A$2:$I$201,7,0)</f>
        <v>3.0548000000000002</v>
      </c>
      <c r="Q909">
        <f t="shared" si="14"/>
        <v>22.313295111338885</v>
      </c>
    </row>
    <row r="910" spans="1:17" x14ac:dyDescent="0.2">
      <c r="A910" s="31">
        <v>44141</v>
      </c>
      <c r="B910" s="32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VLOOKUP(G910,lookups!$A$2:$I$201,2,0)</f>
        <v>Striped Parrotfish</v>
      </c>
      <c r="L910" t="str">
        <f>VLOOKUP(G910,lookups!$A$2:$I$201,3,0)</f>
        <v>Scarus iserti</v>
      </c>
      <c r="M910" t="str">
        <f>VLOOKUP(G910,lookups!$A$2:$I$201,4,0)</f>
        <v>Scaridae</v>
      </c>
      <c r="N910" t="str">
        <f>VLOOKUP(G910,lookups!$A$2:$I$201,5,0)</f>
        <v>Herbivores</v>
      </c>
      <c r="O910">
        <f>VLOOKUP(G910,lookups!$A$2:$I$201,6,0)</f>
        <v>1.47E-2</v>
      </c>
      <c r="P910">
        <f>VLOOKUP(G910,lookups!$A$2:$I$201,7,0)</f>
        <v>3.0548000000000002</v>
      </c>
      <c r="Q910">
        <f t="shared" si="14"/>
        <v>12.087524088838006</v>
      </c>
    </row>
    <row r="911" spans="1:17" x14ac:dyDescent="0.2">
      <c r="A911" s="31">
        <v>44141</v>
      </c>
      <c r="B911" s="32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VLOOKUP(G911,lookups!$A$2:$I$201,2,0)</f>
        <v>Stoplight Parrotfish</v>
      </c>
      <c r="L911" t="str">
        <f>VLOOKUP(G911,lookups!$A$2:$I$201,3,0)</f>
        <v>Sparisoma viride</v>
      </c>
      <c r="M911" t="str">
        <f>VLOOKUP(G911,lookups!$A$2:$I$201,4,0)</f>
        <v>Scaridae</v>
      </c>
      <c r="N911" t="str">
        <f>VLOOKUP(G911,lookups!$A$2:$I$201,5,0)</f>
        <v>Herbivores</v>
      </c>
      <c r="O911">
        <f>VLOOKUP(G911,lookups!$A$2:$I$201,6,0)</f>
        <v>2.5000000000000001E-2</v>
      </c>
      <c r="P911">
        <f>VLOOKUP(G911,lookups!$A$2:$I$201,7,0)</f>
        <v>2.9214000000000002</v>
      </c>
      <c r="Q911">
        <f t="shared" si="14"/>
        <v>2.7536642058777425</v>
      </c>
    </row>
    <row r="912" spans="1:17" x14ac:dyDescent="0.2">
      <c r="A912" s="31">
        <v>44141</v>
      </c>
      <c r="B912" s="32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VLOOKUP(G912,lookups!$A$2:$I$201,2,0)</f>
        <v>Stoplight Parrotfish</v>
      </c>
      <c r="L912" t="str">
        <f>VLOOKUP(G912,lookups!$A$2:$I$201,3,0)</f>
        <v>Sparisoma viride</v>
      </c>
      <c r="M912" t="str">
        <f>VLOOKUP(G912,lookups!$A$2:$I$201,4,0)</f>
        <v>Scaridae</v>
      </c>
      <c r="N912" t="str">
        <f>VLOOKUP(G912,lookups!$A$2:$I$201,5,0)</f>
        <v>Herbivores</v>
      </c>
      <c r="O912">
        <f>VLOOKUP(G912,lookups!$A$2:$I$201,6,0)</f>
        <v>2.5000000000000001E-2</v>
      </c>
      <c r="P912">
        <f>VLOOKUP(G912,lookups!$A$2:$I$201,7,0)</f>
        <v>2.9214000000000002</v>
      </c>
      <c r="Q912">
        <f t="shared" si="14"/>
        <v>4.6906288624930603</v>
      </c>
    </row>
    <row r="913" spans="1:17" x14ac:dyDescent="0.2">
      <c r="A913" s="31">
        <v>44141</v>
      </c>
      <c r="B913" s="32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VLOOKUP(G913,lookups!$A$2:$I$201,2,0)</f>
        <v>Beaugregory</v>
      </c>
      <c r="L913" t="str">
        <f>VLOOKUP(G913,lookups!$A$2:$I$201,3,0)</f>
        <v>Stegastes leucostictus</v>
      </c>
      <c r="M913" t="str">
        <f>VLOOKUP(G913,lookups!$A$2:$I$201,4,0)</f>
        <v>Pomacentridae</v>
      </c>
      <c r="N913" t="str">
        <f>VLOOKUP(G913,lookups!$A$2:$I$201,5,0)</f>
        <v>Omnivores</v>
      </c>
      <c r="O913">
        <f>VLOOKUP(G913,lookups!$A$2:$I$201,6,0)</f>
        <v>1.9949999999999999E-2</v>
      </c>
      <c r="P913">
        <f>VLOOKUP(G913,lookups!$A$2:$I$201,7,0)</f>
        <v>2.95</v>
      </c>
      <c r="Q913">
        <f t="shared" si="14"/>
        <v>0.50985960061512192</v>
      </c>
    </row>
    <row r="914" spans="1:17" x14ac:dyDescent="0.2">
      <c r="A914" s="31">
        <v>44141</v>
      </c>
      <c r="B914" s="32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VLOOKUP(G914,lookups!$A$2:$I$201,2,0)</f>
        <v>Striped Parrotfish</v>
      </c>
      <c r="L914" t="str">
        <f>VLOOKUP(G914,lookups!$A$2:$I$201,3,0)</f>
        <v>Scarus iserti</v>
      </c>
      <c r="M914" t="str">
        <f>VLOOKUP(G914,lookups!$A$2:$I$201,4,0)</f>
        <v>Scaridae</v>
      </c>
      <c r="N914" t="str">
        <f>VLOOKUP(G914,lookups!$A$2:$I$201,5,0)</f>
        <v>Herbivores</v>
      </c>
      <c r="O914">
        <f>VLOOKUP(G914,lookups!$A$2:$I$201,6,0)</f>
        <v>1.47E-2</v>
      </c>
      <c r="P914">
        <f>VLOOKUP(G914,lookups!$A$2:$I$201,7,0)</f>
        <v>3.0548000000000002</v>
      </c>
      <c r="Q914">
        <f t="shared" si="14"/>
        <v>46.613236474289479</v>
      </c>
    </row>
    <row r="915" spans="1:17" x14ac:dyDescent="0.2">
      <c r="A915" s="31">
        <v>44141</v>
      </c>
      <c r="B915" s="32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VLOOKUP(G915,lookups!$A$2:$I$201,2,0)</f>
        <v>Bluehead Wrasse</v>
      </c>
      <c r="L915" t="str">
        <f>VLOOKUP(G915,lookups!$A$2:$I$201,3,0)</f>
        <v>Thalassoma bifasciatum</v>
      </c>
      <c r="M915" t="str">
        <f>VLOOKUP(G915,lookups!$A$2:$I$201,4,0)</f>
        <v>Labridae</v>
      </c>
      <c r="N915" t="str">
        <f>VLOOKUP(G915,lookups!$A$2:$I$201,5,0)</f>
        <v>Carnivores</v>
      </c>
      <c r="O915">
        <f>VLOOKUP(G915,lookups!$A$2:$I$201,6,0)</f>
        <v>8.9099999999999995E-3</v>
      </c>
      <c r="P915">
        <f>VLOOKUP(G915,lookups!$A$2:$I$201,7,0)</f>
        <v>3.01</v>
      </c>
      <c r="Q915">
        <f t="shared" si="14"/>
        <v>1.1318201385239828</v>
      </c>
    </row>
    <row r="916" spans="1:17" x14ac:dyDescent="0.2">
      <c r="A916" s="31">
        <v>44141</v>
      </c>
      <c r="B916" s="32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VLOOKUP(G916,lookups!$A$2:$I$201,2,0)</f>
        <v>3-spot Damselfish</v>
      </c>
      <c r="L916" t="str">
        <f>VLOOKUP(G916,lookups!$A$2:$I$201,3,0)</f>
        <v>Stegastes planifrons</v>
      </c>
      <c r="M916" t="str">
        <f>VLOOKUP(G916,lookups!$A$2:$I$201,4,0)</f>
        <v>Pomacentridae</v>
      </c>
      <c r="N916" t="str">
        <f>VLOOKUP(G916,lookups!$A$2:$I$201,5,0)</f>
        <v>Omnivores</v>
      </c>
      <c r="O916">
        <f>VLOOKUP(G916,lookups!$A$2:$I$201,6,0)</f>
        <v>2.188E-2</v>
      </c>
      <c r="P916">
        <f>VLOOKUP(G916,lookups!$A$2:$I$201,7,0)</f>
        <v>2.96</v>
      </c>
      <c r="Q916">
        <f t="shared" si="14"/>
        <v>0.56536150138828423</v>
      </c>
    </row>
    <row r="917" spans="1:17" x14ac:dyDescent="0.2">
      <c r="A917" s="31">
        <v>44141</v>
      </c>
      <c r="B917" s="32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VLOOKUP(G917,lookups!$A$2:$I$201,2,0)</f>
        <v>Sergeant Major</v>
      </c>
      <c r="L917" t="str">
        <f>VLOOKUP(G917,lookups!$A$2:$I$201,3,0)</f>
        <v>Abudefduf saxatilis</v>
      </c>
      <c r="M917" t="str">
        <f>VLOOKUP(G917,lookups!$A$2:$I$201,4,0)</f>
        <v>Pomacentridae</v>
      </c>
      <c r="N917" t="str">
        <f>VLOOKUP(G917,lookups!$A$2:$I$201,5,0)</f>
        <v>Carnivores</v>
      </c>
      <c r="O917">
        <f>VLOOKUP(G917,lookups!$A$2:$I$201,6,0)</f>
        <v>1.8200000000000001E-2</v>
      </c>
      <c r="P917">
        <f>VLOOKUP(G917,lookups!$A$2:$I$201,7,0)</f>
        <v>3.05</v>
      </c>
      <c r="Q917">
        <f t="shared" si="14"/>
        <v>2.4656413298206865</v>
      </c>
    </row>
    <row r="918" spans="1:17" x14ac:dyDescent="0.2">
      <c r="A918" s="31">
        <v>44144</v>
      </c>
      <c r="B918" s="32">
        <v>0.40972222222222227</v>
      </c>
      <c r="C918" t="s">
        <v>438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VLOOKUP(G918,lookups!$A$2:$I$201,2,0)</f>
        <v>Yellowtail Snapper</v>
      </c>
      <c r="L918" t="str">
        <f>VLOOKUP(G918,lookups!$A$2:$I$201,3,0)</f>
        <v>Ocyurus chrysurus</v>
      </c>
      <c r="M918" t="str">
        <f>VLOOKUP(G918,lookups!$A$2:$I$201,4,0)</f>
        <v>Lutjanidae</v>
      </c>
      <c r="N918" t="str">
        <f>VLOOKUP(G918,lookups!$A$2:$I$201,5,0)</f>
        <v>Carnivores</v>
      </c>
      <c r="O918">
        <f>VLOOKUP(G918,lookups!$A$2:$I$201,6,0)</f>
        <v>4.0500000000000001E-2</v>
      </c>
      <c r="P918">
        <f>VLOOKUP(G918,lookups!$A$2:$I$201,7,0)</f>
        <v>2.718</v>
      </c>
      <c r="Q918">
        <f t="shared" si="14"/>
        <v>11.535956450223555</v>
      </c>
    </row>
    <row r="919" spans="1:17" x14ac:dyDescent="0.2">
      <c r="A919" s="31">
        <v>44144</v>
      </c>
      <c r="B919" s="32">
        <v>0.40972222222222227</v>
      </c>
      <c r="C919" t="s">
        <v>438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VLOOKUP(G919,lookups!$A$2:$I$201,2,0)</f>
        <v>3-spot Damselfish</v>
      </c>
      <c r="L919" t="str">
        <f>VLOOKUP(G919,lookups!$A$2:$I$201,3,0)</f>
        <v>Stegastes planifrons</v>
      </c>
      <c r="M919" t="str">
        <f>VLOOKUP(G919,lookups!$A$2:$I$201,4,0)</f>
        <v>Pomacentridae</v>
      </c>
      <c r="N919" t="str">
        <f>VLOOKUP(G919,lookups!$A$2:$I$201,5,0)</f>
        <v>Omnivores</v>
      </c>
      <c r="O919">
        <f>VLOOKUP(G919,lookups!$A$2:$I$201,6,0)</f>
        <v>2.188E-2</v>
      </c>
      <c r="P919">
        <f>VLOOKUP(G919,lookups!$A$2:$I$201,7,0)</f>
        <v>2.96</v>
      </c>
      <c r="Q919">
        <f t="shared" si="14"/>
        <v>0.56536150138828423</v>
      </c>
    </row>
    <row r="920" spans="1:17" x14ac:dyDescent="0.2">
      <c r="A920" s="31">
        <v>44144</v>
      </c>
      <c r="B920" s="32">
        <v>0.40972222222222199</v>
      </c>
      <c r="C920" t="s">
        <v>438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VLOOKUP(G920,lookups!$A$2:$I$201,2,0)</f>
        <v>Slippery Dick</v>
      </c>
      <c r="L920" t="str">
        <f>VLOOKUP(G920,lookups!$A$2:$I$201,3,0)</f>
        <v>Halichoeres bivittatus</v>
      </c>
      <c r="M920" t="str">
        <f>VLOOKUP(G920,lookups!$A$2:$I$201,4,0)</f>
        <v>Labridae</v>
      </c>
      <c r="N920" t="str">
        <f>VLOOKUP(G920,lookups!$A$2:$I$201,5,0)</f>
        <v>Carnivores</v>
      </c>
      <c r="O920">
        <f>VLOOKUP(G920,lookups!$A$2:$I$201,6,0)</f>
        <v>9.3299999999999998E-3</v>
      </c>
      <c r="P920">
        <f>VLOOKUP(G920,lookups!$A$2:$I$201,7,0)</f>
        <v>3.06</v>
      </c>
      <c r="Q920">
        <f t="shared" si="14"/>
        <v>3.5965130972579944</v>
      </c>
    </row>
    <row r="921" spans="1:17" x14ac:dyDescent="0.2">
      <c r="A921" s="31">
        <v>44144</v>
      </c>
      <c r="B921" s="32">
        <v>0.40972222222222199</v>
      </c>
      <c r="C921" t="s">
        <v>438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VLOOKUP(G921,lookups!$A$2:$I$201,2,0)</f>
        <v>French Grunt</v>
      </c>
      <c r="L921" t="str">
        <f>VLOOKUP(G921,lookups!$A$2:$I$201,3,0)</f>
        <v>Haemulon flavolineatum</v>
      </c>
      <c r="M921" t="str">
        <f>VLOOKUP(G921,lookups!$A$2:$I$201,4,0)</f>
        <v>Haemulidae</v>
      </c>
      <c r="N921" t="str">
        <f>VLOOKUP(G921,lookups!$A$2:$I$201,5,0)</f>
        <v>Carnivores</v>
      </c>
      <c r="O921">
        <f>VLOOKUP(G921,lookups!$A$2:$I$201,6,0)</f>
        <v>1.2699999999999999E-2</v>
      </c>
      <c r="P921">
        <f>VLOOKUP(G921,lookups!$A$2:$I$201,7,0)</f>
        <v>3.1581000000000001</v>
      </c>
      <c r="Q921">
        <f t="shared" si="14"/>
        <v>9.0334201264139971</v>
      </c>
    </row>
    <row r="922" spans="1:17" x14ac:dyDescent="0.2">
      <c r="A922" s="31">
        <v>44144</v>
      </c>
      <c r="B922" s="32">
        <v>0.40972222222222199</v>
      </c>
      <c r="C922" t="s">
        <v>438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VLOOKUP(G922,lookups!$A$2:$I$201,2,0)</f>
        <v>French Grunt</v>
      </c>
      <c r="L922" t="str">
        <f>VLOOKUP(G922,lookups!$A$2:$I$201,3,0)</f>
        <v>Haemulon flavolineatum</v>
      </c>
      <c r="M922" t="str">
        <f>VLOOKUP(G922,lookups!$A$2:$I$201,4,0)</f>
        <v>Haemulidae</v>
      </c>
      <c r="N922" t="str">
        <f>VLOOKUP(G922,lookups!$A$2:$I$201,5,0)</f>
        <v>Carnivores</v>
      </c>
      <c r="O922">
        <f>VLOOKUP(G922,lookups!$A$2:$I$201,6,0)</f>
        <v>1.2699999999999999E-2</v>
      </c>
      <c r="P922">
        <f>VLOOKUP(G922,lookups!$A$2:$I$201,7,0)</f>
        <v>3.1581000000000001</v>
      </c>
      <c r="Q922">
        <f t="shared" si="14"/>
        <v>5.9252658559316567</v>
      </c>
    </row>
    <row r="923" spans="1:17" x14ac:dyDescent="0.2">
      <c r="A923" s="31">
        <v>44144</v>
      </c>
      <c r="B923" s="32">
        <v>0.40972222222222199</v>
      </c>
      <c r="C923" t="s">
        <v>438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VLOOKUP(G923,lookups!$A$2:$I$201,2,0)</f>
        <v>French Grunt</v>
      </c>
      <c r="L923" t="str">
        <f>VLOOKUP(G923,lookups!$A$2:$I$201,3,0)</f>
        <v>Haemulon flavolineatum</v>
      </c>
      <c r="M923" t="str">
        <f>VLOOKUP(G923,lookups!$A$2:$I$201,4,0)</f>
        <v>Haemulidae</v>
      </c>
      <c r="N923" t="str">
        <f>VLOOKUP(G923,lookups!$A$2:$I$201,5,0)</f>
        <v>Carnivores</v>
      </c>
      <c r="O923">
        <f>VLOOKUP(G923,lookups!$A$2:$I$201,6,0)</f>
        <v>1.2699999999999999E-2</v>
      </c>
      <c r="P923">
        <f>VLOOKUP(G923,lookups!$A$2:$I$201,7,0)</f>
        <v>3.1581000000000001</v>
      </c>
      <c r="Q923">
        <f t="shared" si="14"/>
        <v>65.768437801503794</v>
      </c>
    </row>
    <row r="924" spans="1:17" x14ac:dyDescent="0.2">
      <c r="A924" s="31">
        <v>44144</v>
      </c>
      <c r="B924" s="32">
        <v>0.40972222222222199</v>
      </c>
      <c r="C924" t="s">
        <v>438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VLOOKUP(G924,lookups!$A$2:$I$201,2,0)</f>
        <v>French Grunt</v>
      </c>
      <c r="L924" t="str">
        <f>VLOOKUP(G924,lookups!$A$2:$I$201,3,0)</f>
        <v>Haemulon flavolineatum</v>
      </c>
      <c r="M924" t="str">
        <f>VLOOKUP(G924,lookups!$A$2:$I$201,4,0)</f>
        <v>Haemulidae</v>
      </c>
      <c r="N924" t="str">
        <f>VLOOKUP(G924,lookups!$A$2:$I$201,5,0)</f>
        <v>Carnivores</v>
      </c>
      <c r="O924">
        <f>VLOOKUP(G924,lookups!$A$2:$I$201,6,0)</f>
        <v>1.2699999999999999E-2</v>
      </c>
      <c r="P924">
        <f>VLOOKUP(G924,lookups!$A$2:$I$201,7,0)</f>
        <v>3.1581000000000001</v>
      </c>
      <c r="Q924">
        <f t="shared" si="14"/>
        <v>32.506185853485817</v>
      </c>
    </row>
    <row r="925" spans="1:17" x14ac:dyDescent="0.2">
      <c r="A925" s="31">
        <v>44144</v>
      </c>
      <c r="B925" s="32">
        <v>0.40972222222222199</v>
      </c>
      <c r="C925" t="s">
        <v>438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VLOOKUP(G925,lookups!$A$2:$I$201,2,0)</f>
        <v>French Grunt</v>
      </c>
      <c r="L925" t="str">
        <f>VLOOKUP(G925,lookups!$A$2:$I$201,3,0)</f>
        <v>Haemulon flavolineatum</v>
      </c>
      <c r="M925" t="str">
        <f>VLOOKUP(G925,lookups!$A$2:$I$201,4,0)</f>
        <v>Haemulidae</v>
      </c>
      <c r="N925" t="str">
        <f>VLOOKUP(G925,lookups!$A$2:$I$201,5,0)</f>
        <v>Carnivores</v>
      </c>
      <c r="O925">
        <f>VLOOKUP(G925,lookups!$A$2:$I$201,6,0)</f>
        <v>1.2699999999999999E-2</v>
      </c>
      <c r="P925">
        <f>VLOOKUP(G925,lookups!$A$2:$I$201,7,0)</f>
        <v>3.1581000000000001</v>
      </c>
      <c r="Q925">
        <f t="shared" si="14"/>
        <v>18.276949882608324</v>
      </c>
    </row>
    <row r="926" spans="1:17" x14ac:dyDescent="0.2">
      <c r="A926" s="31">
        <v>44144</v>
      </c>
      <c r="B926" s="32">
        <v>0.40972222222222199</v>
      </c>
      <c r="C926" t="s">
        <v>438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VLOOKUP(G926,lookups!$A$2:$I$201,2,0)</f>
        <v>Beaugregory</v>
      </c>
      <c r="L926" t="str">
        <f>VLOOKUP(G926,lookups!$A$2:$I$201,3,0)</f>
        <v>Stegastes leucostictus</v>
      </c>
      <c r="M926" t="str">
        <f>VLOOKUP(G926,lookups!$A$2:$I$201,4,0)</f>
        <v>Pomacentridae</v>
      </c>
      <c r="N926" t="str">
        <f>VLOOKUP(G926,lookups!$A$2:$I$201,5,0)</f>
        <v>Omnivores</v>
      </c>
      <c r="O926">
        <f>VLOOKUP(G926,lookups!$A$2:$I$201,6,0)</f>
        <v>1.9949999999999999E-2</v>
      </c>
      <c r="P926">
        <f>VLOOKUP(G926,lookups!$A$2:$I$201,7,0)</f>
        <v>2.95</v>
      </c>
      <c r="Q926">
        <f t="shared" si="14"/>
        <v>3.9399352870820694</v>
      </c>
    </row>
    <row r="927" spans="1:17" x14ac:dyDescent="0.2">
      <c r="A927" s="31">
        <v>44144</v>
      </c>
      <c r="B927" s="32">
        <v>0.40972222222222199</v>
      </c>
      <c r="C927" t="s">
        <v>438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VLOOKUP(G927,lookups!$A$2:$I$201,2,0)</f>
        <v>Beaugregory</v>
      </c>
      <c r="L927" t="str">
        <f>VLOOKUP(G927,lookups!$A$2:$I$201,3,0)</f>
        <v>Stegastes leucostictus</v>
      </c>
      <c r="M927" t="str">
        <f>VLOOKUP(G927,lookups!$A$2:$I$201,4,0)</f>
        <v>Pomacentridae</v>
      </c>
      <c r="N927" t="str">
        <f>VLOOKUP(G927,lookups!$A$2:$I$201,5,0)</f>
        <v>Omnivores</v>
      </c>
      <c r="O927">
        <f>VLOOKUP(G927,lookups!$A$2:$I$201,6,0)</f>
        <v>1.9949999999999999E-2</v>
      </c>
      <c r="P927">
        <f>VLOOKUP(G927,lookups!$A$2:$I$201,7,0)</f>
        <v>2.95</v>
      </c>
      <c r="Q927">
        <f t="shared" si="14"/>
        <v>0.50985960061512192</v>
      </c>
    </row>
    <row r="928" spans="1:17" x14ac:dyDescent="0.2">
      <c r="A928" s="31">
        <v>44144</v>
      </c>
      <c r="B928" s="32">
        <v>0.40972222222222199</v>
      </c>
      <c r="C928" t="s">
        <v>438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VLOOKUP(G928,lookups!$A$2:$I$201,2,0)</f>
        <v>Hamlet spp.</v>
      </c>
      <c r="L928" t="str">
        <f>VLOOKUP(G928,lookups!$A$2:$I$201,3,0)</f>
        <v>Hypoplectrus puella</v>
      </c>
      <c r="M928" t="str">
        <f>VLOOKUP(G928,lookups!$A$2:$I$201,4,0)</f>
        <v>Serranidae</v>
      </c>
      <c r="N928" t="str">
        <f>VLOOKUP(G928,lookups!$A$2:$I$201,5,0)</f>
        <v>Carnivores</v>
      </c>
      <c r="O928">
        <f>VLOOKUP(G928,lookups!$A$2:$I$201,6,0)</f>
        <v>1.7780000000000001E-2</v>
      </c>
      <c r="P928">
        <f>VLOOKUP(G928,lookups!$A$2:$I$201,7,0)</f>
        <v>3.03</v>
      </c>
      <c r="Q928">
        <f t="shared" si="14"/>
        <v>0.49614561623140579</v>
      </c>
    </row>
    <row r="929" spans="1:17" x14ac:dyDescent="0.2">
      <c r="A929" s="31">
        <v>44144</v>
      </c>
      <c r="B929" s="32">
        <v>0.40972222222222199</v>
      </c>
      <c r="C929" t="s">
        <v>438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VLOOKUP(G929,lookups!$A$2:$I$201,2,0)</f>
        <v>Queen Parrotfish</v>
      </c>
      <c r="L929" t="str">
        <f>VLOOKUP(G929,lookups!$A$2:$I$201,3,0)</f>
        <v>Scarus vetula</v>
      </c>
      <c r="M929" t="str">
        <f>VLOOKUP(G929,lookups!$A$2:$I$201,4,0)</f>
        <v>Scaridae</v>
      </c>
      <c r="N929" t="str">
        <f>VLOOKUP(G929,lookups!$A$2:$I$201,5,0)</f>
        <v>Herbivores</v>
      </c>
      <c r="O929">
        <f>VLOOKUP(G929,lookups!$A$2:$I$201,6,0)</f>
        <v>2.5000000000000001E-2</v>
      </c>
      <c r="P929">
        <f>VLOOKUP(G929,lookups!$A$2:$I$201,7,0)</f>
        <v>2.9214000000000002</v>
      </c>
      <c r="Q929">
        <f t="shared" si="14"/>
        <v>0.61915878909606581</v>
      </c>
    </row>
    <row r="930" spans="1:17" x14ac:dyDescent="0.2">
      <c r="A930" s="31">
        <v>44144</v>
      </c>
      <c r="B930" s="32">
        <v>0.40972222222222199</v>
      </c>
      <c r="C930" t="s">
        <v>438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VLOOKUP(G930,lookups!$A$2:$I$201,2,0)</f>
        <v>Queen Parrotfish</v>
      </c>
      <c r="L930" t="str">
        <f>VLOOKUP(G930,lookups!$A$2:$I$201,3,0)</f>
        <v>Scarus vetula</v>
      </c>
      <c r="M930" t="str">
        <f>VLOOKUP(G930,lookups!$A$2:$I$201,4,0)</f>
        <v>Scaridae</v>
      </c>
      <c r="N930" t="str">
        <f>VLOOKUP(G930,lookups!$A$2:$I$201,5,0)</f>
        <v>Herbivores</v>
      </c>
      <c r="O930">
        <f>VLOOKUP(G930,lookups!$A$2:$I$201,6,0)</f>
        <v>2.5000000000000001E-2</v>
      </c>
      <c r="P930">
        <f>VLOOKUP(G930,lookups!$A$2:$I$201,7,0)</f>
        <v>2.9214000000000002</v>
      </c>
      <c r="Q930">
        <f t="shared" si="14"/>
        <v>20.861234677071096</v>
      </c>
    </row>
    <row r="931" spans="1:17" x14ac:dyDescent="0.2">
      <c r="A931" s="31">
        <v>44144</v>
      </c>
      <c r="B931" s="32">
        <v>0.40972222222222199</v>
      </c>
      <c r="C931" t="s">
        <v>438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VLOOKUP(G931,lookups!$A$2:$I$201,2,0)</f>
        <v>Greenblotch Parrotfish</v>
      </c>
      <c r="L931" t="str">
        <f>VLOOKUP(G931,lookups!$A$2:$I$201,3,0)</f>
        <v>Sparisoma atomarium</v>
      </c>
      <c r="M931" t="str">
        <f>VLOOKUP(G931,lookups!$A$2:$I$201,4,0)</f>
        <v>Scaridae</v>
      </c>
      <c r="N931" t="str">
        <f>VLOOKUP(G931,lookups!$A$2:$I$201,5,0)</f>
        <v>Herbivores</v>
      </c>
      <c r="O931">
        <f>VLOOKUP(G931,lookups!$A$2:$I$201,6,0)</f>
        <v>1.21E-2</v>
      </c>
      <c r="P931">
        <f>VLOOKUP(G931,lookups!$A$2:$I$201,7,0)</f>
        <v>3.0274999999999999</v>
      </c>
      <c r="Q931">
        <f t="shared" si="14"/>
        <v>9.370323132416889</v>
      </c>
    </row>
    <row r="932" spans="1:17" x14ac:dyDescent="0.2">
      <c r="A932" s="31">
        <v>44144</v>
      </c>
      <c r="B932" s="32">
        <v>0.40972222222222199</v>
      </c>
      <c r="C932" t="s">
        <v>438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VLOOKUP(G932,lookups!$A$2:$I$201,2,0)</f>
        <v>Greenblotch Parrotfish</v>
      </c>
      <c r="L932" t="str">
        <f>VLOOKUP(G932,lookups!$A$2:$I$201,3,0)</f>
        <v>Sparisoma atomarium</v>
      </c>
      <c r="M932" t="str">
        <f>VLOOKUP(G932,lookups!$A$2:$I$201,4,0)</f>
        <v>Scaridae</v>
      </c>
      <c r="N932" t="str">
        <f>VLOOKUP(G932,lookups!$A$2:$I$201,5,0)</f>
        <v>Herbivores</v>
      </c>
      <c r="O932">
        <f>VLOOKUP(G932,lookups!$A$2:$I$201,6,0)</f>
        <v>1.21E-2</v>
      </c>
      <c r="P932">
        <f>VLOOKUP(G932,lookups!$A$2:$I$201,7,0)</f>
        <v>3.0274999999999999</v>
      </c>
      <c r="Q932">
        <f t="shared" si="14"/>
        <v>6.5597955811227795</v>
      </c>
    </row>
    <row r="933" spans="1:17" x14ac:dyDescent="0.2">
      <c r="A933" s="31">
        <v>44144</v>
      </c>
      <c r="B933" s="32">
        <v>0.40972222222222199</v>
      </c>
      <c r="C933" t="s">
        <v>438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VLOOKUP(G933,lookups!$A$2:$I$201,2,0)</f>
        <v>Yellowhead Wrasse</v>
      </c>
      <c r="L933" t="str">
        <f>VLOOKUP(G933,lookups!$A$2:$I$201,3,0)</f>
        <v>Halichoeres garnoti</v>
      </c>
      <c r="M933" t="str">
        <f>VLOOKUP(G933,lookups!$A$2:$I$201,4,0)</f>
        <v>Labridae</v>
      </c>
      <c r="N933" t="str">
        <f>VLOOKUP(G933,lookups!$A$2:$I$201,5,0)</f>
        <v>Carnivores</v>
      </c>
      <c r="O933">
        <f>VLOOKUP(G933,lookups!$A$2:$I$201,6,0)</f>
        <v>0.01</v>
      </c>
      <c r="P933">
        <f>VLOOKUP(G933,lookups!$A$2:$I$201,7,0)</f>
        <v>3.13</v>
      </c>
      <c r="Q933">
        <f t="shared" si="14"/>
        <v>0.3114508548769428</v>
      </c>
    </row>
    <row r="934" spans="1:17" x14ac:dyDescent="0.2">
      <c r="A934" s="31">
        <v>44144</v>
      </c>
      <c r="B934" s="32">
        <v>0.40972222222222199</v>
      </c>
      <c r="C934" t="s">
        <v>438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VLOOKUP(G934,lookups!$A$2:$I$201,2,0)</f>
        <v xml:space="preserve">Caribbean sharp-nose puffer </v>
      </c>
      <c r="L934" t="str">
        <f>VLOOKUP(G934,lookups!$A$2:$I$201,3,0)</f>
        <v>Canthigaster rostrata</v>
      </c>
      <c r="M934" t="str">
        <f>VLOOKUP(G934,lookups!$A$2:$I$201,4,0)</f>
        <v>Tetraodontidae</v>
      </c>
      <c r="N934" t="str">
        <f>VLOOKUP(G934,lookups!$A$2:$I$201,5,0)</f>
        <v>Omnivores</v>
      </c>
      <c r="O934">
        <f>VLOOKUP(G934,lookups!$A$2:$I$201,6,0)</f>
        <v>2.239E-2</v>
      </c>
      <c r="P934">
        <f>VLOOKUP(G934,lookups!$A$2:$I$201,7,0)</f>
        <v>2.96</v>
      </c>
      <c r="Q934">
        <f t="shared" si="14"/>
        <v>0.57853948885208784</v>
      </c>
    </row>
    <row r="935" spans="1:17" x14ac:dyDescent="0.2">
      <c r="A935" s="31">
        <v>44144</v>
      </c>
      <c r="B935" s="32">
        <v>0.40972222222222199</v>
      </c>
      <c r="C935" t="s">
        <v>438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VLOOKUP(G935,lookups!$A$2:$I$201,2,0)</f>
        <v>Clown Wrasse</v>
      </c>
      <c r="L935" t="str">
        <f>VLOOKUP(G935,lookups!$A$2:$I$201,3,0)</f>
        <v>Halichoeres maculipinna </v>
      </c>
      <c r="M935" t="str">
        <f>VLOOKUP(G935,lookups!$A$2:$I$201,4,0)</f>
        <v>Labridae</v>
      </c>
      <c r="N935" t="str">
        <f>VLOOKUP(G935,lookups!$A$2:$I$201,5,0)</f>
        <v>Carnivores</v>
      </c>
      <c r="O935">
        <f>VLOOKUP(G935,lookups!$A$2:$I$201,6,0)</f>
        <v>1.047E-2</v>
      </c>
      <c r="P935">
        <f>VLOOKUP(G935,lookups!$A$2:$I$201,7,0)</f>
        <v>3.2</v>
      </c>
      <c r="Q935">
        <f t="shared" si="14"/>
        <v>8.1252108550983007</v>
      </c>
    </row>
    <row r="936" spans="1:17" x14ac:dyDescent="0.2">
      <c r="A936" s="31">
        <v>44144</v>
      </c>
      <c r="B936" s="32">
        <v>0.40972222222222199</v>
      </c>
      <c r="C936" t="s">
        <v>438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VLOOKUP(G936,lookups!$A$2:$I$201,2,0)</f>
        <v>Bluestriped Grunt</v>
      </c>
      <c r="L936" t="str">
        <f>VLOOKUP(G936,lookups!$A$2:$I$201,3,0)</f>
        <v>Haemulon sciurus</v>
      </c>
      <c r="M936" t="str">
        <f>VLOOKUP(G936,lookups!$A$2:$I$201,4,0)</f>
        <v>Haemulidae</v>
      </c>
      <c r="N936" t="str">
        <f>VLOOKUP(G936,lookups!$A$2:$I$201,5,0)</f>
        <v>Carnivores</v>
      </c>
      <c r="O936">
        <f>VLOOKUP(G936,lookups!$A$2:$I$201,6,0)</f>
        <v>1.9400000000000001E-2</v>
      </c>
      <c r="P936">
        <f>VLOOKUP(G936,lookups!$A$2:$I$201,7,0)</f>
        <v>2.9996</v>
      </c>
      <c r="Q936">
        <f t="shared" si="14"/>
        <v>1.2409117016229625</v>
      </c>
    </row>
    <row r="937" spans="1:17" x14ac:dyDescent="0.2">
      <c r="A937" s="31">
        <v>44144</v>
      </c>
      <c r="B937" s="32">
        <v>0.40972222222222199</v>
      </c>
      <c r="C937" t="s">
        <v>438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VLOOKUP(G937,lookups!$A$2:$I$201,2,0)</f>
        <v>Tomate</v>
      </c>
      <c r="L937" t="str">
        <f>VLOOKUP(G937,lookups!$A$2:$I$201,3,0)</f>
        <v>Haemulon aurolineatum</v>
      </c>
      <c r="M937" t="str">
        <f>VLOOKUP(G937,lookups!$A$2:$I$201,4,0)</f>
        <v>Haemulidae</v>
      </c>
      <c r="N937" t="str">
        <f>VLOOKUP(G937,lookups!$A$2:$I$201,5,0)</f>
        <v>Carnivores</v>
      </c>
      <c r="O937">
        <f>VLOOKUP(G937,lookups!$A$2:$I$201,6,0)</f>
        <v>0.01</v>
      </c>
      <c r="P937">
        <f>VLOOKUP(G937,lookups!$A$2:$I$201,7,0)</f>
        <v>3.2077</v>
      </c>
      <c r="Q937">
        <f t="shared" si="14"/>
        <v>28.95274084122882</v>
      </c>
    </row>
    <row r="938" spans="1:17" x14ac:dyDescent="0.2">
      <c r="A938" s="31">
        <v>44144</v>
      </c>
      <c r="B938" s="32">
        <v>0.40972222222222199</v>
      </c>
      <c r="C938" t="s">
        <v>438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VLOOKUP(G938,lookups!$A$2:$I$201,2,0)</f>
        <v>Bluestriped Grunt</v>
      </c>
      <c r="L938" t="str">
        <f>VLOOKUP(G938,lookups!$A$2:$I$201,3,0)</f>
        <v>Haemulon sciurus</v>
      </c>
      <c r="M938" t="str">
        <f>VLOOKUP(G938,lookups!$A$2:$I$201,4,0)</f>
        <v>Haemulidae</v>
      </c>
      <c r="N938" t="str">
        <f>VLOOKUP(G938,lookups!$A$2:$I$201,5,0)</f>
        <v>Carnivores</v>
      </c>
      <c r="O938">
        <f>VLOOKUP(G938,lookups!$A$2:$I$201,6,0)</f>
        <v>1.9400000000000001E-2</v>
      </c>
      <c r="P938">
        <f>VLOOKUP(G938,lookups!$A$2:$I$201,7,0)</f>
        <v>2.9996</v>
      </c>
      <c r="Q938">
        <f t="shared" si="14"/>
        <v>33.489895745293879</v>
      </c>
    </row>
    <row r="939" spans="1:17" x14ac:dyDescent="0.2">
      <c r="A939" s="31">
        <v>44144</v>
      </c>
      <c r="B939" s="32">
        <v>0.40972222222222199</v>
      </c>
      <c r="C939" t="s">
        <v>438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VLOOKUP(G939,lookups!$A$2:$I$201,2,0)</f>
        <v>Bluestriped Grunt</v>
      </c>
      <c r="L939" t="str">
        <f>VLOOKUP(G939,lookups!$A$2:$I$201,3,0)</f>
        <v>Haemulon sciurus</v>
      </c>
      <c r="M939" t="str">
        <f>VLOOKUP(G939,lookups!$A$2:$I$201,4,0)</f>
        <v>Haemulidae</v>
      </c>
      <c r="N939" t="str">
        <f>VLOOKUP(G939,lookups!$A$2:$I$201,5,0)</f>
        <v>Carnivores</v>
      </c>
      <c r="O939">
        <f>VLOOKUP(G939,lookups!$A$2:$I$201,6,0)</f>
        <v>1.9400000000000001E-2</v>
      </c>
      <c r="P939">
        <f>VLOOKUP(G939,lookups!$A$2:$I$201,7,0)</f>
        <v>2.9996</v>
      </c>
      <c r="Q939">
        <f t="shared" si="14"/>
        <v>9.9245415642849117</v>
      </c>
    </row>
    <row r="940" spans="1:17" x14ac:dyDescent="0.2">
      <c r="A940" s="31">
        <v>44144</v>
      </c>
      <c r="B940" s="32">
        <v>0.40972222222222199</v>
      </c>
      <c r="C940" t="s">
        <v>438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VLOOKUP(G940,lookups!$A$2:$I$201,2,0)</f>
        <v>Bicolour Damselfish</v>
      </c>
      <c r="L940" t="str">
        <f>VLOOKUP(G940,lookups!$A$2:$I$201,3,0)</f>
        <v>Stegastes partitus</v>
      </c>
      <c r="M940" t="str">
        <f>VLOOKUP(G940,lookups!$A$2:$I$201,4,0)</f>
        <v>Pomacentridae</v>
      </c>
      <c r="N940" t="str">
        <f>VLOOKUP(G940,lookups!$A$2:$I$201,5,0)</f>
        <v>Herbivores</v>
      </c>
      <c r="O940">
        <f>VLOOKUP(G940,lookups!$A$2:$I$201,6,0)</f>
        <v>1.4789999999999999E-2</v>
      </c>
      <c r="P940">
        <f>VLOOKUP(G940,lookups!$A$2:$I$201,7,0)</f>
        <v>3.01</v>
      </c>
      <c r="Q940">
        <f t="shared" si="14"/>
        <v>0.40374127549154315</v>
      </c>
    </row>
    <row r="941" spans="1:17" x14ac:dyDescent="0.2">
      <c r="A941" s="31">
        <v>44144</v>
      </c>
      <c r="B941" s="32">
        <v>0.40972222222222199</v>
      </c>
      <c r="C941" t="s">
        <v>438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VLOOKUP(G941,lookups!$A$2:$I$201,2,0)</f>
        <v>3-spot Damselfish</v>
      </c>
      <c r="L941" t="str">
        <f>VLOOKUP(G941,lookups!$A$2:$I$201,3,0)</f>
        <v>Stegastes planifrons</v>
      </c>
      <c r="M941" t="str">
        <f>VLOOKUP(G941,lookups!$A$2:$I$201,4,0)</f>
        <v>Pomacentridae</v>
      </c>
      <c r="N941" t="str">
        <f>VLOOKUP(G941,lookups!$A$2:$I$201,5,0)</f>
        <v>Omnivores</v>
      </c>
      <c r="O941">
        <f>VLOOKUP(G941,lookups!$A$2:$I$201,6,0)</f>
        <v>2.188E-2</v>
      </c>
      <c r="P941">
        <f>VLOOKUP(G941,lookups!$A$2:$I$201,7,0)</f>
        <v>2.96</v>
      </c>
      <c r="Q941">
        <f t="shared" si="14"/>
        <v>0.56536150138828423</v>
      </c>
    </row>
    <row r="942" spans="1:17" x14ac:dyDescent="0.2">
      <c r="A942" s="31">
        <v>44144</v>
      </c>
      <c r="B942" s="32">
        <v>0.40972222222222199</v>
      </c>
      <c r="C942" t="s">
        <v>438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VLOOKUP(G942,lookups!$A$2:$I$201,2,0)</f>
        <v>3-spot Damselfish</v>
      </c>
      <c r="L942" t="str">
        <f>VLOOKUP(G942,lookups!$A$2:$I$201,3,0)</f>
        <v>Stegastes planifrons</v>
      </c>
      <c r="M942" t="str">
        <f>VLOOKUP(G942,lookups!$A$2:$I$201,4,0)</f>
        <v>Pomacentridae</v>
      </c>
      <c r="N942" t="str">
        <f>VLOOKUP(G942,lookups!$A$2:$I$201,5,0)</f>
        <v>Omnivores</v>
      </c>
      <c r="O942">
        <f>VLOOKUP(G942,lookups!$A$2:$I$201,6,0)</f>
        <v>2.188E-2</v>
      </c>
      <c r="P942">
        <f>VLOOKUP(G942,lookups!$A$2:$I$201,7,0)</f>
        <v>2.96</v>
      </c>
      <c r="Q942">
        <f t="shared" si="14"/>
        <v>0.17025352199504648</v>
      </c>
    </row>
    <row r="943" spans="1:17" x14ac:dyDescent="0.2">
      <c r="A943" s="31">
        <v>44144</v>
      </c>
      <c r="B943" s="32">
        <v>0.40972222222222199</v>
      </c>
      <c r="C943" t="s">
        <v>438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VLOOKUP(G943,lookups!$A$2:$I$201,2,0)</f>
        <v>Slippery Dick</v>
      </c>
      <c r="L943" t="str">
        <f>VLOOKUP(G943,lookups!$A$2:$I$201,3,0)</f>
        <v>Halichoeres bivittatus</v>
      </c>
      <c r="M943" t="str">
        <f>VLOOKUP(G943,lookups!$A$2:$I$201,4,0)</f>
        <v>Labridae</v>
      </c>
      <c r="N943" t="str">
        <f>VLOOKUP(G943,lookups!$A$2:$I$201,5,0)</f>
        <v>Carnivores</v>
      </c>
      <c r="O943">
        <f>VLOOKUP(G943,lookups!$A$2:$I$201,6,0)</f>
        <v>9.3299999999999998E-3</v>
      </c>
      <c r="P943">
        <f>VLOOKUP(G943,lookups!$A$2:$I$201,7,0)</f>
        <v>3.06</v>
      </c>
      <c r="Q943">
        <f t="shared" si="14"/>
        <v>18.714415031991813</v>
      </c>
    </row>
    <row r="944" spans="1:17" x14ac:dyDescent="0.2">
      <c r="A944" s="31">
        <v>44144</v>
      </c>
      <c r="B944" s="32">
        <v>0.40972222222222199</v>
      </c>
      <c r="C944" t="s">
        <v>438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VLOOKUP(G944,lookups!$A$2:$I$201,2,0)</f>
        <v>Slippery Dick</v>
      </c>
      <c r="L944" t="str">
        <f>VLOOKUP(G944,lookups!$A$2:$I$201,3,0)</f>
        <v>Halichoeres bivittatus</v>
      </c>
      <c r="M944" t="str">
        <f>VLOOKUP(G944,lookups!$A$2:$I$201,4,0)</f>
        <v>Labridae</v>
      </c>
      <c r="N944" t="str">
        <f>VLOOKUP(G944,lookups!$A$2:$I$201,5,0)</f>
        <v>Carnivores</v>
      </c>
      <c r="O944">
        <f>VLOOKUP(G944,lookups!$A$2:$I$201,6,0)</f>
        <v>9.3299999999999998E-3</v>
      </c>
      <c r="P944">
        <f>VLOOKUP(G944,lookups!$A$2:$I$201,7,0)</f>
        <v>3.06</v>
      </c>
      <c r="Q944">
        <f t="shared" si="14"/>
        <v>5.4117410047026144</v>
      </c>
    </row>
    <row r="945" spans="1:17" x14ac:dyDescent="0.2">
      <c r="A945" s="31">
        <v>44144</v>
      </c>
      <c r="B945" s="32">
        <v>0.40972222222222199</v>
      </c>
      <c r="C945" t="s">
        <v>438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VLOOKUP(G945,lookups!$A$2:$I$201,2,0)</f>
        <v>Redband Parrotfish</v>
      </c>
      <c r="L945" t="str">
        <f>VLOOKUP(G945,lookups!$A$2:$I$201,3,0)</f>
        <v>Sparisoma aurofrenatum</v>
      </c>
      <c r="M945" t="str">
        <f>VLOOKUP(G945,lookups!$A$2:$I$201,4,0)</f>
        <v>Scaridae</v>
      </c>
      <c r="N945" t="str">
        <f>VLOOKUP(G945,lookups!$A$2:$I$201,5,0)</f>
        <v>Herbivores</v>
      </c>
      <c r="O945">
        <f>VLOOKUP(G945,lookups!$A$2:$I$201,6,0)</f>
        <v>4.5999999999999999E-3</v>
      </c>
      <c r="P945">
        <f>VLOOKUP(G945,lookups!$A$2:$I$201,7,0)</f>
        <v>3.4291</v>
      </c>
      <c r="Q945">
        <f t="shared" si="14"/>
        <v>2.1434644468897606</v>
      </c>
    </row>
    <row r="946" spans="1:17" x14ac:dyDescent="0.2">
      <c r="A946" s="31">
        <v>44144</v>
      </c>
      <c r="B946" s="32">
        <v>0.40972222222222199</v>
      </c>
      <c r="C946" t="s">
        <v>438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VLOOKUP(G946,lookups!$A$2:$I$201,2,0)</f>
        <v>Redband Parrotfish</v>
      </c>
      <c r="L946" t="str">
        <f>VLOOKUP(G946,lookups!$A$2:$I$201,3,0)</f>
        <v>Sparisoma aurofrenatum</v>
      </c>
      <c r="M946" t="str">
        <f>VLOOKUP(G946,lookups!$A$2:$I$201,4,0)</f>
        <v>Scaridae</v>
      </c>
      <c r="N946" t="str">
        <f>VLOOKUP(G946,lookups!$A$2:$I$201,5,0)</f>
        <v>Herbivores</v>
      </c>
      <c r="O946">
        <f>VLOOKUP(G946,lookups!$A$2:$I$201,6,0)</f>
        <v>4.5999999999999999E-3</v>
      </c>
      <c r="P946">
        <f>VLOOKUP(G946,lookups!$A$2:$I$201,7,0)</f>
        <v>3.4291</v>
      </c>
      <c r="Q946">
        <f t="shared" si="14"/>
        <v>0.19900057269145616</v>
      </c>
    </row>
    <row r="947" spans="1:17" x14ac:dyDescent="0.2">
      <c r="A947" s="31">
        <v>44144</v>
      </c>
      <c r="B947" s="32">
        <v>0.40972222222222199</v>
      </c>
      <c r="C947" t="s">
        <v>438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VLOOKUP(G947,lookups!$A$2:$I$201,2,0)</f>
        <v>Greenblotch Parrotfish</v>
      </c>
      <c r="L947" t="str">
        <f>VLOOKUP(G947,lookups!$A$2:$I$201,3,0)</f>
        <v>Sparisoma atomarium</v>
      </c>
      <c r="M947" t="str">
        <f>VLOOKUP(G947,lookups!$A$2:$I$201,4,0)</f>
        <v>Scaridae</v>
      </c>
      <c r="N947" t="str">
        <f>VLOOKUP(G947,lookups!$A$2:$I$201,5,0)</f>
        <v>Herbivores</v>
      </c>
      <c r="O947">
        <f>VLOOKUP(G947,lookups!$A$2:$I$201,6,0)</f>
        <v>1.21E-2</v>
      </c>
      <c r="P947">
        <f>VLOOKUP(G947,lookups!$A$2:$I$201,7,0)</f>
        <v>3.0274999999999999</v>
      </c>
      <c r="Q947">
        <f t="shared" si="14"/>
        <v>12.890963250377522</v>
      </c>
    </row>
    <row r="948" spans="1:17" x14ac:dyDescent="0.2">
      <c r="A948" s="31">
        <v>44144</v>
      </c>
      <c r="B948" s="32">
        <v>0.40972222222222199</v>
      </c>
      <c r="C948" t="s">
        <v>438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VLOOKUP(G948,lookups!$A$2:$I$201,2,0)</f>
        <v>Greenblotch Parrotfish</v>
      </c>
      <c r="L948" t="str">
        <f>VLOOKUP(G948,lookups!$A$2:$I$201,3,0)</f>
        <v>Sparisoma atomarium</v>
      </c>
      <c r="M948" t="str">
        <f>VLOOKUP(G948,lookups!$A$2:$I$201,4,0)</f>
        <v>Scaridae</v>
      </c>
      <c r="N948" t="str">
        <f>VLOOKUP(G948,lookups!$A$2:$I$201,5,0)</f>
        <v>Herbivores</v>
      </c>
      <c r="O948">
        <f>VLOOKUP(G948,lookups!$A$2:$I$201,6,0)</f>
        <v>1.21E-2</v>
      </c>
      <c r="P948">
        <f>VLOOKUP(G948,lookups!$A$2:$I$201,7,0)</f>
        <v>3.0274999999999999</v>
      </c>
      <c r="Q948">
        <f t="shared" si="14"/>
        <v>6.5597955811227795</v>
      </c>
    </row>
    <row r="949" spans="1:17" x14ac:dyDescent="0.2">
      <c r="A949" s="31">
        <v>44144</v>
      </c>
      <c r="B949" s="32">
        <v>0.40972222222222199</v>
      </c>
      <c r="C949" t="s">
        <v>438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VLOOKUP(G949,lookups!$A$2:$I$201,2,0)</f>
        <v>Greenblotch Parrotfish</v>
      </c>
      <c r="L949" t="str">
        <f>VLOOKUP(G949,lookups!$A$2:$I$201,3,0)</f>
        <v>Sparisoma atomarium</v>
      </c>
      <c r="M949" t="str">
        <f>VLOOKUP(G949,lookups!$A$2:$I$201,4,0)</f>
        <v>Scaridae</v>
      </c>
      <c r="N949" t="str">
        <f>VLOOKUP(G949,lookups!$A$2:$I$201,5,0)</f>
        <v>Herbivores</v>
      </c>
      <c r="O949">
        <f>VLOOKUP(G949,lookups!$A$2:$I$201,6,0)</f>
        <v>1.21E-2</v>
      </c>
      <c r="P949">
        <f>VLOOKUP(G949,lookups!$A$2:$I$201,7,0)</f>
        <v>3.0274999999999999</v>
      </c>
      <c r="Q949">
        <f t="shared" si="14"/>
        <v>4.3784428605335304</v>
      </c>
    </row>
    <row r="950" spans="1:17" x14ac:dyDescent="0.2">
      <c r="A950" s="31">
        <v>44144</v>
      </c>
      <c r="B950" s="32">
        <v>0.40972222222222199</v>
      </c>
      <c r="C950" t="s">
        <v>438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VLOOKUP(G950,lookups!$A$2:$I$201,2,0)</f>
        <v>Foureye Butterflyfish</v>
      </c>
      <c r="L950" t="str">
        <f>VLOOKUP(G950,lookups!$A$2:$I$201,3,0)</f>
        <v>Chaetodon capistratus</v>
      </c>
      <c r="M950" t="str">
        <f>VLOOKUP(G950,lookups!$A$2:$I$201,4,0)</f>
        <v>Chaetodontidae</v>
      </c>
      <c r="N950" t="str">
        <f>VLOOKUP(G950,lookups!$A$2:$I$201,5,0)</f>
        <v>Carnivores</v>
      </c>
      <c r="O950">
        <f>VLOOKUP(G950,lookups!$A$2:$I$201,6,0)</f>
        <v>2.1999999999999999E-2</v>
      </c>
      <c r="P950">
        <f>VLOOKUP(G950,lookups!$A$2:$I$201,7,0)</f>
        <v>3.1897000000000002</v>
      </c>
      <c r="Q950">
        <f t="shared" si="14"/>
        <v>3.7318768485776825</v>
      </c>
    </row>
    <row r="951" spans="1:17" x14ac:dyDescent="0.2">
      <c r="A951" s="31">
        <v>44144</v>
      </c>
      <c r="B951" s="32">
        <v>0.40972222222222199</v>
      </c>
      <c r="C951" t="s">
        <v>438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VLOOKUP(G951,lookups!$A$2:$I$201,2,0)</f>
        <v>Foureye Butterflyfish</v>
      </c>
      <c r="L951" t="str">
        <f>VLOOKUP(G951,lookups!$A$2:$I$201,3,0)</f>
        <v>Chaetodon capistratus</v>
      </c>
      <c r="M951" t="str">
        <f>VLOOKUP(G951,lookups!$A$2:$I$201,4,0)</f>
        <v>Chaetodontidae</v>
      </c>
      <c r="N951" t="str">
        <f>VLOOKUP(G951,lookups!$A$2:$I$201,5,0)</f>
        <v>Carnivores</v>
      </c>
      <c r="O951">
        <f>VLOOKUP(G951,lookups!$A$2:$I$201,6,0)</f>
        <v>2.1999999999999999E-2</v>
      </c>
      <c r="P951">
        <f>VLOOKUP(G951,lookups!$A$2:$I$201,7,0)</f>
        <v>3.1897000000000002</v>
      </c>
      <c r="Q951">
        <f t="shared" si="14"/>
        <v>6.6756217991125668</v>
      </c>
    </row>
    <row r="952" spans="1:17" x14ac:dyDescent="0.2">
      <c r="A952" s="31">
        <v>44144</v>
      </c>
      <c r="B952" s="32">
        <v>0.40972222222222199</v>
      </c>
      <c r="C952" t="s">
        <v>438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VLOOKUP(G952,lookups!$A$2:$I$201,2,0)</f>
        <v>Foureye Butterflyfish</v>
      </c>
      <c r="L952" t="str">
        <f>VLOOKUP(G952,lookups!$A$2:$I$201,3,0)</f>
        <v>Chaetodon capistratus</v>
      </c>
      <c r="M952" t="str">
        <f>VLOOKUP(G952,lookups!$A$2:$I$201,4,0)</f>
        <v>Chaetodontidae</v>
      </c>
      <c r="N952" t="str">
        <f>VLOOKUP(G952,lookups!$A$2:$I$201,5,0)</f>
        <v>Carnivores</v>
      </c>
      <c r="O952">
        <f>VLOOKUP(G952,lookups!$A$2:$I$201,6,0)</f>
        <v>2.1999999999999999E-2</v>
      </c>
      <c r="P952">
        <f>VLOOKUP(G952,lookups!$A$2:$I$201,7,0)</f>
        <v>3.1897000000000002</v>
      </c>
      <c r="Q952">
        <f t="shared" si="14"/>
        <v>0.73163815686599876</v>
      </c>
    </row>
    <row r="953" spans="1:17" x14ac:dyDescent="0.2">
      <c r="A953" s="31">
        <v>44144</v>
      </c>
      <c r="B953" s="32">
        <v>0.40972222222222199</v>
      </c>
      <c r="C953" t="s">
        <v>438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VLOOKUP(G953,lookups!$A$2:$I$201,2,0)</f>
        <v>French Grunt</v>
      </c>
      <c r="L953" t="str">
        <f>VLOOKUP(G953,lookups!$A$2:$I$201,3,0)</f>
        <v>Haemulon flavolineatum</v>
      </c>
      <c r="M953" t="str">
        <f>VLOOKUP(G953,lookups!$A$2:$I$201,4,0)</f>
        <v>Haemulidae</v>
      </c>
      <c r="N953" t="str">
        <f>VLOOKUP(G953,lookups!$A$2:$I$201,5,0)</f>
        <v>Carnivores</v>
      </c>
      <c r="O953">
        <f>VLOOKUP(G953,lookups!$A$2:$I$201,6,0)</f>
        <v>1.2699999999999999E-2</v>
      </c>
      <c r="P953">
        <f>VLOOKUP(G953,lookups!$A$2:$I$201,7,0)</f>
        <v>3.1581000000000001</v>
      </c>
      <c r="Q953">
        <f t="shared" si="14"/>
        <v>80.637125546889564</v>
      </c>
    </row>
    <row r="954" spans="1:17" x14ac:dyDescent="0.2">
      <c r="A954" s="31">
        <v>44144</v>
      </c>
      <c r="B954" s="32">
        <v>0.40972222222222199</v>
      </c>
      <c r="C954" t="s">
        <v>438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VLOOKUP(G954,lookups!$A$2:$I$201,2,0)</f>
        <v>Yellowtail Snapper</v>
      </c>
      <c r="L954" t="str">
        <f>VLOOKUP(G954,lookups!$A$2:$I$201,3,0)</f>
        <v>Ocyurus chrysurus</v>
      </c>
      <c r="M954" t="str">
        <f>VLOOKUP(G954,lookups!$A$2:$I$201,4,0)</f>
        <v>Lutjanidae</v>
      </c>
      <c r="N954" t="str">
        <f>VLOOKUP(G954,lookups!$A$2:$I$201,5,0)</f>
        <v>Carnivores</v>
      </c>
      <c r="O954">
        <f>VLOOKUP(G954,lookups!$A$2:$I$201,6,0)</f>
        <v>4.0500000000000001E-2</v>
      </c>
      <c r="P954">
        <f>VLOOKUP(G954,lookups!$A$2:$I$201,7,0)</f>
        <v>2.718</v>
      </c>
      <c r="Q954">
        <f t="shared" si="14"/>
        <v>63.689973080974262</v>
      </c>
    </row>
    <row r="955" spans="1:17" x14ac:dyDescent="0.2">
      <c r="A955" s="31">
        <v>44144</v>
      </c>
      <c r="B955" s="32">
        <v>0.40972222222222199</v>
      </c>
      <c r="C955" t="s">
        <v>438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VLOOKUP(G955,lookups!$A$2:$I$201,2,0)</f>
        <v>Yellowtail Snapper</v>
      </c>
      <c r="L955" t="str">
        <f>VLOOKUP(G955,lookups!$A$2:$I$201,3,0)</f>
        <v>Ocyurus chrysurus</v>
      </c>
      <c r="M955" t="str">
        <f>VLOOKUP(G955,lookups!$A$2:$I$201,4,0)</f>
        <v>Lutjanidae</v>
      </c>
      <c r="N955" t="str">
        <f>VLOOKUP(G955,lookups!$A$2:$I$201,5,0)</f>
        <v>Carnivores</v>
      </c>
      <c r="O955">
        <f>VLOOKUP(G955,lookups!$A$2:$I$201,6,0)</f>
        <v>4.0500000000000001E-2</v>
      </c>
      <c r="P955">
        <f>VLOOKUP(G955,lookups!$A$2:$I$201,7,0)</f>
        <v>2.718</v>
      </c>
      <c r="Q955">
        <f t="shared" si="14"/>
        <v>34.727190543401591</v>
      </c>
    </row>
    <row r="956" spans="1:17" x14ac:dyDescent="0.2">
      <c r="A956" s="31">
        <v>44144</v>
      </c>
      <c r="B956" s="32">
        <v>0.40972222222222199</v>
      </c>
      <c r="C956" t="s">
        <v>438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VLOOKUP(G956,lookups!$A$2:$I$201,2,0)</f>
        <v>Cocoa Damselfish</v>
      </c>
      <c r="L956" t="str">
        <f>VLOOKUP(G956,lookups!$A$2:$I$201,3,0)</f>
        <v>Stegastes variabilis</v>
      </c>
      <c r="M956" t="str">
        <f>VLOOKUP(G956,lookups!$A$2:$I$201,4,0)</f>
        <v>Pomacentridae</v>
      </c>
      <c r="N956" t="str">
        <f>VLOOKUP(G956,lookups!$A$2:$I$201,5,0)</f>
        <v>Herbivores</v>
      </c>
      <c r="O956">
        <f>VLOOKUP(G956,lookups!$A$2:$I$201,6,0)</f>
        <v>1.66E-2</v>
      </c>
      <c r="P956">
        <f>VLOOKUP(G956,lookups!$A$2:$I$201,7,0)</f>
        <v>2.99</v>
      </c>
      <c r="Q956">
        <f t="shared" si="14"/>
        <v>0.4433029686699671</v>
      </c>
    </row>
    <row r="957" spans="1:17" x14ac:dyDescent="0.2">
      <c r="A957" s="31">
        <v>44144</v>
      </c>
      <c r="B957" s="32">
        <v>0.40972222222222199</v>
      </c>
      <c r="C957" t="s">
        <v>438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VLOOKUP(G957,lookups!$A$2:$I$201,2,0)</f>
        <v>Ocean Surgeonfish</v>
      </c>
      <c r="L957" t="str">
        <f>VLOOKUP(G957,lookups!$A$2:$I$201,3,0)</f>
        <v>Acanthurus bahianus</v>
      </c>
      <c r="M957" t="str">
        <f>VLOOKUP(G957,lookups!$A$2:$I$201,4,0)</f>
        <v>Acanthuridae</v>
      </c>
      <c r="N957" t="str">
        <f>VLOOKUP(G957,lookups!$A$2:$I$201,5,0)</f>
        <v>Herbivores</v>
      </c>
      <c r="O957">
        <f>VLOOKUP(G957,lookups!$A$2:$I$201,6,0)</f>
        <v>2.3699999999999999E-2</v>
      </c>
      <c r="P957">
        <f>VLOOKUP(G957,lookups!$A$2:$I$201,7,0)</f>
        <v>2.9752000000000001</v>
      </c>
      <c r="Q957">
        <f t="shared" si="14"/>
        <v>74.791985048275095</v>
      </c>
    </row>
    <row r="958" spans="1:17" x14ac:dyDescent="0.2">
      <c r="A958" s="31">
        <v>44144</v>
      </c>
      <c r="B958" s="32">
        <v>0.40972222222222199</v>
      </c>
      <c r="C958" t="s">
        <v>438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VLOOKUP(G958,lookups!$A$2:$I$201,2,0)</f>
        <v>Schoolmaster Snapper</v>
      </c>
      <c r="L958" t="str">
        <f>VLOOKUP(G958,lookups!$A$2:$I$201,3,0)</f>
        <v>Lutjanus apodus</v>
      </c>
      <c r="M958" t="str">
        <f>VLOOKUP(G958,lookups!$A$2:$I$201,4,0)</f>
        <v>Lutjanidae</v>
      </c>
      <c r="N958" t="str">
        <f>VLOOKUP(G958,lookups!$A$2:$I$201,5,0)</f>
        <v>Carnivores</v>
      </c>
      <c r="O958">
        <f>VLOOKUP(G958,lookups!$A$2:$I$201,6,0)</f>
        <v>1.9400000000000001E-2</v>
      </c>
      <c r="P958">
        <f>VLOOKUP(G958,lookups!$A$2:$I$201,7,0)</f>
        <v>2.9779</v>
      </c>
      <c r="Q958">
        <f t="shared" si="14"/>
        <v>192.93109587020615</v>
      </c>
    </row>
    <row r="959" spans="1:17" x14ac:dyDescent="0.2">
      <c r="A959" s="31">
        <v>44144</v>
      </c>
      <c r="B959" s="32">
        <v>0.40972222222222199</v>
      </c>
      <c r="C959" t="s">
        <v>438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VLOOKUP(G959,lookups!$A$2:$I$201,2,0)</f>
        <v>Foureye Butterflyfish</v>
      </c>
      <c r="L959" t="str">
        <f>VLOOKUP(G959,lookups!$A$2:$I$201,3,0)</f>
        <v>Chaetodon capistratus</v>
      </c>
      <c r="M959" t="str">
        <f>VLOOKUP(G959,lookups!$A$2:$I$201,4,0)</f>
        <v>Chaetodontidae</v>
      </c>
      <c r="N959" t="str">
        <f>VLOOKUP(G959,lookups!$A$2:$I$201,5,0)</f>
        <v>Carnivores</v>
      </c>
      <c r="O959">
        <f>VLOOKUP(G959,lookups!$A$2:$I$201,6,0)</f>
        <v>2.1999999999999999E-2</v>
      </c>
      <c r="P959">
        <f>VLOOKUP(G959,lookups!$A$2:$I$201,7,0)</f>
        <v>3.1897000000000002</v>
      </c>
      <c r="Q959">
        <f t="shared" si="14"/>
        <v>3.7318768485776825</v>
      </c>
    </row>
    <row r="960" spans="1:17" x14ac:dyDescent="0.2">
      <c r="A960" s="31">
        <v>44144</v>
      </c>
      <c r="B960" s="32">
        <v>0.40972222222222199</v>
      </c>
      <c r="C960" t="s">
        <v>438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VLOOKUP(G960,lookups!$A$2:$I$201,2,0)</f>
        <v>Bluestriped Grunt</v>
      </c>
      <c r="L960" t="str">
        <f>VLOOKUP(G960,lookups!$A$2:$I$201,3,0)</f>
        <v>Haemulon sciurus</v>
      </c>
      <c r="M960" t="str">
        <f>VLOOKUP(G960,lookups!$A$2:$I$201,4,0)</f>
        <v>Haemulidae</v>
      </c>
      <c r="N960" t="str">
        <f>VLOOKUP(G960,lookups!$A$2:$I$201,5,0)</f>
        <v>Carnivores</v>
      </c>
      <c r="O960">
        <f>VLOOKUP(G960,lookups!$A$2:$I$201,6,0)</f>
        <v>1.9400000000000001E-2</v>
      </c>
      <c r="P960">
        <f>VLOOKUP(G960,lookups!$A$2:$I$201,7,0)</f>
        <v>2.9996</v>
      </c>
      <c r="Q960">
        <f t="shared" si="14"/>
        <v>19.382140165698566</v>
      </c>
    </row>
    <row r="961" spans="1:17" x14ac:dyDescent="0.2">
      <c r="A961" s="31">
        <v>44144</v>
      </c>
      <c r="B961" s="32">
        <v>0.40972222222222199</v>
      </c>
      <c r="C961" t="s">
        <v>438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VLOOKUP(G961,lookups!$A$2:$I$201,2,0)</f>
        <v>Bluestriped Grunt</v>
      </c>
      <c r="L961" t="str">
        <f>VLOOKUP(G961,lookups!$A$2:$I$201,3,0)</f>
        <v>Haemulon sciurus</v>
      </c>
      <c r="M961" t="str">
        <f>VLOOKUP(G961,lookups!$A$2:$I$201,4,0)</f>
        <v>Haemulidae</v>
      </c>
      <c r="N961" t="str">
        <f>VLOOKUP(G961,lookups!$A$2:$I$201,5,0)</f>
        <v>Carnivores</v>
      </c>
      <c r="O961">
        <f>VLOOKUP(G961,lookups!$A$2:$I$201,6,0)</f>
        <v>1.9400000000000001E-2</v>
      </c>
      <c r="P961">
        <f>VLOOKUP(G961,lookups!$A$2:$I$201,7,0)</f>
        <v>2.9996</v>
      </c>
      <c r="Q961">
        <f t="shared" si="14"/>
        <v>14.130175673284006</v>
      </c>
    </row>
    <row r="962" spans="1:17" x14ac:dyDescent="0.2">
      <c r="A962" s="31">
        <v>44144</v>
      </c>
      <c r="B962" s="32">
        <v>0.40972222222222199</v>
      </c>
      <c r="C962" t="s">
        <v>438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VLOOKUP(G962,lookups!$A$2:$I$201,2,0)</f>
        <v>Greenblotch Parrotfish</v>
      </c>
      <c r="L962" t="str">
        <f>VLOOKUP(G962,lookups!$A$2:$I$201,3,0)</f>
        <v>Sparisoma atomarium</v>
      </c>
      <c r="M962" t="str">
        <f>VLOOKUP(G962,lookups!$A$2:$I$201,4,0)</f>
        <v>Scaridae</v>
      </c>
      <c r="N962" t="str">
        <f>VLOOKUP(G962,lookups!$A$2:$I$201,5,0)</f>
        <v>Herbivores</v>
      </c>
      <c r="O962">
        <f>VLOOKUP(G962,lookups!$A$2:$I$201,6,0)</f>
        <v>1.21E-2</v>
      </c>
      <c r="P962">
        <f>VLOOKUP(G962,lookups!$A$2:$I$201,7,0)</f>
        <v>3.0274999999999999</v>
      </c>
      <c r="Q962">
        <f t="shared" si="14"/>
        <v>12.890963250377522</v>
      </c>
    </row>
    <row r="963" spans="1:17" x14ac:dyDescent="0.2">
      <c r="A963" s="31">
        <v>44144</v>
      </c>
      <c r="B963" s="32">
        <v>0.40972222222222199</v>
      </c>
      <c r="C963" t="s">
        <v>438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VLOOKUP(G963,lookups!$A$2:$I$201,2,0)</f>
        <v>Greenblotch Parrotfish</v>
      </c>
      <c r="L963" t="str">
        <f>VLOOKUP(G963,lookups!$A$2:$I$201,3,0)</f>
        <v>Sparisoma atomarium</v>
      </c>
      <c r="M963" t="str">
        <f>VLOOKUP(G963,lookups!$A$2:$I$201,4,0)</f>
        <v>Scaridae</v>
      </c>
      <c r="N963" t="str">
        <f>VLOOKUP(G963,lookups!$A$2:$I$201,5,0)</f>
        <v>Herbivores</v>
      </c>
      <c r="O963">
        <f>VLOOKUP(G963,lookups!$A$2:$I$201,6,0)</f>
        <v>1.21E-2</v>
      </c>
      <c r="P963">
        <f>VLOOKUP(G963,lookups!$A$2:$I$201,7,0)</f>
        <v>3.0274999999999999</v>
      </c>
      <c r="Q963">
        <f t="shared" ref="Q963:Q1026" si="15">O963*H963^P963</f>
        <v>6.5597955811227795</v>
      </c>
    </row>
    <row r="964" spans="1:17" x14ac:dyDescent="0.2">
      <c r="A964" s="31">
        <v>44144</v>
      </c>
      <c r="B964" s="32">
        <v>0.40972222222222199</v>
      </c>
      <c r="C964" t="s">
        <v>438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VLOOKUP(G964,lookups!$A$2:$I$201,2,0)</f>
        <v>Queen Parrotfish</v>
      </c>
      <c r="L964" t="str">
        <f>VLOOKUP(G964,lookups!$A$2:$I$201,3,0)</f>
        <v>Scarus vetula</v>
      </c>
      <c r="M964" t="str">
        <f>VLOOKUP(G964,lookups!$A$2:$I$201,4,0)</f>
        <v>Scaridae</v>
      </c>
      <c r="N964" t="str">
        <f>VLOOKUP(G964,lookups!$A$2:$I$201,5,0)</f>
        <v>Herbivores</v>
      </c>
      <c r="O964">
        <f>VLOOKUP(G964,lookups!$A$2:$I$201,6,0)</f>
        <v>2.5000000000000001E-2</v>
      </c>
      <c r="P964">
        <f>VLOOKUP(G964,lookups!$A$2:$I$201,7,0)</f>
        <v>2.9214000000000002</v>
      </c>
      <c r="Q964">
        <f t="shared" si="15"/>
        <v>10.869938743553069</v>
      </c>
    </row>
    <row r="965" spans="1:17" x14ac:dyDescent="0.2">
      <c r="A965" s="31">
        <v>44144</v>
      </c>
      <c r="B965" s="32">
        <v>0.40972222222222199</v>
      </c>
      <c r="C965" t="s">
        <v>438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VLOOKUP(G965,lookups!$A$2:$I$201,2,0)</f>
        <v>Queen Parrotfish</v>
      </c>
      <c r="L965" t="str">
        <f>VLOOKUP(G965,lookups!$A$2:$I$201,3,0)</f>
        <v>Scarus vetula</v>
      </c>
      <c r="M965" t="str">
        <f>VLOOKUP(G965,lookups!$A$2:$I$201,4,0)</f>
        <v>Scaridae</v>
      </c>
      <c r="N965" t="str">
        <f>VLOOKUP(G965,lookups!$A$2:$I$201,5,0)</f>
        <v>Herbivores</v>
      </c>
      <c r="O965">
        <f>VLOOKUP(G965,lookups!$A$2:$I$201,6,0)</f>
        <v>2.5000000000000001E-2</v>
      </c>
      <c r="P965">
        <f>VLOOKUP(G965,lookups!$A$2:$I$201,7,0)</f>
        <v>2.9214000000000002</v>
      </c>
      <c r="Q965">
        <f t="shared" si="15"/>
        <v>1.4348221330880631</v>
      </c>
    </row>
    <row r="966" spans="1:17" x14ac:dyDescent="0.2">
      <c r="A966" s="31">
        <v>44144</v>
      </c>
      <c r="B966" s="32">
        <v>0.40972222222222199</v>
      </c>
      <c r="C966" t="s">
        <v>438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VLOOKUP(G966,lookups!$A$2:$I$201,2,0)</f>
        <v>3-spot Damselfish</v>
      </c>
      <c r="L966" t="str">
        <f>VLOOKUP(G966,lookups!$A$2:$I$201,3,0)</f>
        <v>Stegastes planifrons</v>
      </c>
      <c r="M966" t="str">
        <f>VLOOKUP(G966,lookups!$A$2:$I$201,4,0)</f>
        <v>Pomacentridae</v>
      </c>
      <c r="N966" t="str">
        <f>VLOOKUP(G966,lookups!$A$2:$I$201,5,0)</f>
        <v>Omnivores</v>
      </c>
      <c r="O966">
        <f>VLOOKUP(G966,lookups!$A$2:$I$201,6,0)</f>
        <v>2.188E-2</v>
      </c>
      <c r="P966">
        <f>VLOOKUP(G966,lookups!$A$2:$I$201,7,0)</f>
        <v>2.96</v>
      </c>
      <c r="Q966">
        <f t="shared" si="15"/>
        <v>0.56536150138828423</v>
      </c>
    </row>
    <row r="967" spans="1:17" x14ac:dyDescent="0.2">
      <c r="A967" s="31">
        <v>44144</v>
      </c>
      <c r="B967" s="32">
        <v>0.40972222222222199</v>
      </c>
      <c r="C967" t="s">
        <v>438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VLOOKUP(G967,lookups!$A$2:$I$201,2,0)</f>
        <v>3-spot Damselfish</v>
      </c>
      <c r="L967" t="str">
        <f>VLOOKUP(G967,lookups!$A$2:$I$201,3,0)</f>
        <v>Stegastes planifrons</v>
      </c>
      <c r="M967" t="str">
        <f>VLOOKUP(G967,lookups!$A$2:$I$201,4,0)</f>
        <v>Pomacentridae</v>
      </c>
      <c r="N967" t="str">
        <f>VLOOKUP(G967,lookups!$A$2:$I$201,5,0)</f>
        <v>Omnivores</v>
      </c>
      <c r="O967">
        <f>VLOOKUP(G967,lookups!$A$2:$I$201,6,0)</f>
        <v>2.188E-2</v>
      </c>
      <c r="P967">
        <f>VLOOKUP(G967,lookups!$A$2:$I$201,7,0)</f>
        <v>2.96</v>
      </c>
      <c r="Q967">
        <f t="shared" si="15"/>
        <v>1.3247834438627868</v>
      </c>
    </row>
    <row r="968" spans="1:17" x14ac:dyDescent="0.2">
      <c r="A968" s="31">
        <v>44144</v>
      </c>
      <c r="B968" s="32">
        <v>0.40972222222222199</v>
      </c>
      <c r="C968" t="s">
        <v>438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VLOOKUP(G968,lookups!$A$2:$I$201,2,0)</f>
        <v>3-spot Damselfish</v>
      </c>
      <c r="L968" t="str">
        <f>VLOOKUP(G968,lookups!$A$2:$I$201,3,0)</f>
        <v>Stegastes planifrons</v>
      </c>
      <c r="M968" t="str">
        <f>VLOOKUP(G968,lookups!$A$2:$I$201,4,0)</f>
        <v>Pomacentridae</v>
      </c>
      <c r="N968" t="str">
        <f>VLOOKUP(G968,lookups!$A$2:$I$201,5,0)</f>
        <v>Omnivores</v>
      </c>
      <c r="O968">
        <f>VLOOKUP(G968,lookups!$A$2:$I$201,6,0)</f>
        <v>2.188E-2</v>
      </c>
      <c r="P968">
        <f>VLOOKUP(G968,lookups!$A$2:$I$201,7,0)</f>
        <v>2.96</v>
      </c>
      <c r="Q968">
        <f t="shared" si="15"/>
        <v>2.5644753591955127</v>
      </c>
    </row>
    <row r="969" spans="1:17" x14ac:dyDescent="0.2">
      <c r="A969" s="31">
        <v>44144</v>
      </c>
      <c r="B969" s="32">
        <v>0.40972222222222199</v>
      </c>
      <c r="C969" t="s">
        <v>438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VLOOKUP(G969,lookups!$A$2:$I$201,2,0)</f>
        <v>3-spot Damselfish</v>
      </c>
      <c r="L969" t="str">
        <f>VLOOKUP(G969,lookups!$A$2:$I$201,3,0)</f>
        <v>Stegastes planifrons</v>
      </c>
      <c r="M969" t="str">
        <f>VLOOKUP(G969,lookups!$A$2:$I$201,4,0)</f>
        <v>Pomacentridae</v>
      </c>
      <c r="N969" t="str">
        <f>VLOOKUP(G969,lookups!$A$2:$I$201,5,0)</f>
        <v>Omnivores</v>
      </c>
      <c r="O969">
        <f>VLOOKUP(G969,lookups!$A$2:$I$201,6,0)</f>
        <v>2.188E-2</v>
      </c>
      <c r="P969">
        <f>VLOOKUP(G969,lookups!$A$2:$I$201,7,0)</f>
        <v>2.96</v>
      </c>
      <c r="Q969">
        <f t="shared" si="15"/>
        <v>0.17025352199504648</v>
      </c>
    </row>
    <row r="970" spans="1:17" x14ac:dyDescent="0.2">
      <c r="A970" s="31">
        <v>44144</v>
      </c>
      <c r="B970" s="32">
        <v>0.40972222222222199</v>
      </c>
      <c r="C970" t="s">
        <v>438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VLOOKUP(G970,lookups!$A$2:$I$201,2,0)</f>
        <v>Slippery Dick</v>
      </c>
      <c r="L970" t="str">
        <f>VLOOKUP(G970,lookups!$A$2:$I$201,3,0)</f>
        <v>Halichoeres bivittatus</v>
      </c>
      <c r="M970" t="str">
        <f>VLOOKUP(G970,lookups!$A$2:$I$201,4,0)</f>
        <v>Labridae</v>
      </c>
      <c r="N970" t="str">
        <f>VLOOKUP(G970,lookups!$A$2:$I$201,5,0)</f>
        <v>Carnivores</v>
      </c>
      <c r="O970">
        <f>VLOOKUP(G970,lookups!$A$2:$I$201,6,0)</f>
        <v>9.3299999999999998E-3</v>
      </c>
      <c r="P970">
        <f>VLOOKUP(G970,lookups!$A$2:$I$201,7,0)</f>
        <v>3.06</v>
      </c>
      <c r="Q970">
        <f t="shared" si="15"/>
        <v>5.4117410047026144</v>
      </c>
    </row>
    <row r="971" spans="1:17" x14ac:dyDescent="0.2">
      <c r="A971" s="31">
        <v>44144</v>
      </c>
      <c r="B971" s="32">
        <v>0.40972222222222199</v>
      </c>
      <c r="C971" t="s">
        <v>438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VLOOKUP(G971,lookups!$A$2:$I$201,2,0)</f>
        <v>Slippery Dick</v>
      </c>
      <c r="L971" t="str">
        <f>VLOOKUP(G971,lookups!$A$2:$I$201,3,0)</f>
        <v>Halichoeres bivittatus</v>
      </c>
      <c r="M971" t="str">
        <f>VLOOKUP(G971,lookups!$A$2:$I$201,4,0)</f>
        <v>Labridae</v>
      </c>
      <c r="N971" t="str">
        <f>VLOOKUP(G971,lookups!$A$2:$I$201,5,0)</f>
        <v>Carnivores</v>
      </c>
      <c r="O971">
        <f>VLOOKUP(G971,lookups!$A$2:$I$201,6,0)</f>
        <v>9.3299999999999998E-3</v>
      </c>
      <c r="P971">
        <f>VLOOKUP(G971,lookups!$A$2:$I$201,7,0)</f>
        <v>3.06</v>
      </c>
      <c r="Q971">
        <f t="shared" si="15"/>
        <v>18.714415031991813</v>
      </c>
    </row>
    <row r="972" spans="1:17" x14ac:dyDescent="0.2">
      <c r="A972" s="31">
        <v>44144</v>
      </c>
      <c r="B972" s="32">
        <v>0.40972222222222199</v>
      </c>
      <c r="C972" t="s">
        <v>438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VLOOKUP(G972,lookups!$A$2:$I$201,2,0)</f>
        <v>Slippery Dick</v>
      </c>
      <c r="L972" t="str">
        <f>VLOOKUP(G972,lookups!$A$2:$I$201,3,0)</f>
        <v>Halichoeres bivittatus</v>
      </c>
      <c r="M972" t="str">
        <f>VLOOKUP(G972,lookups!$A$2:$I$201,4,0)</f>
        <v>Labridae</v>
      </c>
      <c r="N972" t="str">
        <f>VLOOKUP(G972,lookups!$A$2:$I$201,5,0)</f>
        <v>Carnivores</v>
      </c>
      <c r="O972">
        <f>VLOOKUP(G972,lookups!$A$2:$I$201,6,0)</f>
        <v>9.3299999999999998E-3</v>
      </c>
      <c r="P972">
        <f>VLOOKUP(G972,lookups!$A$2:$I$201,7,0)</f>
        <v>3.06</v>
      </c>
      <c r="Q972">
        <f t="shared" si="15"/>
        <v>3.5965130972579944</v>
      </c>
    </row>
    <row r="973" spans="1:17" x14ac:dyDescent="0.2">
      <c r="A973" s="31">
        <v>44144</v>
      </c>
      <c r="B973" s="32">
        <v>0.40972222222222199</v>
      </c>
      <c r="C973" t="s">
        <v>438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VLOOKUP(G973,lookups!$A$2:$I$201,2,0)</f>
        <v xml:space="preserve">Caribbean sharp-nose puffer </v>
      </c>
      <c r="L973" t="str">
        <f>VLOOKUP(G973,lookups!$A$2:$I$201,3,0)</f>
        <v>Canthigaster rostrata</v>
      </c>
      <c r="M973" t="str">
        <f>VLOOKUP(G973,lookups!$A$2:$I$201,4,0)</f>
        <v>Tetraodontidae</v>
      </c>
      <c r="N973" t="str">
        <f>VLOOKUP(G973,lookups!$A$2:$I$201,5,0)</f>
        <v>Omnivores</v>
      </c>
      <c r="O973">
        <f>VLOOKUP(G973,lookups!$A$2:$I$201,6,0)</f>
        <v>2.239E-2</v>
      </c>
      <c r="P973">
        <f>VLOOKUP(G973,lookups!$A$2:$I$201,7,0)</f>
        <v>2.96</v>
      </c>
      <c r="Q973">
        <f t="shared" si="15"/>
        <v>0.17422195418048861</v>
      </c>
    </row>
    <row r="974" spans="1:17" x14ac:dyDescent="0.2">
      <c r="A974" s="31">
        <v>44144</v>
      </c>
      <c r="B974" s="32">
        <v>0.40972222222222199</v>
      </c>
      <c r="C974" t="s">
        <v>438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VLOOKUP(G974,lookups!$A$2:$I$201,2,0)</f>
        <v>Redband Parrotfish</v>
      </c>
      <c r="L974" t="str">
        <f>VLOOKUP(G974,lookups!$A$2:$I$201,3,0)</f>
        <v>Sparisoma aurofrenatum</v>
      </c>
      <c r="M974" t="str">
        <f>VLOOKUP(G974,lookups!$A$2:$I$201,4,0)</f>
        <v>Scaridae</v>
      </c>
      <c r="N974" t="str">
        <f>VLOOKUP(G974,lookups!$A$2:$I$201,5,0)</f>
        <v>Herbivores</v>
      </c>
      <c r="O974">
        <f>VLOOKUP(G974,lookups!$A$2:$I$201,6,0)</f>
        <v>4.5999999999999999E-3</v>
      </c>
      <c r="P974">
        <f>VLOOKUP(G974,lookups!$A$2:$I$201,7,0)</f>
        <v>3.4291</v>
      </c>
      <c r="Q974">
        <f t="shared" si="15"/>
        <v>0.19900057269145616</v>
      </c>
    </row>
    <row r="975" spans="1:17" x14ac:dyDescent="0.2">
      <c r="A975" s="31">
        <v>44144</v>
      </c>
      <c r="B975" s="32">
        <v>0.40972222222222199</v>
      </c>
      <c r="C975" t="s">
        <v>438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VLOOKUP(G975,lookups!$A$2:$I$201,2,0)</f>
        <v>Redband Parrotfish</v>
      </c>
      <c r="L975" t="str">
        <f>VLOOKUP(G975,lookups!$A$2:$I$201,3,0)</f>
        <v>Sparisoma aurofrenatum</v>
      </c>
      <c r="M975" t="str">
        <f>VLOOKUP(G975,lookups!$A$2:$I$201,4,0)</f>
        <v>Scaridae</v>
      </c>
      <c r="N975" t="str">
        <f>VLOOKUP(G975,lookups!$A$2:$I$201,5,0)</f>
        <v>Herbivores</v>
      </c>
      <c r="O975">
        <f>VLOOKUP(G975,lookups!$A$2:$I$201,6,0)</f>
        <v>4.5999999999999999E-3</v>
      </c>
      <c r="P975">
        <f>VLOOKUP(G975,lookups!$A$2:$I$201,7,0)</f>
        <v>3.4291</v>
      </c>
      <c r="Q975">
        <f t="shared" si="15"/>
        <v>8.6089625938103325</v>
      </c>
    </row>
    <row r="976" spans="1:17" x14ac:dyDescent="0.2">
      <c r="A976" s="31">
        <v>44144</v>
      </c>
      <c r="B976" s="32">
        <v>0.40972222222222199</v>
      </c>
      <c r="C976" t="s">
        <v>438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VLOOKUP(G976,lookups!$A$2:$I$201,2,0)</f>
        <v>Redband Parrotfish</v>
      </c>
      <c r="L976" t="str">
        <f>VLOOKUP(G976,lookups!$A$2:$I$201,3,0)</f>
        <v>Sparisoma aurofrenatum</v>
      </c>
      <c r="M976" t="str">
        <f>VLOOKUP(G976,lookups!$A$2:$I$201,4,0)</f>
        <v>Scaridae</v>
      </c>
      <c r="N976" t="str">
        <f>VLOOKUP(G976,lookups!$A$2:$I$201,5,0)</f>
        <v>Herbivores</v>
      </c>
      <c r="O976">
        <f>VLOOKUP(G976,lookups!$A$2:$I$201,6,0)</f>
        <v>4.5999999999999999E-3</v>
      </c>
      <c r="P976">
        <f>VLOOKUP(G976,lookups!$A$2:$I$201,7,0)</f>
        <v>3.4291</v>
      </c>
      <c r="Q976">
        <f t="shared" si="15"/>
        <v>0.53368100802107599</v>
      </c>
    </row>
    <row r="977" spans="1:17" x14ac:dyDescent="0.2">
      <c r="A977" s="31">
        <v>44144</v>
      </c>
      <c r="B977" s="32">
        <v>0.40972222222222199</v>
      </c>
      <c r="C977" t="s">
        <v>438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VLOOKUP(G977,lookups!$A$2:$I$201,2,0)</f>
        <v>Puddingwife</v>
      </c>
      <c r="L977" t="str">
        <f>VLOOKUP(G977,lookups!$A$2:$I$201,3,0)</f>
        <v>Halichoeres radiatus</v>
      </c>
      <c r="M977" t="str">
        <f>VLOOKUP(G977,lookups!$A$2:$I$201,4,0)</f>
        <v>Labridae</v>
      </c>
      <c r="N977" t="str">
        <f>VLOOKUP(G977,lookups!$A$2:$I$201,5,0)</f>
        <v>Carnivores</v>
      </c>
      <c r="O977">
        <f>VLOOKUP(G977,lookups!$A$2:$I$201,6,0)</f>
        <v>1.3100000000000001E-2</v>
      </c>
      <c r="P977">
        <f>VLOOKUP(G977,lookups!$A$2:$I$201,7,0)</f>
        <v>3.0379999999999998</v>
      </c>
      <c r="Q977">
        <f t="shared" si="15"/>
        <v>1.7407731074942254</v>
      </c>
    </row>
    <row r="978" spans="1:17" x14ac:dyDescent="0.2">
      <c r="A978" s="31">
        <v>44144</v>
      </c>
      <c r="B978" s="32">
        <v>0.40972222222222199</v>
      </c>
      <c r="C978" t="s">
        <v>438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VLOOKUP(G978,lookups!$A$2:$I$201,2,0)</f>
        <v>Striped Parrotfish</v>
      </c>
      <c r="L978" t="str">
        <f>VLOOKUP(G978,lookups!$A$2:$I$201,3,0)</f>
        <v>Scarus iserti</v>
      </c>
      <c r="M978" t="str">
        <f>VLOOKUP(G978,lookups!$A$2:$I$201,4,0)</f>
        <v>Scaridae</v>
      </c>
      <c r="N978" t="str">
        <f>VLOOKUP(G978,lookups!$A$2:$I$201,5,0)</f>
        <v>Herbivores</v>
      </c>
      <c r="O978">
        <f>VLOOKUP(G978,lookups!$A$2:$I$201,6,0)</f>
        <v>1.47E-2</v>
      </c>
      <c r="P978">
        <f>VLOOKUP(G978,lookups!$A$2:$I$201,7,0)</f>
        <v>3.0548000000000002</v>
      </c>
      <c r="Q978">
        <f t="shared" si="15"/>
        <v>8.4348356905685886</v>
      </c>
    </row>
    <row r="979" spans="1:17" x14ac:dyDescent="0.2">
      <c r="A979" s="31">
        <v>44144</v>
      </c>
      <c r="B979" s="32">
        <v>0.40972222222222199</v>
      </c>
      <c r="C979" t="s">
        <v>438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VLOOKUP(G979,lookups!$A$2:$I$201,2,0)</f>
        <v>Redtail Parrotfish</v>
      </c>
      <c r="L979" t="str">
        <f>VLOOKUP(G979,lookups!$A$2:$I$201,3,0)</f>
        <v>Sparisoma chrysopterum</v>
      </c>
      <c r="M979" t="str">
        <f>VLOOKUP(G979,lookups!$A$2:$I$201,4,0)</f>
        <v>Scaridae</v>
      </c>
      <c r="N979" t="str">
        <f>VLOOKUP(G979,lookups!$A$2:$I$201,5,0)</f>
        <v>Herbivores</v>
      </c>
      <c r="O979">
        <f>VLOOKUP(G979,lookups!$A$2:$I$201,6,0)</f>
        <v>9.9000000000000008E-3</v>
      </c>
      <c r="P979">
        <f>VLOOKUP(G979,lookups!$A$2:$I$201,7,0)</f>
        <v>3.1707999999999998</v>
      </c>
      <c r="Q979">
        <f t="shared" si="15"/>
        <v>53.062213025071451</v>
      </c>
    </row>
    <row r="980" spans="1:17" x14ac:dyDescent="0.2">
      <c r="A980" s="31">
        <v>44144</v>
      </c>
      <c r="B980" s="32">
        <v>0.40972222222222199</v>
      </c>
      <c r="C980" t="s">
        <v>438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VLOOKUP(G980,lookups!$A$2:$I$201,2,0)</f>
        <v>Redtail Parrotfish</v>
      </c>
      <c r="L980" t="str">
        <f>VLOOKUP(G980,lookups!$A$2:$I$201,3,0)</f>
        <v>Sparisoma chrysopterum</v>
      </c>
      <c r="M980" t="str">
        <f>VLOOKUP(G980,lookups!$A$2:$I$201,4,0)</f>
        <v>Scaridae</v>
      </c>
      <c r="N980" t="str">
        <f>VLOOKUP(G980,lookups!$A$2:$I$201,5,0)</f>
        <v>Herbivores</v>
      </c>
      <c r="O980">
        <f>VLOOKUP(G980,lookups!$A$2:$I$201,6,0)</f>
        <v>9.9000000000000008E-3</v>
      </c>
      <c r="P980">
        <f>VLOOKUP(G980,lookups!$A$2:$I$201,7,0)</f>
        <v>3.1707999999999998</v>
      </c>
      <c r="Q980">
        <f t="shared" si="15"/>
        <v>132.11164639852092</v>
      </c>
    </row>
    <row r="981" spans="1:17" x14ac:dyDescent="0.2">
      <c r="A981" s="31">
        <v>44144</v>
      </c>
      <c r="B981" s="32">
        <v>0.40972222222222199</v>
      </c>
      <c r="C981" t="s">
        <v>438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VLOOKUP(G981,lookups!$A$2:$I$201,2,0)</f>
        <v>Yellowtail Snapper</v>
      </c>
      <c r="L981" t="str">
        <f>VLOOKUP(G981,lookups!$A$2:$I$201,3,0)</f>
        <v>Ocyurus chrysurus</v>
      </c>
      <c r="M981" t="str">
        <f>VLOOKUP(G981,lookups!$A$2:$I$201,4,0)</f>
        <v>Lutjanidae</v>
      </c>
      <c r="N981" t="str">
        <f>VLOOKUP(G981,lookups!$A$2:$I$201,5,0)</f>
        <v>Carnivores</v>
      </c>
      <c r="O981">
        <f>VLOOKUP(G981,lookups!$A$2:$I$201,6,0)</f>
        <v>4.0500000000000001E-2</v>
      </c>
      <c r="P981">
        <f>VLOOKUP(G981,lookups!$A$2:$I$201,7,0)</f>
        <v>2.718</v>
      </c>
      <c r="Q981">
        <f t="shared" si="15"/>
        <v>11.535956450223555</v>
      </c>
    </row>
    <row r="982" spans="1:17" x14ac:dyDescent="0.2">
      <c r="A982" s="31">
        <v>44144</v>
      </c>
      <c r="B982" s="32">
        <v>0.40972222222222199</v>
      </c>
      <c r="C982" t="s">
        <v>438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VLOOKUP(G982,lookups!$A$2:$I$201,2,0)</f>
        <v>Longspine squirrelfish</v>
      </c>
      <c r="L982" t="str">
        <f>VLOOKUP(G982,lookups!$A$2:$I$201,3,0)</f>
        <v>Holocentrus rufus</v>
      </c>
      <c r="M982" t="str">
        <f>VLOOKUP(G982,lookups!$A$2:$I$201,4,0)</f>
        <v>Holocentridae</v>
      </c>
      <c r="N982" t="str">
        <f>VLOOKUP(G982,lookups!$A$2:$I$201,5,0)</f>
        <v>Carnivores</v>
      </c>
      <c r="O982">
        <f>VLOOKUP(G982,lookups!$A$2:$I$201,6,0)</f>
        <v>1.1480000000000001E-2</v>
      </c>
      <c r="P982">
        <f>VLOOKUP(G982,lookups!$A$2:$I$201,7,0)</f>
        <v>2.89</v>
      </c>
      <c r="Q982">
        <f t="shared" si="15"/>
        <v>23.564157192149512</v>
      </c>
    </row>
    <row r="983" spans="1:17" x14ac:dyDescent="0.2">
      <c r="A983" s="31">
        <v>44144</v>
      </c>
      <c r="B983" s="32">
        <v>0.40972222222222199</v>
      </c>
      <c r="C983" t="s">
        <v>438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VLOOKUP(G983,lookups!$A$2:$I$201,2,0)</f>
        <v>Stoplight Parrotfish</v>
      </c>
      <c r="L983" t="str">
        <f>VLOOKUP(G983,lookups!$A$2:$I$201,3,0)</f>
        <v>Sparisoma viride</v>
      </c>
      <c r="M983" t="str">
        <f>VLOOKUP(G983,lookups!$A$2:$I$201,4,0)</f>
        <v>Scaridae</v>
      </c>
      <c r="N983" t="str">
        <f>VLOOKUP(G983,lookups!$A$2:$I$201,5,0)</f>
        <v>Herbivores</v>
      </c>
      <c r="O983">
        <f>VLOOKUP(G983,lookups!$A$2:$I$201,6,0)</f>
        <v>2.5000000000000001E-2</v>
      </c>
      <c r="P983">
        <f>VLOOKUP(G983,lookups!$A$2:$I$201,7,0)</f>
        <v>2.9214000000000002</v>
      </c>
      <c r="Q983">
        <f t="shared" si="15"/>
        <v>1.4348221330880631</v>
      </c>
    </row>
    <row r="984" spans="1:17" x14ac:dyDescent="0.2">
      <c r="A984" s="31">
        <v>44144</v>
      </c>
      <c r="B984" s="32">
        <v>0.40972222222222199</v>
      </c>
      <c r="C984" t="s">
        <v>438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VLOOKUP(G984,lookups!$A$2:$I$201,2,0)</f>
        <v>Stoplight Parrotfish</v>
      </c>
      <c r="L984" t="str">
        <f>VLOOKUP(G984,lookups!$A$2:$I$201,3,0)</f>
        <v>Sparisoma viride</v>
      </c>
      <c r="M984" t="str">
        <f>VLOOKUP(G984,lookups!$A$2:$I$201,4,0)</f>
        <v>Scaridae</v>
      </c>
      <c r="N984" t="str">
        <f>VLOOKUP(G984,lookups!$A$2:$I$201,5,0)</f>
        <v>Herbivores</v>
      </c>
      <c r="O984">
        <f>VLOOKUP(G984,lookups!$A$2:$I$201,6,0)</f>
        <v>2.5000000000000001E-2</v>
      </c>
      <c r="P984">
        <f>VLOOKUP(G984,lookups!$A$2:$I$201,7,0)</f>
        <v>2.9214000000000002</v>
      </c>
      <c r="Q984">
        <f t="shared" si="15"/>
        <v>10.869938743553069</v>
      </c>
    </row>
    <row r="985" spans="1:17" x14ac:dyDescent="0.2">
      <c r="A985" s="31">
        <v>44144</v>
      </c>
      <c r="B985" s="32">
        <v>0.40972222222222199</v>
      </c>
      <c r="C985" t="s">
        <v>438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VLOOKUP(G985,lookups!$A$2:$I$201,2,0)</f>
        <v>Bluehead Wrasse</v>
      </c>
      <c r="L985" t="str">
        <f>VLOOKUP(G985,lookups!$A$2:$I$201,3,0)</f>
        <v>Thalassoma bifasciatum</v>
      </c>
      <c r="M985" t="str">
        <f>VLOOKUP(G985,lookups!$A$2:$I$201,4,0)</f>
        <v>Labridae</v>
      </c>
      <c r="N985" t="str">
        <f>VLOOKUP(G985,lookups!$A$2:$I$201,5,0)</f>
        <v>Carnivores</v>
      </c>
      <c r="O985">
        <f>VLOOKUP(G985,lookups!$A$2:$I$201,6,0)</f>
        <v>8.9099999999999995E-3</v>
      </c>
      <c r="P985">
        <f>VLOOKUP(G985,lookups!$A$2:$I$201,7,0)</f>
        <v>3.01</v>
      </c>
      <c r="Q985">
        <f t="shared" si="15"/>
        <v>15.783861253601465</v>
      </c>
    </row>
    <row r="986" spans="1:17" x14ac:dyDescent="0.2">
      <c r="A986" s="31">
        <v>44144</v>
      </c>
      <c r="B986" s="32">
        <v>0.40972222222222199</v>
      </c>
      <c r="C986" t="s">
        <v>438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VLOOKUP(G986,lookups!$A$2:$I$201,2,0)</f>
        <v>Yellowtail Snapper</v>
      </c>
      <c r="L986" t="str">
        <f>VLOOKUP(G986,lookups!$A$2:$I$201,3,0)</f>
        <v>Ocyurus chrysurus</v>
      </c>
      <c r="M986" t="str">
        <f>VLOOKUP(G986,lookups!$A$2:$I$201,4,0)</f>
        <v>Lutjanidae</v>
      </c>
      <c r="N986" t="str">
        <f>VLOOKUP(G986,lookups!$A$2:$I$201,5,0)</f>
        <v>Carnivores</v>
      </c>
      <c r="O986">
        <f>VLOOKUP(G986,lookups!$A$2:$I$201,6,0)</f>
        <v>4.0500000000000001E-2</v>
      </c>
      <c r="P986">
        <f>VLOOKUP(G986,lookups!$A$2:$I$201,7,0)</f>
        <v>2.718</v>
      </c>
      <c r="Q986">
        <f t="shared" si="15"/>
        <v>11.535956450223555</v>
      </c>
    </row>
    <row r="987" spans="1:17" x14ac:dyDescent="0.2">
      <c r="A987" s="31">
        <v>44144</v>
      </c>
      <c r="B987" s="32">
        <v>0.40972222222222199</v>
      </c>
      <c r="C987" t="s">
        <v>438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VLOOKUP(G987,lookups!$A$2:$I$201,2,0)</f>
        <v>Yellowtail Snapper</v>
      </c>
      <c r="L987" t="str">
        <f>VLOOKUP(G987,lookups!$A$2:$I$201,3,0)</f>
        <v>Ocyurus chrysurus</v>
      </c>
      <c r="M987" t="str">
        <f>VLOOKUP(G987,lookups!$A$2:$I$201,4,0)</f>
        <v>Lutjanidae</v>
      </c>
      <c r="N987" t="str">
        <f>VLOOKUP(G987,lookups!$A$2:$I$201,5,0)</f>
        <v>Carnivores</v>
      </c>
      <c r="O987">
        <f>VLOOKUP(G987,lookups!$A$2:$I$201,6,0)</f>
        <v>4.0500000000000001E-2</v>
      </c>
      <c r="P987">
        <f>VLOOKUP(G987,lookups!$A$2:$I$201,7,0)</f>
        <v>2.718</v>
      </c>
      <c r="Q987">
        <f t="shared" si="15"/>
        <v>5.278008943109243</v>
      </c>
    </row>
    <row r="988" spans="1:17" x14ac:dyDescent="0.2">
      <c r="A988" s="31">
        <v>44144</v>
      </c>
      <c r="B988" s="32">
        <v>0.40972222222222199</v>
      </c>
      <c r="C988" t="s">
        <v>438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VLOOKUP(G988,lookups!$A$2:$I$201,2,0)</f>
        <v>French Grunt</v>
      </c>
      <c r="L988" t="str">
        <f>VLOOKUP(G988,lookups!$A$2:$I$201,3,0)</f>
        <v>Haemulon flavolineatum</v>
      </c>
      <c r="M988" t="str">
        <f>VLOOKUP(G988,lookups!$A$2:$I$201,4,0)</f>
        <v>Haemulidae</v>
      </c>
      <c r="N988" t="str">
        <f>VLOOKUP(G988,lookups!$A$2:$I$201,5,0)</f>
        <v>Carnivores</v>
      </c>
      <c r="O988">
        <f>VLOOKUP(G988,lookups!$A$2:$I$201,6,0)</f>
        <v>1.2699999999999999E-2</v>
      </c>
      <c r="P988">
        <f>VLOOKUP(G988,lookups!$A$2:$I$201,7,0)</f>
        <v>3.1581000000000001</v>
      </c>
      <c r="Q988">
        <f t="shared" si="15"/>
        <v>18.276949882608324</v>
      </c>
    </row>
    <row r="989" spans="1:17" x14ac:dyDescent="0.2">
      <c r="A989" s="31">
        <v>44144</v>
      </c>
      <c r="B989" s="32">
        <v>0.40972222222222199</v>
      </c>
      <c r="C989" t="s">
        <v>438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VLOOKUP(G989,lookups!$A$2:$I$201,2,0)</f>
        <v>Bluestriped Grunt</v>
      </c>
      <c r="L989" t="str">
        <f>VLOOKUP(G989,lookups!$A$2:$I$201,3,0)</f>
        <v>Haemulon sciurus</v>
      </c>
      <c r="M989" t="str">
        <f>VLOOKUP(G989,lookups!$A$2:$I$201,4,0)</f>
        <v>Haemulidae</v>
      </c>
      <c r="N989" t="str">
        <f>VLOOKUP(G989,lookups!$A$2:$I$201,5,0)</f>
        <v>Carnivores</v>
      </c>
      <c r="O989">
        <f>VLOOKUP(G989,lookups!$A$2:$I$201,6,0)</f>
        <v>1.9400000000000001E-2</v>
      </c>
      <c r="P989">
        <f>VLOOKUP(G989,lookups!$A$2:$I$201,7,0)</f>
        <v>2.9996</v>
      </c>
      <c r="Q989">
        <f t="shared" si="15"/>
        <v>19.382140165698566</v>
      </c>
    </row>
    <row r="990" spans="1:17" x14ac:dyDescent="0.2">
      <c r="A990" s="31">
        <v>44144</v>
      </c>
      <c r="B990" s="32">
        <v>0.40972222222222199</v>
      </c>
      <c r="C990" t="s">
        <v>438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VLOOKUP(G990,lookups!$A$2:$I$201,2,0)</f>
        <v>Bluestriped Grunt</v>
      </c>
      <c r="L990" t="str">
        <f>VLOOKUP(G990,lookups!$A$2:$I$201,3,0)</f>
        <v>Haemulon sciurus</v>
      </c>
      <c r="M990" t="str">
        <f>VLOOKUP(G990,lookups!$A$2:$I$201,4,0)</f>
        <v>Haemulidae</v>
      </c>
      <c r="N990" t="str">
        <f>VLOOKUP(G990,lookups!$A$2:$I$201,5,0)</f>
        <v>Carnivores</v>
      </c>
      <c r="O990">
        <f>VLOOKUP(G990,lookups!$A$2:$I$201,6,0)</f>
        <v>1.9400000000000001E-2</v>
      </c>
      <c r="P990">
        <f>VLOOKUP(G990,lookups!$A$2:$I$201,7,0)</f>
        <v>2.9996</v>
      </c>
      <c r="Q990">
        <f t="shared" si="15"/>
        <v>9.9245415642849117</v>
      </c>
    </row>
    <row r="991" spans="1:17" x14ac:dyDescent="0.2">
      <c r="A991" s="31">
        <v>44144</v>
      </c>
      <c r="B991" s="32">
        <v>0.40972222222222199</v>
      </c>
      <c r="C991" t="s">
        <v>438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VLOOKUP(G991,lookups!$A$2:$I$201,2,0)</f>
        <v>Bluestriped Grunt</v>
      </c>
      <c r="L991" t="str">
        <f>VLOOKUP(G991,lookups!$A$2:$I$201,3,0)</f>
        <v>Haemulon sciurus</v>
      </c>
      <c r="M991" t="str">
        <f>VLOOKUP(G991,lookups!$A$2:$I$201,4,0)</f>
        <v>Haemulidae</v>
      </c>
      <c r="N991" t="str">
        <f>VLOOKUP(G991,lookups!$A$2:$I$201,5,0)</f>
        <v>Carnivores</v>
      </c>
      <c r="O991">
        <f>VLOOKUP(G991,lookups!$A$2:$I$201,6,0)</f>
        <v>1.9400000000000001E-2</v>
      </c>
      <c r="P991">
        <f>VLOOKUP(G991,lookups!$A$2:$I$201,7,0)</f>
        <v>2.9996</v>
      </c>
      <c r="Q991">
        <f t="shared" si="15"/>
        <v>14.130175673284006</v>
      </c>
    </row>
    <row r="992" spans="1:17" x14ac:dyDescent="0.2">
      <c r="A992" s="31">
        <v>44144</v>
      </c>
      <c r="B992" s="32">
        <v>0.40972222222222199</v>
      </c>
      <c r="C992" t="s">
        <v>438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VLOOKUP(G992,lookups!$A$2:$I$201,2,0)</f>
        <v>Hamlet spp.</v>
      </c>
      <c r="L992" t="str">
        <f>VLOOKUP(G992,lookups!$A$2:$I$201,3,0)</f>
        <v>Hypoplectrus puella</v>
      </c>
      <c r="M992" t="str">
        <f>VLOOKUP(G992,lookups!$A$2:$I$201,4,0)</f>
        <v>Serranidae</v>
      </c>
      <c r="N992" t="str">
        <f>VLOOKUP(G992,lookups!$A$2:$I$201,5,0)</f>
        <v>Carnivores</v>
      </c>
      <c r="O992">
        <f>VLOOKUP(G992,lookups!$A$2:$I$201,6,0)</f>
        <v>1.7780000000000001E-2</v>
      </c>
      <c r="P992">
        <f>VLOOKUP(G992,lookups!$A$2:$I$201,7,0)</f>
        <v>3.03</v>
      </c>
      <c r="Q992">
        <f t="shared" si="15"/>
        <v>2.3324420895012303</v>
      </c>
    </row>
    <row r="993" spans="1:17" x14ac:dyDescent="0.2">
      <c r="A993" s="31">
        <v>44144</v>
      </c>
      <c r="B993" s="32">
        <v>0.40972222222222199</v>
      </c>
      <c r="C993" t="s">
        <v>438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VLOOKUP(G993,lookups!$A$2:$I$201,2,0)</f>
        <v>3-spot Damselfish</v>
      </c>
      <c r="L993" t="str">
        <f>VLOOKUP(G993,lookups!$A$2:$I$201,3,0)</f>
        <v>Stegastes planifrons</v>
      </c>
      <c r="M993" t="str">
        <f>VLOOKUP(G993,lookups!$A$2:$I$201,4,0)</f>
        <v>Pomacentridae</v>
      </c>
      <c r="N993" t="str">
        <f>VLOOKUP(G993,lookups!$A$2:$I$201,5,0)</f>
        <v>Omnivores</v>
      </c>
      <c r="O993">
        <f>VLOOKUP(G993,lookups!$A$2:$I$201,6,0)</f>
        <v>2.188E-2</v>
      </c>
      <c r="P993">
        <f>VLOOKUP(G993,lookups!$A$2:$I$201,7,0)</f>
        <v>2.96</v>
      </c>
      <c r="Q993">
        <f t="shared" si="15"/>
        <v>0.56536150138828423</v>
      </c>
    </row>
    <row r="994" spans="1:17" x14ac:dyDescent="0.2">
      <c r="A994" s="31">
        <v>44144</v>
      </c>
      <c r="B994" s="32">
        <v>0.40972222222222199</v>
      </c>
      <c r="C994" t="s">
        <v>438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VLOOKUP(G994,lookups!$A$2:$I$201,2,0)</f>
        <v>3-spot Damselfish</v>
      </c>
      <c r="L994" t="str">
        <f>VLOOKUP(G994,lookups!$A$2:$I$201,3,0)</f>
        <v>Stegastes planifrons</v>
      </c>
      <c r="M994" t="str">
        <f>VLOOKUP(G994,lookups!$A$2:$I$201,4,0)</f>
        <v>Pomacentridae</v>
      </c>
      <c r="N994" t="str">
        <f>VLOOKUP(G994,lookups!$A$2:$I$201,5,0)</f>
        <v>Omnivores</v>
      </c>
      <c r="O994">
        <f>VLOOKUP(G994,lookups!$A$2:$I$201,6,0)</f>
        <v>2.188E-2</v>
      </c>
      <c r="P994">
        <f>VLOOKUP(G994,lookups!$A$2:$I$201,7,0)</f>
        <v>2.96</v>
      </c>
      <c r="Q994">
        <f t="shared" si="15"/>
        <v>2.5644753591955127</v>
      </c>
    </row>
    <row r="995" spans="1:17" x14ac:dyDescent="0.2">
      <c r="A995" s="31">
        <v>44144</v>
      </c>
      <c r="B995" s="32">
        <v>0.40972222222222199</v>
      </c>
      <c r="C995" t="s">
        <v>438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VLOOKUP(G995,lookups!$A$2:$I$201,2,0)</f>
        <v>Yellowtail Snapper</v>
      </c>
      <c r="L995" t="str">
        <f>VLOOKUP(G995,lookups!$A$2:$I$201,3,0)</f>
        <v>Ocyurus chrysurus</v>
      </c>
      <c r="M995" t="str">
        <f>VLOOKUP(G995,lookups!$A$2:$I$201,4,0)</f>
        <v>Lutjanidae</v>
      </c>
      <c r="N995" t="str">
        <f>VLOOKUP(G995,lookups!$A$2:$I$201,5,0)</f>
        <v>Carnivores</v>
      </c>
      <c r="O995">
        <f>VLOOKUP(G995,lookups!$A$2:$I$201,6,0)</f>
        <v>4.0500000000000001E-2</v>
      </c>
      <c r="P995">
        <f>VLOOKUP(G995,lookups!$A$2:$I$201,7,0)</f>
        <v>2.718</v>
      </c>
      <c r="Q995">
        <f t="shared" si="15"/>
        <v>34.727190543401591</v>
      </c>
    </row>
    <row r="996" spans="1:17" x14ac:dyDescent="0.2">
      <c r="A996" s="31">
        <v>44144</v>
      </c>
      <c r="B996" s="32">
        <v>0.40972222222222199</v>
      </c>
      <c r="C996" t="s">
        <v>438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VLOOKUP(G996,lookups!$A$2:$I$201,2,0)</f>
        <v>Yellowtail Snapper</v>
      </c>
      <c r="L996" t="str">
        <f>VLOOKUP(G996,lookups!$A$2:$I$201,3,0)</f>
        <v>Ocyurus chrysurus</v>
      </c>
      <c r="M996" t="str">
        <f>VLOOKUP(G996,lookups!$A$2:$I$201,4,0)</f>
        <v>Lutjanidae</v>
      </c>
      <c r="N996" t="str">
        <f>VLOOKUP(G996,lookups!$A$2:$I$201,5,0)</f>
        <v>Carnivores</v>
      </c>
      <c r="O996">
        <f>VLOOKUP(G996,lookups!$A$2:$I$201,6,0)</f>
        <v>4.0500000000000001E-2</v>
      </c>
      <c r="P996">
        <f>VLOOKUP(G996,lookups!$A$2:$I$201,7,0)</f>
        <v>2.718</v>
      </c>
      <c r="Q996">
        <f t="shared" si="15"/>
        <v>21.157045654464355</v>
      </c>
    </row>
    <row r="997" spans="1:17" x14ac:dyDescent="0.2">
      <c r="A997" s="31">
        <v>44144</v>
      </c>
      <c r="B997" s="32">
        <v>0.40972222222222199</v>
      </c>
      <c r="C997" t="s">
        <v>438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VLOOKUP(G997,lookups!$A$2:$I$201,2,0)</f>
        <v>Foureye Butterflyfish</v>
      </c>
      <c r="L997" t="str">
        <f>VLOOKUP(G997,lookups!$A$2:$I$201,3,0)</f>
        <v>Chaetodon capistratus</v>
      </c>
      <c r="M997" t="str">
        <f>VLOOKUP(G997,lookups!$A$2:$I$201,4,0)</f>
        <v>Chaetodontidae</v>
      </c>
      <c r="N997" t="str">
        <f>VLOOKUP(G997,lookups!$A$2:$I$201,5,0)</f>
        <v>Carnivores</v>
      </c>
      <c r="O997">
        <f>VLOOKUP(G997,lookups!$A$2:$I$201,6,0)</f>
        <v>2.1999999999999999E-2</v>
      </c>
      <c r="P997">
        <f>VLOOKUP(G997,lookups!$A$2:$I$201,7,0)</f>
        <v>3.1897000000000002</v>
      </c>
      <c r="Q997">
        <f t="shared" si="15"/>
        <v>3.7318768485776825</v>
      </c>
    </row>
    <row r="998" spans="1:17" x14ac:dyDescent="0.2">
      <c r="A998" s="31">
        <v>44144</v>
      </c>
      <c r="B998" s="32">
        <v>0.40972222222222199</v>
      </c>
      <c r="C998" t="s">
        <v>438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VLOOKUP(G998,lookups!$A$2:$I$201,2,0)</f>
        <v>Slippery Dick</v>
      </c>
      <c r="L998" t="str">
        <f>VLOOKUP(G998,lookups!$A$2:$I$201,3,0)</f>
        <v>Halichoeres bivittatus</v>
      </c>
      <c r="M998" t="str">
        <f>VLOOKUP(G998,lookups!$A$2:$I$201,4,0)</f>
        <v>Labridae</v>
      </c>
      <c r="N998" t="str">
        <f>VLOOKUP(G998,lookups!$A$2:$I$201,5,0)</f>
        <v>Carnivores</v>
      </c>
      <c r="O998">
        <f>VLOOKUP(G998,lookups!$A$2:$I$201,6,0)</f>
        <v>9.3299999999999998E-3</v>
      </c>
      <c r="P998">
        <f>VLOOKUP(G998,lookups!$A$2:$I$201,7,0)</f>
        <v>3.06</v>
      </c>
      <c r="Q998">
        <f t="shared" si="15"/>
        <v>10.712273288565926</v>
      </c>
    </row>
    <row r="999" spans="1:17" x14ac:dyDescent="0.2">
      <c r="A999" s="31">
        <v>44144</v>
      </c>
      <c r="B999" s="32">
        <v>0.40972222222222199</v>
      </c>
      <c r="C999" t="s">
        <v>438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VLOOKUP(G999,lookups!$A$2:$I$201,2,0)</f>
        <v>Greenblotch Parrotfish</v>
      </c>
      <c r="L999" t="str">
        <f>VLOOKUP(G999,lookups!$A$2:$I$201,3,0)</f>
        <v>Sparisoma atomarium</v>
      </c>
      <c r="M999" t="str">
        <f>VLOOKUP(G999,lookups!$A$2:$I$201,4,0)</f>
        <v>Scaridae</v>
      </c>
      <c r="N999" t="str">
        <f>VLOOKUP(G999,lookups!$A$2:$I$201,5,0)</f>
        <v>Herbivores</v>
      </c>
      <c r="O999">
        <f>VLOOKUP(G999,lookups!$A$2:$I$201,6,0)</f>
        <v>1.21E-2</v>
      </c>
      <c r="P999">
        <f>VLOOKUP(G999,lookups!$A$2:$I$201,7,0)</f>
        <v>3.0274999999999999</v>
      </c>
      <c r="Q999">
        <f t="shared" si="15"/>
        <v>2.7456064148190644</v>
      </c>
    </row>
    <row r="1000" spans="1:17" x14ac:dyDescent="0.2">
      <c r="A1000" s="31">
        <v>44144</v>
      </c>
      <c r="B1000" s="32">
        <v>0.40972222222222199</v>
      </c>
      <c r="C1000" t="s">
        <v>438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VLOOKUP(G1000,lookups!$A$2:$I$201,2,0)</f>
        <v>Redband Parrotfish</v>
      </c>
      <c r="L1000" t="str">
        <f>VLOOKUP(G1000,lookups!$A$2:$I$201,3,0)</f>
        <v>Sparisoma aurofrenatum</v>
      </c>
      <c r="M1000" t="str">
        <f>VLOOKUP(G1000,lookups!$A$2:$I$201,4,0)</f>
        <v>Scaridae</v>
      </c>
      <c r="N1000" t="str">
        <f>VLOOKUP(G1000,lookups!$A$2:$I$201,5,0)</f>
        <v>Herbivores</v>
      </c>
      <c r="O1000">
        <f>VLOOKUP(G1000,lookups!$A$2:$I$201,6,0)</f>
        <v>4.5999999999999999E-3</v>
      </c>
      <c r="P1000">
        <f>VLOOKUP(G1000,lookups!$A$2:$I$201,7,0)</f>
        <v>3.4291</v>
      </c>
      <c r="Q1000">
        <f t="shared" si="15"/>
        <v>8.6089625938103325</v>
      </c>
    </row>
    <row r="1001" spans="1:17" x14ac:dyDescent="0.2">
      <c r="A1001" s="31">
        <v>44144</v>
      </c>
      <c r="B1001" s="32">
        <v>0.40972222222222199</v>
      </c>
      <c r="C1001" t="s">
        <v>438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VLOOKUP(G1001,lookups!$A$2:$I$201,2,0)</f>
        <v>Slippery Dick</v>
      </c>
      <c r="L1001" t="str">
        <f>VLOOKUP(G1001,lookups!$A$2:$I$201,3,0)</f>
        <v>Halichoeres bivittatus</v>
      </c>
      <c r="M1001" t="str">
        <f>VLOOKUP(G1001,lookups!$A$2:$I$201,4,0)</f>
        <v>Labridae</v>
      </c>
      <c r="N1001" t="str">
        <f>VLOOKUP(G1001,lookups!$A$2:$I$201,5,0)</f>
        <v>Carnivores</v>
      </c>
      <c r="O1001">
        <f>VLOOKUP(G1001,lookups!$A$2:$I$201,6,0)</f>
        <v>9.3299999999999998E-3</v>
      </c>
      <c r="P1001">
        <f>VLOOKUP(G1001,lookups!$A$2:$I$201,7,0)</f>
        <v>3.06</v>
      </c>
      <c r="Q1001">
        <f t="shared" si="15"/>
        <v>18.714415031991813</v>
      </c>
    </row>
    <row r="1002" spans="1:17" x14ac:dyDescent="0.2">
      <c r="A1002" s="31">
        <v>44144</v>
      </c>
      <c r="B1002" s="32">
        <v>0.40972222222222199</v>
      </c>
      <c r="C1002" t="s">
        <v>438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VLOOKUP(G1002,lookups!$A$2:$I$201,2,0)</f>
        <v>Queen Parrotfish</v>
      </c>
      <c r="L1002" t="str">
        <f>VLOOKUP(G1002,lookups!$A$2:$I$201,3,0)</f>
        <v>Scarus vetula</v>
      </c>
      <c r="M1002" t="str">
        <f>VLOOKUP(G1002,lookups!$A$2:$I$201,4,0)</f>
        <v>Scaridae</v>
      </c>
      <c r="N1002" t="str">
        <f>VLOOKUP(G1002,lookups!$A$2:$I$201,5,0)</f>
        <v>Herbivores</v>
      </c>
      <c r="O1002">
        <f>VLOOKUP(G1002,lookups!$A$2:$I$201,6,0)</f>
        <v>2.5000000000000001E-2</v>
      </c>
      <c r="P1002">
        <f>VLOOKUP(G1002,lookups!$A$2:$I$201,7,0)</f>
        <v>2.9214000000000002</v>
      </c>
      <c r="Q1002">
        <f t="shared" si="15"/>
        <v>10.869938743553069</v>
      </c>
    </row>
    <row r="1003" spans="1:17" x14ac:dyDescent="0.2">
      <c r="A1003" s="31">
        <v>44144</v>
      </c>
      <c r="B1003" s="32">
        <v>0.40972222222222199</v>
      </c>
      <c r="C1003" t="s">
        <v>438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VLOOKUP(G1003,lookups!$A$2:$I$201,2,0)</f>
        <v>Yellowtail Snapper</v>
      </c>
      <c r="L1003" t="str">
        <f>VLOOKUP(G1003,lookups!$A$2:$I$201,3,0)</f>
        <v>Ocyurus chrysurus</v>
      </c>
      <c r="M1003" t="str">
        <f>VLOOKUP(G1003,lookups!$A$2:$I$201,4,0)</f>
        <v>Lutjanidae</v>
      </c>
      <c r="N1003" t="str">
        <f>VLOOKUP(G1003,lookups!$A$2:$I$201,5,0)</f>
        <v>Carnivores</v>
      </c>
      <c r="O1003">
        <f>VLOOKUP(G1003,lookups!$A$2:$I$201,6,0)</f>
        <v>4.0500000000000001E-2</v>
      </c>
      <c r="P1003">
        <f>VLOOKUP(G1003,lookups!$A$2:$I$201,7,0)</f>
        <v>2.718</v>
      </c>
      <c r="Q1003">
        <f t="shared" si="15"/>
        <v>15.888619469743274</v>
      </c>
    </row>
    <row r="1004" spans="1:17" x14ac:dyDescent="0.2">
      <c r="A1004" s="31">
        <v>44144</v>
      </c>
      <c r="B1004" s="32">
        <v>0.40972222222222199</v>
      </c>
      <c r="C1004" t="s">
        <v>438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VLOOKUP(G1004,lookups!$A$2:$I$201,2,0)</f>
        <v>Yellowtail Snapper</v>
      </c>
      <c r="L1004" t="str">
        <f>VLOOKUP(G1004,lookups!$A$2:$I$201,3,0)</f>
        <v>Ocyurus chrysurus</v>
      </c>
      <c r="M1004" t="str">
        <f>VLOOKUP(G1004,lookups!$A$2:$I$201,4,0)</f>
        <v>Lutjanidae</v>
      </c>
      <c r="N1004" t="str">
        <f>VLOOKUP(G1004,lookups!$A$2:$I$201,5,0)</f>
        <v>Carnivores</v>
      </c>
      <c r="O1004">
        <f>VLOOKUP(G1004,lookups!$A$2:$I$201,6,0)</f>
        <v>4.0500000000000001E-2</v>
      </c>
      <c r="P1004">
        <f>VLOOKUP(G1004,lookups!$A$2:$I$201,7,0)</f>
        <v>2.718</v>
      </c>
      <c r="Q1004">
        <f t="shared" si="15"/>
        <v>21.157045654464355</v>
      </c>
    </row>
    <row r="1005" spans="1:17" x14ac:dyDescent="0.2">
      <c r="A1005" s="31">
        <v>44144</v>
      </c>
      <c r="B1005" s="32">
        <v>0.40972222222222199</v>
      </c>
      <c r="C1005" t="s">
        <v>438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VLOOKUP(G1005,lookups!$A$2:$I$201,2,0)</f>
        <v>Yellowtail Snapper</v>
      </c>
      <c r="L1005" t="str">
        <f>VLOOKUP(G1005,lookups!$A$2:$I$201,3,0)</f>
        <v>Ocyurus chrysurus</v>
      </c>
      <c r="M1005" t="str">
        <f>VLOOKUP(G1005,lookups!$A$2:$I$201,4,0)</f>
        <v>Lutjanidae</v>
      </c>
      <c r="N1005" t="str">
        <f>VLOOKUP(G1005,lookups!$A$2:$I$201,5,0)</f>
        <v>Carnivores</v>
      </c>
      <c r="O1005">
        <f>VLOOKUP(G1005,lookups!$A$2:$I$201,6,0)</f>
        <v>4.0500000000000001E-2</v>
      </c>
      <c r="P1005">
        <f>VLOOKUP(G1005,lookups!$A$2:$I$201,7,0)</f>
        <v>2.718</v>
      </c>
      <c r="Q1005">
        <f t="shared" si="15"/>
        <v>1.7532913074411556</v>
      </c>
    </row>
    <row r="1006" spans="1:17" x14ac:dyDescent="0.2">
      <c r="A1006" s="31">
        <v>44144</v>
      </c>
      <c r="B1006" s="32">
        <v>0.40972222222222199</v>
      </c>
      <c r="C1006" t="s">
        <v>438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VLOOKUP(G1006,lookups!$A$2:$I$201,2,0)</f>
        <v>Yellowtail Snapper</v>
      </c>
      <c r="L1006" t="str">
        <f>VLOOKUP(G1006,lookups!$A$2:$I$201,3,0)</f>
        <v>Ocyurus chrysurus</v>
      </c>
      <c r="M1006" t="str">
        <f>VLOOKUP(G1006,lookups!$A$2:$I$201,4,0)</f>
        <v>Lutjanidae</v>
      </c>
      <c r="N1006" t="str">
        <f>VLOOKUP(G1006,lookups!$A$2:$I$201,5,0)</f>
        <v>Carnivores</v>
      </c>
      <c r="O1006">
        <f>VLOOKUP(G1006,lookups!$A$2:$I$201,6,0)</f>
        <v>4.0500000000000001E-2</v>
      </c>
      <c r="P1006">
        <f>VLOOKUP(G1006,lookups!$A$2:$I$201,7,0)</f>
        <v>2.718</v>
      </c>
      <c r="Q1006">
        <f t="shared" si="15"/>
        <v>52.799647630471192</v>
      </c>
    </row>
    <row r="1007" spans="1:17" x14ac:dyDescent="0.2">
      <c r="A1007" s="31">
        <v>44144</v>
      </c>
      <c r="B1007" s="32">
        <v>0.40972222222222199</v>
      </c>
      <c r="C1007" t="s">
        <v>438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VLOOKUP(G1007,lookups!$A$2:$I$201,2,0)</f>
        <v>Striped Parrotfish</v>
      </c>
      <c r="L1007" t="str">
        <f>VLOOKUP(G1007,lookups!$A$2:$I$201,3,0)</f>
        <v>Scarus iserti</v>
      </c>
      <c r="M1007" t="str">
        <f>VLOOKUP(G1007,lookups!$A$2:$I$201,4,0)</f>
        <v>Scaridae</v>
      </c>
      <c r="N1007" t="str">
        <f>VLOOKUP(G1007,lookups!$A$2:$I$201,5,0)</f>
        <v>Herbivores</v>
      </c>
      <c r="O1007">
        <f>VLOOKUP(G1007,lookups!$A$2:$I$201,6,0)</f>
        <v>1.47E-2</v>
      </c>
      <c r="P1007">
        <f>VLOOKUP(G1007,lookups!$A$2:$I$201,7,0)</f>
        <v>3.0548000000000002</v>
      </c>
      <c r="Q1007">
        <f t="shared" si="15"/>
        <v>16.676977189904147</v>
      </c>
    </row>
    <row r="1008" spans="1:17" x14ac:dyDescent="0.2">
      <c r="A1008" s="31">
        <v>44144</v>
      </c>
      <c r="B1008" s="32">
        <v>0.40972222222222199</v>
      </c>
      <c r="C1008" t="s">
        <v>438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VLOOKUP(G1008,lookups!$A$2:$I$201,2,0)</f>
        <v>Striped Parrotfish</v>
      </c>
      <c r="L1008" t="str">
        <f>VLOOKUP(G1008,lookups!$A$2:$I$201,3,0)</f>
        <v>Scarus iserti</v>
      </c>
      <c r="M1008" t="str">
        <f>VLOOKUP(G1008,lookups!$A$2:$I$201,4,0)</f>
        <v>Scaridae</v>
      </c>
      <c r="N1008" t="str">
        <f>VLOOKUP(G1008,lookups!$A$2:$I$201,5,0)</f>
        <v>Herbivores</v>
      </c>
      <c r="O1008">
        <f>VLOOKUP(G1008,lookups!$A$2:$I$201,6,0)</f>
        <v>1.47E-2</v>
      </c>
      <c r="P1008">
        <f>VLOOKUP(G1008,lookups!$A$2:$I$201,7,0)</f>
        <v>3.0548000000000002</v>
      </c>
      <c r="Q1008">
        <f t="shared" si="15"/>
        <v>12.087524088838006</v>
      </c>
    </row>
    <row r="1009" spans="1:17" x14ac:dyDescent="0.2">
      <c r="A1009" s="31">
        <v>44144</v>
      </c>
      <c r="B1009" s="32">
        <v>0.40972222222222199</v>
      </c>
      <c r="C1009" t="s">
        <v>438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VLOOKUP(G1009,lookups!$A$2:$I$201,2,0)</f>
        <v>Yellowfin Mojarra</v>
      </c>
      <c r="L1009" t="str">
        <f>VLOOKUP(G1009,lookups!$A$2:$I$201,3,0)</f>
        <v>Gerres cinereus</v>
      </c>
      <c r="M1009" t="str">
        <f>VLOOKUP(G1009,lookups!$A$2:$I$201,4,0)</f>
        <v>Gerreidae</v>
      </c>
      <c r="N1009" t="str">
        <f>VLOOKUP(G1009,lookups!$A$2:$I$201,5,0)</f>
        <v>Carnivores</v>
      </c>
      <c r="O1009">
        <f>VLOOKUP(G1009,lookups!$A$2:$I$201,6,0)</f>
        <v>1.1480000000000001E-2</v>
      </c>
      <c r="P1009">
        <f>VLOOKUP(G1009,lookups!$A$2:$I$201,7,0)</f>
        <v>3.07</v>
      </c>
      <c r="Q1009">
        <f t="shared" si="15"/>
        <v>253.46037106097583</v>
      </c>
    </row>
    <row r="1010" spans="1:17" x14ac:dyDescent="0.2">
      <c r="A1010" s="31">
        <v>44144</v>
      </c>
      <c r="B1010" s="32">
        <v>0.40972222222222199</v>
      </c>
      <c r="C1010" t="s">
        <v>438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VLOOKUP(G1010,lookups!$A$2:$I$201,2,0)</f>
        <v>Greenblotch Parrotfish</v>
      </c>
      <c r="L1010" t="str">
        <f>VLOOKUP(G1010,lookups!$A$2:$I$201,3,0)</f>
        <v>Sparisoma atomarium</v>
      </c>
      <c r="M1010" t="str">
        <f>VLOOKUP(G1010,lookups!$A$2:$I$201,4,0)</f>
        <v>Scaridae</v>
      </c>
      <c r="N1010" t="str">
        <f>VLOOKUP(G1010,lookups!$A$2:$I$201,5,0)</f>
        <v>Herbivores</v>
      </c>
      <c r="O1010">
        <f>VLOOKUP(G1010,lookups!$A$2:$I$201,6,0)</f>
        <v>1.21E-2</v>
      </c>
      <c r="P1010">
        <f>VLOOKUP(G1010,lookups!$A$2:$I$201,7,0)</f>
        <v>3.0274999999999999</v>
      </c>
      <c r="Q1010">
        <f t="shared" si="15"/>
        <v>12.890963250377522</v>
      </c>
    </row>
    <row r="1011" spans="1:17" x14ac:dyDescent="0.2">
      <c r="A1011" s="31">
        <v>44144</v>
      </c>
      <c r="B1011" s="32">
        <v>0.40972222222222199</v>
      </c>
      <c r="C1011" t="s">
        <v>438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VLOOKUP(G1011,lookups!$A$2:$I$201,2,0)</f>
        <v>Greenblotch Parrotfish</v>
      </c>
      <c r="L1011" t="str">
        <f>VLOOKUP(G1011,lookups!$A$2:$I$201,3,0)</f>
        <v>Sparisoma atomarium</v>
      </c>
      <c r="M1011" t="str">
        <f>VLOOKUP(G1011,lookups!$A$2:$I$201,4,0)</f>
        <v>Scaridae</v>
      </c>
      <c r="N1011" t="str">
        <f>VLOOKUP(G1011,lookups!$A$2:$I$201,5,0)</f>
        <v>Herbivores</v>
      </c>
      <c r="O1011">
        <f>VLOOKUP(G1011,lookups!$A$2:$I$201,6,0)</f>
        <v>1.21E-2</v>
      </c>
      <c r="P1011">
        <f>VLOOKUP(G1011,lookups!$A$2:$I$201,7,0)</f>
        <v>3.0274999999999999</v>
      </c>
      <c r="Q1011">
        <f t="shared" si="15"/>
        <v>2.7456064148190644</v>
      </c>
    </row>
    <row r="1012" spans="1:17" x14ac:dyDescent="0.2">
      <c r="A1012" s="31">
        <v>44144</v>
      </c>
      <c r="B1012" s="32">
        <v>0.40972222222222199</v>
      </c>
      <c r="C1012" t="s">
        <v>438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VLOOKUP(G1012,lookups!$A$2:$I$201,2,0)</f>
        <v>Greenblotch Parrotfish</v>
      </c>
      <c r="L1012" t="str">
        <f>VLOOKUP(G1012,lookups!$A$2:$I$201,3,0)</f>
        <v>Sparisoma atomarium</v>
      </c>
      <c r="M1012" t="str">
        <f>VLOOKUP(G1012,lookups!$A$2:$I$201,4,0)</f>
        <v>Scaridae</v>
      </c>
      <c r="N1012" t="str">
        <f>VLOOKUP(G1012,lookups!$A$2:$I$201,5,0)</f>
        <v>Herbivores</v>
      </c>
      <c r="O1012">
        <f>VLOOKUP(G1012,lookups!$A$2:$I$201,6,0)</f>
        <v>1.21E-2</v>
      </c>
      <c r="P1012">
        <f>VLOOKUP(G1012,lookups!$A$2:$I$201,7,0)</f>
        <v>3.0274999999999999</v>
      </c>
      <c r="Q1012">
        <f t="shared" si="15"/>
        <v>6.5597955811227795</v>
      </c>
    </row>
    <row r="1013" spans="1:17" x14ac:dyDescent="0.2">
      <c r="A1013" s="31">
        <v>44144</v>
      </c>
      <c r="B1013" s="32">
        <v>0.40972222222222199</v>
      </c>
      <c r="C1013" t="s">
        <v>438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VLOOKUP(G1013,lookups!$A$2:$I$201,2,0)</f>
        <v>Slippery Dick</v>
      </c>
      <c r="L1013" t="str">
        <f>VLOOKUP(G1013,lookups!$A$2:$I$201,3,0)</f>
        <v>Halichoeres bivittatus</v>
      </c>
      <c r="M1013" t="str">
        <f>VLOOKUP(G1013,lookups!$A$2:$I$201,4,0)</f>
        <v>Labridae</v>
      </c>
      <c r="N1013" t="str">
        <f>VLOOKUP(G1013,lookups!$A$2:$I$201,5,0)</f>
        <v>Carnivores</v>
      </c>
      <c r="O1013">
        <f>VLOOKUP(G1013,lookups!$A$2:$I$201,6,0)</f>
        <v>9.3299999999999998E-3</v>
      </c>
      <c r="P1013">
        <f>VLOOKUP(G1013,lookups!$A$2:$I$201,7,0)</f>
        <v>3.06</v>
      </c>
      <c r="Q1013">
        <f t="shared" si="15"/>
        <v>7.7600357607295614</v>
      </c>
    </row>
    <row r="1014" spans="1:17" x14ac:dyDescent="0.2">
      <c r="A1014" s="31">
        <v>44144</v>
      </c>
      <c r="B1014" s="32">
        <v>0.40972222222222199</v>
      </c>
      <c r="C1014" t="s">
        <v>438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VLOOKUP(G1014,lookups!$A$2:$I$201,2,0)</f>
        <v>Redband Parrotfish</v>
      </c>
      <c r="L1014" t="str">
        <f>VLOOKUP(G1014,lookups!$A$2:$I$201,3,0)</f>
        <v>Sparisoma aurofrenatum</v>
      </c>
      <c r="M1014" t="str">
        <f>VLOOKUP(G1014,lookups!$A$2:$I$201,4,0)</f>
        <v>Scaridae</v>
      </c>
      <c r="N1014" t="str">
        <f>VLOOKUP(G1014,lookups!$A$2:$I$201,5,0)</f>
        <v>Herbivores</v>
      </c>
      <c r="O1014">
        <f>VLOOKUP(G1014,lookups!$A$2:$I$201,6,0)</f>
        <v>4.5999999999999999E-3</v>
      </c>
      <c r="P1014">
        <f>VLOOKUP(G1014,lookups!$A$2:$I$201,7,0)</f>
        <v>3.4291</v>
      </c>
      <c r="Q1014">
        <f t="shared" si="15"/>
        <v>8.6089625938103325</v>
      </c>
    </row>
    <row r="1015" spans="1:17" x14ac:dyDescent="0.2">
      <c r="A1015" s="31">
        <v>44144</v>
      </c>
      <c r="B1015" s="32">
        <v>0.40972222222222199</v>
      </c>
      <c r="C1015" t="s">
        <v>438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VLOOKUP(G1015,lookups!$A$2:$I$201,2,0)</f>
        <v>Longspine squirrelfish</v>
      </c>
      <c r="L1015" t="str">
        <f>VLOOKUP(G1015,lookups!$A$2:$I$201,3,0)</f>
        <v>Holocentrus rufus</v>
      </c>
      <c r="M1015" t="str">
        <f>VLOOKUP(G1015,lookups!$A$2:$I$201,4,0)</f>
        <v>Holocentridae</v>
      </c>
      <c r="N1015" t="str">
        <f>VLOOKUP(G1015,lookups!$A$2:$I$201,5,0)</f>
        <v>Carnivores</v>
      </c>
      <c r="O1015">
        <f>VLOOKUP(G1015,lookups!$A$2:$I$201,6,0)</f>
        <v>1.1480000000000001E-2</v>
      </c>
      <c r="P1015">
        <f>VLOOKUP(G1015,lookups!$A$2:$I$201,7,0)</f>
        <v>2.89</v>
      </c>
      <c r="Q1015">
        <f t="shared" si="15"/>
        <v>56.95604110980463</v>
      </c>
    </row>
    <row r="1016" spans="1:17" x14ac:dyDescent="0.2">
      <c r="A1016" s="31">
        <v>44144</v>
      </c>
      <c r="B1016" s="32">
        <v>0.40972222222222199</v>
      </c>
      <c r="C1016" t="s">
        <v>438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VLOOKUP(G1016,lookups!$A$2:$I$201,2,0)</f>
        <v>Stoplight Parrotfish</v>
      </c>
      <c r="L1016" t="str">
        <f>VLOOKUP(G1016,lookups!$A$2:$I$201,3,0)</f>
        <v>Sparisoma viride</v>
      </c>
      <c r="M1016" t="str">
        <f>VLOOKUP(G1016,lookups!$A$2:$I$201,4,0)</f>
        <v>Scaridae</v>
      </c>
      <c r="N1016" t="str">
        <f>VLOOKUP(G1016,lookups!$A$2:$I$201,5,0)</f>
        <v>Herbivores</v>
      </c>
      <c r="O1016">
        <f>VLOOKUP(G1016,lookups!$A$2:$I$201,6,0)</f>
        <v>2.5000000000000001E-2</v>
      </c>
      <c r="P1016">
        <f>VLOOKUP(G1016,lookups!$A$2:$I$201,7,0)</f>
        <v>2.9214000000000002</v>
      </c>
      <c r="Q1016">
        <f t="shared" si="15"/>
        <v>10.869938743553069</v>
      </c>
    </row>
    <row r="1017" spans="1:17" x14ac:dyDescent="0.2">
      <c r="A1017" s="31">
        <v>44144</v>
      </c>
      <c r="B1017" s="32">
        <v>0.40972222222222199</v>
      </c>
      <c r="C1017" t="s">
        <v>438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VLOOKUP(G1017,lookups!$A$2:$I$201,2,0)</f>
        <v>Redband Parrotfish</v>
      </c>
      <c r="L1017" t="str">
        <f>VLOOKUP(G1017,lookups!$A$2:$I$201,3,0)</f>
        <v>Sparisoma aurofrenatum</v>
      </c>
      <c r="M1017" t="str">
        <f>VLOOKUP(G1017,lookups!$A$2:$I$201,4,0)</f>
        <v>Scaridae</v>
      </c>
      <c r="N1017" t="str">
        <f>VLOOKUP(G1017,lookups!$A$2:$I$201,5,0)</f>
        <v>Herbivores</v>
      </c>
      <c r="O1017">
        <f>VLOOKUP(G1017,lookups!$A$2:$I$201,6,0)</f>
        <v>4.5999999999999999E-3</v>
      </c>
      <c r="P1017">
        <f>VLOOKUP(G1017,lookups!$A$2:$I$201,7,0)</f>
        <v>3.4291</v>
      </c>
      <c r="Q1017">
        <f t="shared" si="15"/>
        <v>8.6089625938103325</v>
      </c>
    </row>
    <row r="1018" spans="1:17" x14ac:dyDescent="0.2">
      <c r="A1018" s="31">
        <v>44144</v>
      </c>
      <c r="B1018" s="32">
        <v>0.40972222222222199</v>
      </c>
      <c r="C1018" t="s">
        <v>438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VLOOKUP(G1018,lookups!$A$2:$I$201,2,0)</f>
        <v>Queen Parrotfish</v>
      </c>
      <c r="L1018" t="str">
        <f>VLOOKUP(G1018,lookups!$A$2:$I$201,3,0)</f>
        <v>Scarus vetula</v>
      </c>
      <c r="M1018" t="str">
        <f>VLOOKUP(G1018,lookups!$A$2:$I$201,4,0)</f>
        <v>Scaridae</v>
      </c>
      <c r="N1018" t="str">
        <f>VLOOKUP(G1018,lookups!$A$2:$I$201,5,0)</f>
        <v>Herbivores</v>
      </c>
      <c r="O1018">
        <f>VLOOKUP(G1018,lookups!$A$2:$I$201,6,0)</f>
        <v>2.5000000000000001E-2</v>
      </c>
      <c r="P1018">
        <f>VLOOKUP(G1018,lookups!$A$2:$I$201,7,0)</f>
        <v>2.9214000000000002</v>
      </c>
      <c r="Q1018">
        <f t="shared" si="15"/>
        <v>4.6906288624930603</v>
      </c>
    </row>
    <row r="1019" spans="1:17" x14ac:dyDescent="0.2">
      <c r="A1019" s="31">
        <v>44144</v>
      </c>
      <c r="B1019" s="32">
        <v>0.40972222222222199</v>
      </c>
      <c r="C1019" t="s">
        <v>438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VLOOKUP(G1019,lookups!$A$2:$I$201,2,0)</f>
        <v>3-spot Damselfish</v>
      </c>
      <c r="L1019" t="str">
        <f>VLOOKUP(G1019,lookups!$A$2:$I$201,3,0)</f>
        <v>Stegastes planifrons</v>
      </c>
      <c r="M1019" t="str">
        <f>VLOOKUP(G1019,lookups!$A$2:$I$201,4,0)</f>
        <v>Pomacentridae</v>
      </c>
      <c r="N1019" t="str">
        <f>VLOOKUP(G1019,lookups!$A$2:$I$201,5,0)</f>
        <v>Omnivores</v>
      </c>
      <c r="O1019">
        <f>VLOOKUP(G1019,lookups!$A$2:$I$201,6,0)</f>
        <v>2.188E-2</v>
      </c>
      <c r="P1019">
        <f>VLOOKUP(G1019,lookups!$A$2:$I$201,7,0)</f>
        <v>2.96</v>
      </c>
      <c r="Q1019">
        <f t="shared" si="15"/>
        <v>0.56536150138828423</v>
      </c>
    </row>
    <row r="1020" spans="1:17" x14ac:dyDescent="0.2">
      <c r="A1020" s="31">
        <v>44144</v>
      </c>
      <c r="B1020" s="32">
        <v>0.40972222222222199</v>
      </c>
      <c r="C1020" t="s">
        <v>438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VLOOKUP(G1020,lookups!$A$2:$I$201,2,0)</f>
        <v>3-spot Damselfish</v>
      </c>
      <c r="L1020" t="str">
        <f>VLOOKUP(G1020,lookups!$A$2:$I$201,3,0)</f>
        <v>Stegastes planifrons</v>
      </c>
      <c r="M1020" t="str">
        <f>VLOOKUP(G1020,lookups!$A$2:$I$201,4,0)</f>
        <v>Pomacentridae</v>
      </c>
      <c r="N1020" t="str">
        <f>VLOOKUP(G1020,lookups!$A$2:$I$201,5,0)</f>
        <v>Omnivores</v>
      </c>
      <c r="O1020">
        <f>VLOOKUP(G1020,lookups!$A$2:$I$201,6,0)</f>
        <v>2.188E-2</v>
      </c>
      <c r="P1020">
        <f>VLOOKUP(G1020,lookups!$A$2:$I$201,7,0)</f>
        <v>2.96</v>
      </c>
      <c r="Q1020">
        <f t="shared" si="15"/>
        <v>2.5644753591955127</v>
      </c>
    </row>
    <row r="1021" spans="1:17" x14ac:dyDescent="0.2">
      <c r="A1021" s="31">
        <v>44144</v>
      </c>
      <c r="B1021" s="32">
        <v>0.40972222222222199</v>
      </c>
      <c r="C1021" t="s">
        <v>438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VLOOKUP(G1021,lookups!$A$2:$I$201,2,0)</f>
        <v>3-spot Damselfish</v>
      </c>
      <c r="L1021" t="str">
        <f>VLOOKUP(G1021,lookups!$A$2:$I$201,3,0)</f>
        <v>Stegastes planifrons</v>
      </c>
      <c r="M1021" t="str">
        <f>VLOOKUP(G1021,lookups!$A$2:$I$201,4,0)</f>
        <v>Pomacentridae</v>
      </c>
      <c r="N1021" t="str">
        <f>VLOOKUP(G1021,lookups!$A$2:$I$201,5,0)</f>
        <v>Omnivores</v>
      </c>
      <c r="O1021">
        <f>VLOOKUP(G1021,lookups!$A$2:$I$201,6,0)</f>
        <v>2.188E-2</v>
      </c>
      <c r="P1021">
        <f>VLOOKUP(G1021,lookups!$A$2:$I$201,7,0)</f>
        <v>2.96</v>
      </c>
      <c r="Q1021">
        <f t="shared" si="15"/>
        <v>0.17025352199504648</v>
      </c>
    </row>
    <row r="1022" spans="1:17" x14ac:dyDescent="0.2">
      <c r="A1022" s="31">
        <v>44144</v>
      </c>
      <c r="B1022" s="32">
        <v>0.40972222222222199</v>
      </c>
      <c r="C1022" t="s">
        <v>438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VLOOKUP(G1022,lookups!$A$2:$I$201,2,0)</f>
        <v>Bicolour Damselfish</v>
      </c>
      <c r="L1022" t="str">
        <f>VLOOKUP(G1022,lookups!$A$2:$I$201,3,0)</f>
        <v>Stegastes partitus</v>
      </c>
      <c r="M1022" t="str">
        <f>VLOOKUP(G1022,lookups!$A$2:$I$201,4,0)</f>
        <v>Pomacentridae</v>
      </c>
      <c r="N1022" t="str">
        <f>VLOOKUP(G1022,lookups!$A$2:$I$201,5,0)</f>
        <v>Herbivores</v>
      </c>
      <c r="O1022">
        <f>VLOOKUP(G1022,lookups!$A$2:$I$201,6,0)</f>
        <v>1.4789999999999999E-2</v>
      </c>
      <c r="P1022">
        <f>VLOOKUP(G1022,lookups!$A$2:$I$201,7,0)</f>
        <v>3.01</v>
      </c>
      <c r="Q1022">
        <f t="shared" si="15"/>
        <v>1.8787452131054665</v>
      </c>
    </row>
    <row r="1023" spans="1:17" x14ac:dyDescent="0.2">
      <c r="A1023" s="31">
        <v>44144</v>
      </c>
      <c r="B1023" s="32">
        <v>0.40972222222222199</v>
      </c>
      <c r="C1023" t="s">
        <v>438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VLOOKUP(G1023,lookups!$A$2:$I$201,2,0)</f>
        <v>Yellowtail Snapper</v>
      </c>
      <c r="L1023" t="str">
        <f>VLOOKUP(G1023,lookups!$A$2:$I$201,3,0)</f>
        <v>Ocyurus chrysurus</v>
      </c>
      <c r="M1023" t="str">
        <f>VLOOKUP(G1023,lookups!$A$2:$I$201,4,0)</f>
        <v>Lutjanidae</v>
      </c>
      <c r="N1023" t="str">
        <f>VLOOKUP(G1023,lookups!$A$2:$I$201,5,0)</f>
        <v>Carnivores</v>
      </c>
      <c r="O1023">
        <f>VLOOKUP(G1023,lookups!$A$2:$I$201,6,0)</f>
        <v>4.0500000000000001E-2</v>
      </c>
      <c r="P1023">
        <f>VLOOKUP(G1023,lookups!$A$2:$I$201,7,0)</f>
        <v>2.718</v>
      </c>
      <c r="Q1023">
        <f t="shared" si="15"/>
        <v>1.7532913074411556</v>
      </c>
    </row>
    <row r="1024" spans="1:17" x14ac:dyDescent="0.2">
      <c r="A1024" s="31">
        <v>44144</v>
      </c>
      <c r="B1024" s="32">
        <v>0.40972222222222199</v>
      </c>
      <c r="C1024" t="s">
        <v>438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VLOOKUP(G1024,lookups!$A$2:$I$201,2,0)</f>
        <v>Yellowtail Snapper</v>
      </c>
      <c r="L1024" t="str">
        <f>VLOOKUP(G1024,lookups!$A$2:$I$201,3,0)</f>
        <v>Ocyurus chrysurus</v>
      </c>
      <c r="M1024" t="str">
        <f>VLOOKUP(G1024,lookups!$A$2:$I$201,4,0)</f>
        <v>Lutjanidae</v>
      </c>
      <c r="N1024" t="str">
        <f>VLOOKUP(G1024,lookups!$A$2:$I$201,5,0)</f>
        <v>Carnivores</v>
      </c>
      <c r="O1024">
        <f>VLOOKUP(G1024,lookups!$A$2:$I$201,6,0)</f>
        <v>4.0500000000000001E-2</v>
      </c>
      <c r="P1024">
        <f>VLOOKUP(G1024,lookups!$A$2:$I$201,7,0)</f>
        <v>2.718</v>
      </c>
      <c r="Q1024">
        <f t="shared" si="15"/>
        <v>52.799647630471192</v>
      </c>
    </row>
    <row r="1025" spans="1:17" x14ac:dyDescent="0.2">
      <c r="A1025" s="31">
        <v>44144</v>
      </c>
      <c r="B1025" s="32">
        <v>0.40972222222222199</v>
      </c>
      <c r="C1025" t="s">
        <v>438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VLOOKUP(G1025,lookups!$A$2:$I$201,2,0)</f>
        <v>Yellowtail Snapper</v>
      </c>
      <c r="L1025" t="str">
        <f>VLOOKUP(G1025,lookups!$A$2:$I$201,3,0)</f>
        <v>Ocyurus chrysurus</v>
      </c>
      <c r="M1025" t="str">
        <f>VLOOKUP(G1025,lookups!$A$2:$I$201,4,0)</f>
        <v>Lutjanidae</v>
      </c>
      <c r="N1025" t="str">
        <f>VLOOKUP(G1025,lookups!$A$2:$I$201,5,0)</f>
        <v>Carnivores</v>
      </c>
      <c r="O1025">
        <f>VLOOKUP(G1025,lookups!$A$2:$I$201,6,0)</f>
        <v>4.0500000000000001E-2</v>
      </c>
      <c r="P1025">
        <f>VLOOKUP(G1025,lookups!$A$2:$I$201,7,0)</f>
        <v>2.718</v>
      </c>
      <c r="Q1025">
        <f t="shared" si="15"/>
        <v>21.157045654464355</v>
      </c>
    </row>
    <row r="1026" spans="1:17" x14ac:dyDescent="0.2">
      <c r="A1026" s="31">
        <v>44144</v>
      </c>
      <c r="B1026" s="32">
        <v>0.40972222222222199</v>
      </c>
      <c r="C1026" t="s">
        <v>438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VLOOKUP(G1026,lookups!$A$2:$I$201,2,0)</f>
        <v>Spotted Goatfish</v>
      </c>
      <c r="L1026" t="str">
        <f>VLOOKUP(G1026,lookups!$A$2:$I$201,3,0)</f>
        <v>Pseudupeneus maculatus</v>
      </c>
      <c r="M1026" t="str">
        <f>VLOOKUP(G1026,lookups!$A$2:$I$201,4,0)</f>
        <v>Mullidae</v>
      </c>
      <c r="N1026" t="str">
        <f>VLOOKUP(G1026,lookups!$A$2:$I$201,5,0)</f>
        <v>Carnivores</v>
      </c>
      <c r="O1026">
        <f>VLOOKUP(G1026,lookups!$A$2:$I$201,6,0)</f>
        <v>0.01</v>
      </c>
      <c r="P1026">
        <f>VLOOKUP(G1026,lookups!$A$2:$I$201,7,0)</f>
        <v>3.12</v>
      </c>
      <c r="Q1026">
        <f t="shared" si="15"/>
        <v>229.91792274425737</v>
      </c>
    </row>
    <row r="1027" spans="1:17" x14ac:dyDescent="0.2">
      <c r="A1027" s="31">
        <v>44144</v>
      </c>
      <c r="B1027" s="32">
        <v>0.40972222222222199</v>
      </c>
      <c r="C1027" t="s">
        <v>438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VLOOKUP(G1027,lookups!$A$2:$I$201,2,0)</f>
        <v>Redband Parrotfish</v>
      </c>
      <c r="L1027" t="str">
        <f>VLOOKUP(G1027,lookups!$A$2:$I$201,3,0)</f>
        <v>Sparisoma aurofrenatum</v>
      </c>
      <c r="M1027" t="str">
        <f>VLOOKUP(G1027,lookups!$A$2:$I$201,4,0)</f>
        <v>Scaridae</v>
      </c>
      <c r="N1027" t="str">
        <f>VLOOKUP(G1027,lookups!$A$2:$I$201,5,0)</f>
        <v>Herbivores</v>
      </c>
      <c r="O1027">
        <f>VLOOKUP(G1027,lookups!$A$2:$I$201,6,0)</f>
        <v>4.5999999999999999E-3</v>
      </c>
      <c r="P1027">
        <f>VLOOKUP(G1027,lookups!$A$2:$I$201,7,0)</f>
        <v>3.4291</v>
      </c>
      <c r="Q1027">
        <f t="shared" ref="Q1027:Q1090" si="16">O1027*H1027^P1027</f>
        <v>3.6364994037087026</v>
      </c>
    </row>
    <row r="1028" spans="1:17" x14ac:dyDescent="0.2">
      <c r="A1028" s="31">
        <v>44144</v>
      </c>
      <c r="B1028" s="32">
        <v>0.40972222222222199</v>
      </c>
      <c r="C1028" t="s">
        <v>438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VLOOKUP(G1028,lookups!$A$2:$I$201,2,0)</f>
        <v>Bar Jack</v>
      </c>
      <c r="L1028" t="str">
        <f>VLOOKUP(G1028,lookups!$A$2:$I$201,3,0)</f>
        <v>Caranx ruber</v>
      </c>
      <c r="M1028" t="str">
        <f>VLOOKUP(G1028,lookups!$A$2:$I$201,4,0)</f>
        <v>Carangidae</v>
      </c>
      <c r="N1028" t="str">
        <f>VLOOKUP(G1028,lookups!$A$2:$I$201,5,0)</f>
        <v>Carnivores</v>
      </c>
      <c r="O1028">
        <f>VLOOKUP(G1028,lookups!$A$2:$I$201,6,0)</f>
        <v>7.4000000000000003E-3</v>
      </c>
      <c r="P1028">
        <f>VLOOKUP(G1028,lookups!$A$2:$I$201,7,0)</f>
        <v>3.2370000000000001</v>
      </c>
      <c r="Q1028">
        <f t="shared" si="16"/>
        <v>23.043126988181996</v>
      </c>
    </row>
    <row r="1029" spans="1:17" x14ac:dyDescent="0.2">
      <c r="A1029" s="31">
        <v>44144</v>
      </c>
      <c r="B1029" s="32">
        <v>0.40972222222222199</v>
      </c>
      <c r="C1029" t="s">
        <v>438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VLOOKUP(G1029,lookups!$A$2:$I$201,2,0)</f>
        <v>Redband Parrotfish</v>
      </c>
      <c r="L1029" t="str">
        <f>VLOOKUP(G1029,lookups!$A$2:$I$201,3,0)</f>
        <v>Sparisoma aurofrenatum</v>
      </c>
      <c r="M1029" t="str">
        <f>VLOOKUP(G1029,lookups!$A$2:$I$201,4,0)</f>
        <v>Scaridae</v>
      </c>
      <c r="N1029" t="str">
        <f>VLOOKUP(G1029,lookups!$A$2:$I$201,5,0)</f>
        <v>Herbivores</v>
      </c>
      <c r="O1029">
        <f>VLOOKUP(G1029,lookups!$A$2:$I$201,6,0)</f>
        <v>4.5999999999999999E-3</v>
      </c>
      <c r="P1029">
        <f>VLOOKUP(G1029,lookups!$A$2:$I$201,7,0)</f>
        <v>3.4291</v>
      </c>
      <c r="Q1029">
        <f t="shared" si="16"/>
        <v>23.087570919727767</v>
      </c>
    </row>
    <row r="1030" spans="1:17" x14ac:dyDescent="0.2">
      <c r="A1030" s="31">
        <v>44144</v>
      </c>
      <c r="B1030" s="32">
        <v>0.40972222222222199</v>
      </c>
      <c r="C1030" t="s">
        <v>438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VLOOKUP(G1030,lookups!$A$2:$I$201,2,0)</f>
        <v>Bicolour Damselfish</v>
      </c>
      <c r="L1030" t="str">
        <f>VLOOKUP(G1030,lookups!$A$2:$I$201,3,0)</f>
        <v>Stegastes partitus</v>
      </c>
      <c r="M1030" t="str">
        <f>VLOOKUP(G1030,lookups!$A$2:$I$201,4,0)</f>
        <v>Pomacentridae</v>
      </c>
      <c r="N1030" t="str">
        <f>VLOOKUP(G1030,lookups!$A$2:$I$201,5,0)</f>
        <v>Herbivores</v>
      </c>
      <c r="O1030">
        <f>VLOOKUP(G1030,lookups!$A$2:$I$201,6,0)</f>
        <v>1.4789999999999999E-2</v>
      </c>
      <c r="P1030">
        <f>VLOOKUP(G1030,lookups!$A$2:$I$201,7,0)</f>
        <v>3.01</v>
      </c>
      <c r="Q1030">
        <f t="shared" si="16"/>
        <v>0.95977348519004924</v>
      </c>
    </row>
    <row r="1031" spans="1:17" x14ac:dyDescent="0.2">
      <c r="A1031" s="31">
        <v>44144</v>
      </c>
      <c r="B1031" s="32">
        <v>0.40972222222222199</v>
      </c>
      <c r="C1031" t="s">
        <v>438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VLOOKUP(G1031,lookups!$A$2:$I$201,2,0)</f>
        <v>Redband Parrotfish</v>
      </c>
      <c r="L1031" t="str">
        <f>VLOOKUP(G1031,lookups!$A$2:$I$201,3,0)</f>
        <v>Sparisoma aurofrenatum</v>
      </c>
      <c r="M1031" t="str">
        <f>VLOOKUP(G1031,lookups!$A$2:$I$201,4,0)</f>
        <v>Scaridae</v>
      </c>
      <c r="N1031" t="str">
        <f>VLOOKUP(G1031,lookups!$A$2:$I$201,5,0)</f>
        <v>Herbivores</v>
      </c>
      <c r="O1031">
        <f>VLOOKUP(G1031,lookups!$A$2:$I$201,6,0)</f>
        <v>4.5999999999999999E-3</v>
      </c>
      <c r="P1031">
        <f>VLOOKUP(G1031,lookups!$A$2:$I$201,7,0)</f>
        <v>3.4291</v>
      </c>
      <c r="Q1031">
        <f t="shared" si="16"/>
        <v>0.19900057269145616</v>
      </c>
    </row>
    <row r="1032" spans="1:17" x14ac:dyDescent="0.2">
      <c r="A1032" s="31">
        <v>44144</v>
      </c>
      <c r="B1032" s="32">
        <v>0.40972222222222199</v>
      </c>
      <c r="C1032" t="s">
        <v>438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VLOOKUP(G1032,lookups!$A$2:$I$201,2,0)</f>
        <v>Redband Parrotfish</v>
      </c>
      <c r="L1032" t="str">
        <f>VLOOKUP(G1032,lookups!$A$2:$I$201,3,0)</f>
        <v>Sparisoma aurofrenatum</v>
      </c>
      <c r="M1032" t="str">
        <f>VLOOKUP(G1032,lookups!$A$2:$I$201,4,0)</f>
        <v>Scaridae</v>
      </c>
      <c r="N1032" t="str">
        <f>VLOOKUP(G1032,lookups!$A$2:$I$201,5,0)</f>
        <v>Herbivores</v>
      </c>
      <c r="O1032">
        <f>VLOOKUP(G1032,lookups!$A$2:$I$201,6,0)</f>
        <v>4.5999999999999999E-3</v>
      </c>
      <c r="P1032">
        <f>VLOOKUP(G1032,lookups!$A$2:$I$201,7,0)</f>
        <v>3.4291</v>
      </c>
      <c r="Q1032">
        <f t="shared" si="16"/>
        <v>4.5999999999999999E-3</v>
      </c>
    </row>
    <row r="1033" spans="1:17" x14ac:dyDescent="0.2">
      <c r="A1033" s="31">
        <v>44144</v>
      </c>
      <c r="B1033" s="32">
        <v>0.40972222222222199</v>
      </c>
      <c r="C1033" t="s">
        <v>438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VLOOKUP(G1033,lookups!$A$2:$I$201,2,0)</f>
        <v>Striped Parrotfish</v>
      </c>
      <c r="L1033" t="str">
        <f>VLOOKUP(G1033,lookups!$A$2:$I$201,3,0)</f>
        <v>Scarus iserti</v>
      </c>
      <c r="M1033" t="str">
        <f>VLOOKUP(G1033,lookups!$A$2:$I$201,4,0)</f>
        <v>Scaridae</v>
      </c>
      <c r="N1033" t="str">
        <f>VLOOKUP(G1033,lookups!$A$2:$I$201,5,0)</f>
        <v>Herbivores</v>
      </c>
      <c r="O1033">
        <f>VLOOKUP(G1033,lookups!$A$2:$I$201,6,0)</f>
        <v>1.47E-2</v>
      </c>
      <c r="P1033">
        <f>VLOOKUP(G1033,lookups!$A$2:$I$201,7,0)</f>
        <v>3.0548000000000002</v>
      </c>
      <c r="Q1033">
        <f t="shared" si="16"/>
        <v>0.42152888881536776</v>
      </c>
    </row>
    <row r="1034" spans="1:17" x14ac:dyDescent="0.2">
      <c r="A1034" s="31">
        <v>44144</v>
      </c>
      <c r="B1034" s="32">
        <v>0.40972222222222199</v>
      </c>
      <c r="C1034" t="s">
        <v>438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VLOOKUP(G1034,lookups!$A$2:$I$201,2,0)</f>
        <v>Foureye Butterflyfish</v>
      </c>
      <c r="L1034" t="str">
        <f>VLOOKUP(G1034,lookups!$A$2:$I$201,3,0)</f>
        <v>Chaetodon capistratus</v>
      </c>
      <c r="M1034" t="str">
        <f>VLOOKUP(G1034,lookups!$A$2:$I$201,4,0)</f>
        <v>Chaetodontidae</v>
      </c>
      <c r="N1034" t="str">
        <f>VLOOKUP(G1034,lookups!$A$2:$I$201,5,0)</f>
        <v>Carnivores</v>
      </c>
      <c r="O1034">
        <f>VLOOKUP(G1034,lookups!$A$2:$I$201,6,0)</f>
        <v>2.1999999999999999E-2</v>
      </c>
      <c r="P1034">
        <f>VLOOKUP(G1034,lookups!$A$2:$I$201,7,0)</f>
        <v>3.1897000000000002</v>
      </c>
      <c r="Q1034">
        <f t="shared" si="16"/>
        <v>10.915205060022897</v>
      </c>
    </row>
    <row r="1035" spans="1:17" x14ac:dyDescent="0.2">
      <c r="A1035" s="31">
        <v>44144</v>
      </c>
      <c r="B1035" s="32">
        <v>0.40972222222222199</v>
      </c>
      <c r="C1035" t="s">
        <v>438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VLOOKUP(G1035,lookups!$A$2:$I$201,2,0)</f>
        <v>Slippery Dick</v>
      </c>
      <c r="L1035" t="str">
        <f>VLOOKUP(G1035,lookups!$A$2:$I$201,3,0)</f>
        <v>Halichoeres bivittatus</v>
      </c>
      <c r="M1035" t="str">
        <f>VLOOKUP(G1035,lookups!$A$2:$I$201,4,0)</f>
        <v>Labridae</v>
      </c>
      <c r="N1035" t="str">
        <f>VLOOKUP(G1035,lookups!$A$2:$I$201,5,0)</f>
        <v>Carnivores</v>
      </c>
      <c r="O1035">
        <f>VLOOKUP(G1035,lookups!$A$2:$I$201,6,0)</f>
        <v>9.3299999999999998E-3</v>
      </c>
      <c r="P1035">
        <f>VLOOKUP(G1035,lookups!$A$2:$I$201,7,0)</f>
        <v>3.06</v>
      </c>
      <c r="Q1035">
        <f t="shared" si="16"/>
        <v>5.4117410047026144</v>
      </c>
    </row>
    <row r="1036" spans="1:17" x14ac:dyDescent="0.2">
      <c r="A1036" s="31">
        <v>44144</v>
      </c>
      <c r="B1036" s="32">
        <v>0.40972222222222199</v>
      </c>
      <c r="C1036" t="s">
        <v>438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VLOOKUP(G1036,lookups!$A$2:$I$201,2,0)</f>
        <v>Yellowtail Snapper</v>
      </c>
      <c r="L1036" t="str">
        <f>VLOOKUP(G1036,lookups!$A$2:$I$201,3,0)</f>
        <v>Ocyurus chrysurus</v>
      </c>
      <c r="M1036" t="str">
        <f>VLOOKUP(G1036,lookups!$A$2:$I$201,4,0)</f>
        <v>Lutjanidae</v>
      </c>
      <c r="N1036" t="str">
        <f>VLOOKUP(G1036,lookups!$A$2:$I$201,5,0)</f>
        <v>Carnivores</v>
      </c>
      <c r="O1036">
        <f>VLOOKUP(G1036,lookups!$A$2:$I$201,6,0)</f>
        <v>4.0500000000000001E-2</v>
      </c>
      <c r="P1036">
        <f>VLOOKUP(G1036,lookups!$A$2:$I$201,7,0)</f>
        <v>2.718</v>
      </c>
      <c r="Q1036">
        <f t="shared" si="16"/>
        <v>21.157045654464355</v>
      </c>
    </row>
    <row r="1037" spans="1:17" x14ac:dyDescent="0.2">
      <c r="A1037" s="31">
        <v>44144</v>
      </c>
      <c r="B1037" s="32">
        <v>0.40972222222222199</v>
      </c>
      <c r="C1037" t="s">
        <v>438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VLOOKUP(G1037,lookups!$A$2:$I$201,2,0)</f>
        <v>Yellowtail Snapper</v>
      </c>
      <c r="L1037" t="str">
        <f>VLOOKUP(G1037,lookups!$A$2:$I$201,3,0)</f>
        <v>Ocyurus chrysurus</v>
      </c>
      <c r="M1037" t="str">
        <f>VLOOKUP(G1037,lookups!$A$2:$I$201,4,0)</f>
        <v>Lutjanidae</v>
      </c>
      <c r="N1037" t="str">
        <f>VLOOKUP(G1037,lookups!$A$2:$I$201,5,0)</f>
        <v>Carnivores</v>
      </c>
      <c r="O1037">
        <f>VLOOKUP(G1037,lookups!$A$2:$I$201,6,0)</f>
        <v>4.0500000000000001E-2</v>
      </c>
      <c r="P1037">
        <f>VLOOKUP(G1037,lookups!$A$2:$I$201,7,0)</f>
        <v>2.718</v>
      </c>
      <c r="Q1037">
        <f t="shared" si="16"/>
        <v>11.535956450223555</v>
      </c>
    </row>
    <row r="1038" spans="1:17" x14ac:dyDescent="0.2">
      <c r="A1038" s="31">
        <v>44144</v>
      </c>
      <c r="B1038" s="32">
        <v>0.40972222222222199</v>
      </c>
      <c r="C1038" t="s">
        <v>438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VLOOKUP(G1038,lookups!$A$2:$I$201,2,0)</f>
        <v>Longspine squirrelfish</v>
      </c>
      <c r="L1038" t="str">
        <f>VLOOKUP(G1038,lookups!$A$2:$I$201,3,0)</f>
        <v>Holocentrus rufus</v>
      </c>
      <c r="M1038" t="str">
        <f>VLOOKUP(G1038,lookups!$A$2:$I$201,4,0)</f>
        <v>Holocentridae</v>
      </c>
      <c r="N1038" t="str">
        <f>VLOOKUP(G1038,lookups!$A$2:$I$201,5,0)</f>
        <v>Carnivores</v>
      </c>
      <c r="O1038">
        <f>VLOOKUP(G1038,lookups!$A$2:$I$201,6,0)</f>
        <v>1.1480000000000001E-2</v>
      </c>
      <c r="P1038">
        <f>VLOOKUP(G1038,lookups!$A$2:$I$201,7,0)</f>
        <v>2.89</v>
      </c>
      <c r="Q1038">
        <f t="shared" si="16"/>
        <v>28.763758034062359</v>
      </c>
    </row>
    <row r="1039" spans="1:17" x14ac:dyDescent="0.2">
      <c r="A1039" s="31">
        <v>44144</v>
      </c>
      <c r="B1039" s="32">
        <v>0.40972222222222199</v>
      </c>
      <c r="C1039" t="s">
        <v>438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VLOOKUP(G1039,lookups!$A$2:$I$201,2,0)</f>
        <v>Longspine squirrelfish</v>
      </c>
      <c r="L1039" t="str">
        <f>VLOOKUP(G1039,lookups!$A$2:$I$201,3,0)</f>
        <v>Holocentrus rufus</v>
      </c>
      <c r="M1039" t="str">
        <f>VLOOKUP(G1039,lookups!$A$2:$I$201,4,0)</f>
        <v>Holocentridae</v>
      </c>
      <c r="N1039" t="str">
        <f>VLOOKUP(G1039,lookups!$A$2:$I$201,5,0)</f>
        <v>Carnivores</v>
      </c>
      <c r="O1039">
        <f>VLOOKUP(G1039,lookups!$A$2:$I$201,6,0)</f>
        <v>1.1480000000000001E-2</v>
      </c>
      <c r="P1039">
        <f>VLOOKUP(G1039,lookups!$A$2:$I$201,7,0)</f>
        <v>2.89</v>
      </c>
      <c r="Q1039">
        <f t="shared" si="16"/>
        <v>66.056958833921925</v>
      </c>
    </row>
    <row r="1040" spans="1:17" x14ac:dyDescent="0.2">
      <c r="A1040" s="31">
        <v>44144</v>
      </c>
      <c r="B1040" s="32">
        <v>0.40972222222222199</v>
      </c>
      <c r="C1040" t="s">
        <v>438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VLOOKUP(G1040,lookups!$A$2:$I$201,2,0)</f>
        <v>Bluestriped Grunt</v>
      </c>
      <c r="L1040" t="str">
        <f>VLOOKUP(G1040,lookups!$A$2:$I$201,3,0)</f>
        <v>Haemulon sciurus</v>
      </c>
      <c r="M1040" t="str">
        <f>VLOOKUP(G1040,lookups!$A$2:$I$201,4,0)</f>
        <v>Haemulidae</v>
      </c>
      <c r="N1040" t="str">
        <f>VLOOKUP(G1040,lookups!$A$2:$I$201,5,0)</f>
        <v>Carnivores</v>
      </c>
      <c r="O1040">
        <f>VLOOKUP(G1040,lookups!$A$2:$I$201,6,0)</f>
        <v>1.9400000000000001E-2</v>
      </c>
      <c r="P1040">
        <f>VLOOKUP(G1040,lookups!$A$2:$I$201,7,0)</f>
        <v>2.9996</v>
      </c>
      <c r="Q1040">
        <f t="shared" si="16"/>
        <v>53.177435040820249</v>
      </c>
    </row>
    <row r="1041" spans="1:17" x14ac:dyDescent="0.2">
      <c r="A1041" s="31">
        <v>44144</v>
      </c>
      <c r="B1041" s="32">
        <v>0.40972222222222199</v>
      </c>
      <c r="C1041" t="s">
        <v>438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VLOOKUP(G1041,lookups!$A$2:$I$201,2,0)</f>
        <v>Hamlet spp.</v>
      </c>
      <c r="L1041" t="str">
        <f>VLOOKUP(G1041,lookups!$A$2:$I$201,3,0)</f>
        <v>Hypoplectrus puella</v>
      </c>
      <c r="M1041" t="str">
        <f>VLOOKUP(G1041,lookups!$A$2:$I$201,4,0)</f>
        <v>Serranidae</v>
      </c>
      <c r="N1041" t="str">
        <f>VLOOKUP(G1041,lookups!$A$2:$I$201,5,0)</f>
        <v>Carnivores</v>
      </c>
      <c r="O1041">
        <f>VLOOKUP(G1041,lookups!$A$2:$I$201,6,0)</f>
        <v>1.7780000000000001E-2</v>
      </c>
      <c r="P1041">
        <f>VLOOKUP(G1041,lookups!$A$2:$I$201,7,0)</f>
        <v>3.03</v>
      </c>
      <c r="Q1041">
        <f t="shared" si="16"/>
        <v>2.3324420895012303</v>
      </c>
    </row>
    <row r="1042" spans="1:17" x14ac:dyDescent="0.2">
      <c r="A1042" s="31">
        <v>44144</v>
      </c>
      <c r="B1042" s="32">
        <v>0.40972222222222199</v>
      </c>
      <c r="C1042" t="s">
        <v>438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VLOOKUP(G1042,lookups!$A$2:$I$201,2,0)</f>
        <v>Stoplight Parrotfish</v>
      </c>
      <c r="L1042" t="str">
        <f>VLOOKUP(G1042,lookups!$A$2:$I$201,3,0)</f>
        <v>Sparisoma viride</v>
      </c>
      <c r="M1042" t="str">
        <f>VLOOKUP(G1042,lookups!$A$2:$I$201,4,0)</f>
        <v>Scaridae</v>
      </c>
      <c r="N1042" t="str">
        <f>VLOOKUP(G1042,lookups!$A$2:$I$201,5,0)</f>
        <v>Herbivores</v>
      </c>
      <c r="O1042">
        <f>VLOOKUP(G1042,lookups!$A$2:$I$201,6,0)</f>
        <v>2.5000000000000001E-2</v>
      </c>
      <c r="P1042">
        <f>VLOOKUP(G1042,lookups!$A$2:$I$201,7,0)</f>
        <v>2.9214000000000002</v>
      </c>
      <c r="Q1042">
        <f t="shared" si="16"/>
        <v>2.7536642058777425</v>
      </c>
    </row>
    <row r="1043" spans="1:17" x14ac:dyDescent="0.2">
      <c r="A1043" s="31">
        <v>44144</v>
      </c>
      <c r="B1043" s="32">
        <v>0.40972222222222199</v>
      </c>
      <c r="C1043" t="s">
        <v>438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VLOOKUP(G1043,lookups!$A$2:$I$201,2,0)</f>
        <v>Stoplight Parrotfish</v>
      </c>
      <c r="L1043" t="str">
        <f>VLOOKUP(G1043,lookups!$A$2:$I$201,3,0)</f>
        <v>Sparisoma viride</v>
      </c>
      <c r="M1043" t="str">
        <f>VLOOKUP(G1043,lookups!$A$2:$I$201,4,0)</f>
        <v>Scaridae</v>
      </c>
      <c r="N1043" t="str">
        <f>VLOOKUP(G1043,lookups!$A$2:$I$201,5,0)</f>
        <v>Herbivores</v>
      </c>
      <c r="O1043">
        <f>VLOOKUP(G1043,lookups!$A$2:$I$201,6,0)</f>
        <v>2.5000000000000001E-2</v>
      </c>
      <c r="P1043">
        <f>VLOOKUP(G1043,lookups!$A$2:$I$201,7,0)</f>
        <v>2.9214000000000002</v>
      </c>
      <c r="Q1043">
        <f t="shared" si="16"/>
        <v>10.869938743553069</v>
      </c>
    </row>
    <row r="1044" spans="1:17" x14ac:dyDescent="0.2">
      <c r="A1044" s="31">
        <v>44144</v>
      </c>
      <c r="B1044" s="32">
        <v>0.40972222222222199</v>
      </c>
      <c r="C1044" t="s">
        <v>438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VLOOKUP(G1044,lookups!$A$2:$I$201,2,0)</f>
        <v>Stoplight Parrotfish</v>
      </c>
      <c r="L1044" t="str">
        <f>VLOOKUP(G1044,lookups!$A$2:$I$201,3,0)</f>
        <v>Sparisoma viride</v>
      </c>
      <c r="M1044" t="str">
        <f>VLOOKUP(G1044,lookups!$A$2:$I$201,4,0)</f>
        <v>Scaridae</v>
      </c>
      <c r="N1044" t="str">
        <f>VLOOKUP(G1044,lookups!$A$2:$I$201,5,0)</f>
        <v>Herbivores</v>
      </c>
      <c r="O1044">
        <f>VLOOKUP(G1044,lookups!$A$2:$I$201,6,0)</f>
        <v>2.5000000000000001E-2</v>
      </c>
      <c r="P1044">
        <f>VLOOKUP(G1044,lookups!$A$2:$I$201,7,0)</f>
        <v>2.9214000000000002</v>
      </c>
      <c r="Q1044">
        <f t="shared" si="16"/>
        <v>2.5000000000000001E-2</v>
      </c>
    </row>
    <row r="1045" spans="1:17" x14ac:dyDescent="0.2">
      <c r="A1045" s="31">
        <v>44144</v>
      </c>
      <c r="B1045" s="32">
        <v>0.40972222222222199</v>
      </c>
      <c r="C1045" t="s">
        <v>438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VLOOKUP(G1045,lookups!$A$2:$I$201,2,0)</f>
        <v>French Grunt</v>
      </c>
      <c r="L1045" t="str">
        <f>VLOOKUP(G1045,lookups!$A$2:$I$201,3,0)</f>
        <v>Haemulon flavolineatum</v>
      </c>
      <c r="M1045" t="str">
        <f>VLOOKUP(G1045,lookups!$A$2:$I$201,4,0)</f>
        <v>Haemulidae</v>
      </c>
      <c r="N1045" t="str">
        <f>VLOOKUP(G1045,lookups!$A$2:$I$201,5,0)</f>
        <v>Carnivores</v>
      </c>
      <c r="O1045">
        <f>VLOOKUP(G1045,lookups!$A$2:$I$201,6,0)</f>
        <v>1.2699999999999999E-2</v>
      </c>
      <c r="P1045">
        <f>VLOOKUP(G1045,lookups!$A$2:$I$201,7,0)</f>
        <v>3.1581000000000001</v>
      </c>
      <c r="Q1045">
        <f t="shared" si="16"/>
        <v>9.0334201264139971</v>
      </c>
    </row>
    <row r="1046" spans="1:17" x14ac:dyDescent="0.2">
      <c r="A1046" s="31">
        <v>44144</v>
      </c>
      <c r="B1046" s="32">
        <v>0.40972222222222199</v>
      </c>
      <c r="C1046" t="s">
        <v>438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VLOOKUP(G1046,lookups!$A$2:$I$201,2,0)</f>
        <v>French Grunt</v>
      </c>
      <c r="L1046" t="str">
        <f>VLOOKUP(G1046,lookups!$A$2:$I$201,3,0)</f>
        <v>Haemulon flavolineatum</v>
      </c>
      <c r="M1046" t="str">
        <f>VLOOKUP(G1046,lookups!$A$2:$I$201,4,0)</f>
        <v>Haemulidae</v>
      </c>
      <c r="N1046" t="str">
        <f>VLOOKUP(G1046,lookups!$A$2:$I$201,5,0)</f>
        <v>Carnivores</v>
      </c>
      <c r="O1046">
        <f>VLOOKUP(G1046,lookups!$A$2:$I$201,6,0)</f>
        <v>1.2699999999999999E-2</v>
      </c>
      <c r="P1046">
        <f>VLOOKUP(G1046,lookups!$A$2:$I$201,7,0)</f>
        <v>3.1581000000000001</v>
      </c>
      <c r="Q1046">
        <f t="shared" si="16"/>
        <v>18.276949882608324</v>
      </c>
    </row>
    <row r="1047" spans="1:17" x14ac:dyDescent="0.2">
      <c r="A1047" s="31">
        <v>44144</v>
      </c>
      <c r="B1047" s="32">
        <v>0.40972222222222199</v>
      </c>
      <c r="C1047" t="s">
        <v>438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VLOOKUP(G1047,lookups!$A$2:$I$201,2,0)</f>
        <v>French Grunt</v>
      </c>
      <c r="L1047" t="str">
        <f>VLOOKUP(G1047,lookups!$A$2:$I$201,3,0)</f>
        <v>Haemulon flavolineatum</v>
      </c>
      <c r="M1047" t="str">
        <f>VLOOKUP(G1047,lookups!$A$2:$I$201,4,0)</f>
        <v>Haemulidae</v>
      </c>
      <c r="N1047" t="str">
        <f>VLOOKUP(G1047,lookups!$A$2:$I$201,5,0)</f>
        <v>Carnivores</v>
      </c>
      <c r="O1047">
        <f>VLOOKUP(G1047,lookups!$A$2:$I$201,6,0)</f>
        <v>1.2699999999999999E-2</v>
      </c>
      <c r="P1047">
        <f>VLOOKUP(G1047,lookups!$A$2:$I$201,7,0)</f>
        <v>3.1581000000000001</v>
      </c>
      <c r="Q1047">
        <f t="shared" si="16"/>
        <v>32.506185853485817</v>
      </c>
    </row>
    <row r="1048" spans="1:17" x14ac:dyDescent="0.2">
      <c r="A1048" s="31">
        <v>44144</v>
      </c>
      <c r="B1048" s="32">
        <v>0.40972222222222199</v>
      </c>
      <c r="C1048" t="s">
        <v>438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VLOOKUP(G1048,lookups!$A$2:$I$201,2,0)</f>
        <v>Beaugregory</v>
      </c>
      <c r="L1048" t="str">
        <f>VLOOKUP(G1048,lookups!$A$2:$I$201,3,0)</f>
        <v>Stegastes leucostictus</v>
      </c>
      <c r="M1048" t="str">
        <f>VLOOKUP(G1048,lookups!$A$2:$I$201,4,0)</f>
        <v>Pomacentridae</v>
      </c>
      <c r="N1048" t="str">
        <f>VLOOKUP(G1048,lookups!$A$2:$I$201,5,0)</f>
        <v>Omnivores</v>
      </c>
      <c r="O1048">
        <f>VLOOKUP(G1048,lookups!$A$2:$I$201,6,0)</f>
        <v>1.9949999999999999E-2</v>
      </c>
      <c r="P1048">
        <f>VLOOKUP(G1048,lookups!$A$2:$I$201,7,0)</f>
        <v>2.95</v>
      </c>
      <c r="Q1048">
        <f t="shared" si="16"/>
        <v>3.9399352870820694</v>
      </c>
    </row>
    <row r="1049" spans="1:17" x14ac:dyDescent="0.2">
      <c r="A1049" s="31">
        <v>44144</v>
      </c>
      <c r="B1049" s="32">
        <v>0.40972222222222199</v>
      </c>
      <c r="C1049" t="s">
        <v>438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VLOOKUP(G1049,lookups!$A$2:$I$201,2,0)</f>
        <v>Striped Parrotfish</v>
      </c>
      <c r="L1049" t="str">
        <f>VLOOKUP(G1049,lookups!$A$2:$I$201,3,0)</f>
        <v>Scarus iserti</v>
      </c>
      <c r="M1049" t="str">
        <f>VLOOKUP(G1049,lookups!$A$2:$I$201,4,0)</f>
        <v>Scaridae</v>
      </c>
      <c r="N1049" t="str">
        <f>VLOOKUP(G1049,lookups!$A$2:$I$201,5,0)</f>
        <v>Herbivores</v>
      </c>
      <c r="O1049">
        <f>VLOOKUP(G1049,lookups!$A$2:$I$201,6,0)</f>
        <v>1.47E-2</v>
      </c>
      <c r="P1049">
        <f>VLOOKUP(G1049,lookups!$A$2:$I$201,7,0)</f>
        <v>3.0548000000000002</v>
      </c>
      <c r="Q1049">
        <f t="shared" si="16"/>
        <v>1.0150564524775472</v>
      </c>
    </row>
    <row r="1050" spans="1:17" x14ac:dyDescent="0.2">
      <c r="A1050" s="31">
        <v>44144</v>
      </c>
      <c r="B1050" s="32">
        <v>0.40972222222222199</v>
      </c>
      <c r="C1050" t="s">
        <v>438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VLOOKUP(G1050,lookups!$A$2:$I$201,2,0)</f>
        <v>Striped Parrotfish</v>
      </c>
      <c r="L1050" t="str">
        <f>VLOOKUP(G1050,lookups!$A$2:$I$201,3,0)</f>
        <v>Scarus iserti</v>
      </c>
      <c r="M1050" t="str">
        <f>VLOOKUP(G1050,lookups!$A$2:$I$201,4,0)</f>
        <v>Scaridae</v>
      </c>
      <c r="N1050" t="str">
        <f>VLOOKUP(G1050,lookups!$A$2:$I$201,5,0)</f>
        <v>Herbivores</v>
      </c>
      <c r="O1050">
        <f>VLOOKUP(G1050,lookups!$A$2:$I$201,6,0)</f>
        <v>1.47E-2</v>
      </c>
      <c r="P1050">
        <f>VLOOKUP(G1050,lookups!$A$2:$I$201,7,0)</f>
        <v>3.0548000000000002</v>
      </c>
      <c r="Q1050">
        <f t="shared" si="16"/>
        <v>3.5027873644931384</v>
      </c>
    </row>
    <row r="1051" spans="1:17" x14ac:dyDescent="0.2">
      <c r="A1051" s="31">
        <v>44144</v>
      </c>
      <c r="B1051" s="32">
        <v>0.40972222222222199</v>
      </c>
      <c r="C1051" t="s">
        <v>438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VLOOKUP(G1051,lookups!$A$2:$I$201,2,0)</f>
        <v>Striped Parrotfish</v>
      </c>
      <c r="L1051" t="str">
        <f>VLOOKUP(G1051,lookups!$A$2:$I$201,3,0)</f>
        <v>Scarus iserti</v>
      </c>
      <c r="M1051" t="str">
        <f>VLOOKUP(G1051,lookups!$A$2:$I$201,4,0)</f>
        <v>Scaridae</v>
      </c>
      <c r="N1051" t="str">
        <f>VLOOKUP(G1051,lookups!$A$2:$I$201,5,0)</f>
        <v>Herbivores</v>
      </c>
      <c r="O1051">
        <f>VLOOKUP(G1051,lookups!$A$2:$I$201,6,0)</f>
        <v>1.47E-2</v>
      </c>
      <c r="P1051">
        <f>VLOOKUP(G1051,lookups!$A$2:$I$201,7,0)</f>
        <v>3.0548000000000002</v>
      </c>
      <c r="Q1051">
        <f t="shared" si="16"/>
        <v>16.676977189904147</v>
      </c>
    </row>
    <row r="1052" spans="1:17" x14ac:dyDescent="0.2">
      <c r="A1052" s="31">
        <v>44144</v>
      </c>
      <c r="B1052" s="32">
        <v>0.40972222222222199</v>
      </c>
      <c r="C1052" t="s">
        <v>438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VLOOKUP(G1052,lookups!$A$2:$I$201,2,0)</f>
        <v>Striped Parrotfish</v>
      </c>
      <c r="L1052" t="str">
        <f>VLOOKUP(G1052,lookups!$A$2:$I$201,3,0)</f>
        <v>Scarus iserti</v>
      </c>
      <c r="M1052" t="str">
        <f>VLOOKUP(G1052,lookups!$A$2:$I$201,4,0)</f>
        <v>Scaridae</v>
      </c>
      <c r="N1052" t="str">
        <f>VLOOKUP(G1052,lookups!$A$2:$I$201,5,0)</f>
        <v>Herbivores</v>
      </c>
      <c r="O1052">
        <f>VLOOKUP(G1052,lookups!$A$2:$I$201,6,0)</f>
        <v>1.47E-2</v>
      </c>
      <c r="P1052">
        <f>VLOOKUP(G1052,lookups!$A$2:$I$201,7,0)</f>
        <v>3.0548000000000002</v>
      </c>
      <c r="Q1052">
        <f t="shared" si="16"/>
        <v>12.087524088838006</v>
      </c>
    </row>
    <row r="1053" spans="1:17" x14ac:dyDescent="0.2">
      <c r="A1053" s="31">
        <v>44144</v>
      </c>
      <c r="B1053" s="32">
        <v>0.40972222222222199</v>
      </c>
      <c r="C1053" t="s">
        <v>438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VLOOKUP(G1053,lookups!$A$2:$I$201,2,0)</f>
        <v>Queen Parrotfish</v>
      </c>
      <c r="L1053" t="str">
        <f>VLOOKUP(G1053,lookups!$A$2:$I$201,3,0)</f>
        <v>Scarus vetula</v>
      </c>
      <c r="M1053" t="str">
        <f>VLOOKUP(G1053,lookups!$A$2:$I$201,4,0)</f>
        <v>Scaridae</v>
      </c>
      <c r="N1053" t="str">
        <f>VLOOKUP(G1053,lookups!$A$2:$I$201,5,0)</f>
        <v>Herbivores</v>
      </c>
      <c r="O1053">
        <f>VLOOKUP(G1053,lookups!$A$2:$I$201,6,0)</f>
        <v>2.5000000000000001E-2</v>
      </c>
      <c r="P1053">
        <f>VLOOKUP(G1053,lookups!$A$2:$I$201,7,0)</f>
        <v>2.9214000000000002</v>
      </c>
      <c r="Q1053">
        <f t="shared" si="16"/>
        <v>1.4348221330880631</v>
      </c>
    </row>
    <row r="1054" spans="1:17" x14ac:dyDescent="0.2">
      <c r="A1054" s="31">
        <v>44144</v>
      </c>
      <c r="B1054" s="32">
        <v>0.40972222222222199</v>
      </c>
      <c r="C1054" t="s">
        <v>438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VLOOKUP(G1054,lookups!$A$2:$I$201,2,0)</f>
        <v xml:space="preserve">Caribbean sharp-nose puffer </v>
      </c>
      <c r="L1054" t="str">
        <f>VLOOKUP(G1054,lookups!$A$2:$I$201,3,0)</f>
        <v>Canthigaster rostrata</v>
      </c>
      <c r="M1054" t="str">
        <f>VLOOKUP(G1054,lookups!$A$2:$I$201,4,0)</f>
        <v>Tetraodontidae</v>
      </c>
      <c r="N1054" t="str">
        <f>VLOOKUP(G1054,lookups!$A$2:$I$201,5,0)</f>
        <v>Omnivores</v>
      </c>
      <c r="O1054">
        <f>VLOOKUP(G1054,lookups!$A$2:$I$201,6,0)</f>
        <v>2.239E-2</v>
      </c>
      <c r="P1054">
        <f>VLOOKUP(G1054,lookups!$A$2:$I$201,7,0)</f>
        <v>2.96</v>
      </c>
      <c r="Q1054">
        <f t="shared" si="16"/>
        <v>0.57853948885208784</v>
      </c>
    </row>
    <row r="1055" spans="1:17" x14ac:dyDescent="0.2">
      <c r="A1055" s="31">
        <v>44144</v>
      </c>
      <c r="B1055" s="32">
        <v>0.40972222222222199</v>
      </c>
      <c r="C1055" t="s">
        <v>438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VLOOKUP(G1055,lookups!$A$2:$I$201,2,0)</f>
        <v>Yellowtail Snapper</v>
      </c>
      <c r="L1055" t="str">
        <f>VLOOKUP(G1055,lookups!$A$2:$I$201,3,0)</f>
        <v>Ocyurus chrysurus</v>
      </c>
      <c r="M1055" t="str">
        <f>VLOOKUP(G1055,lookups!$A$2:$I$201,4,0)</f>
        <v>Lutjanidae</v>
      </c>
      <c r="N1055" t="str">
        <f>VLOOKUP(G1055,lookups!$A$2:$I$201,5,0)</f>
        <v>Carnivores</v>
      </c>
      <c r="O1055">
        <f>VLOOKUP(G1055,lookups!$A$2:$I$201,6,0)</f>
        <v>4.0500000000000001E-2</v>
      </c>
      <c r="P1055">
        <f>VLOOKUP(G1055,lookups!$A$2:$I$201,7,0)</f>
        <v>2.718</v>
      </c>
      <c r="Q1055">
        <f t="shared" si="16"/>
        <v>5.278008943109243</v>
      </c>
    </row>
    <row r="1056" spans="1:17" x14ac:dyDescent="0.2">
      <c r="A1056" s="31">
        <v>44144</v>
      </c>
      <c r="B1056" s="32">
        <v>0.40972222222222199</v>
      </c>
      <c r="C1056" t="s">
        <v>438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VLOOKUP(G1056,lookups!$A$2:$I$201,2,0)</f>
        <v>Yellowtail Snapper</v>
      </c>
      <c r="L1056" t="str">
        <f>VLOOKUP(G1056,lookups!$A$2:$I$201,3,0)</f>
        <v>Ocyurus chrysurus</v>
      </c>
      <c r="M1056" t="str">
        <f>VLOOKUP(G1056,lookups!$A$2:$I$201,4,0)</f>
        <v>Lutjanidae</v>
      </c>
      <c r="N1056" t="str">
        <f>VLOOKUP(G1056,lookups!$A$2:$I$201,5,0)</f>
        <v>Carnivores</v>
      </c>
      <c r="O1056">
        <f>VLOOKUP(G1056,lookups!$A$2:$I$201,6,0)</f>
        <v>4.0500000000000001E-2</v>
      </c>
      <c r="P1056">
        <f>VLOOKUP(G1056,lookups!$A$2:$I$201,7,0)</f>
        <v>2.718</v>
      </c>
      <c r="Q1056">
        <f t="shared" si="16"/>
        <v>21.157045654464355</v>
      </c>
    </row>
    <row r="1057" spans="1:17" x14ac:dyDescent="0.2">
      <c r="A1057" s="31">
        <v>44144</v>
      </c>
      <c r="B1057" s="32">
        <v>0.40972222222222199</v>
      </c>
      <c r="C1057" t="s">
        <v>438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VLOOKUP(G1057,lookups!$A$2:$I$201,2,0)</f>
        <v>Beaugregory</v>
      </c>
      <c r="L1057" t="str">
        <f>VLOOKUP(G1057,lookups!$A$2:$I$201,3,0)</f>
        <v>Stegastes leucostictus</v>
      </c>
      <c r="M1057" t="str">
        <f>VLOOKUP(G1057,lookups!$A$2:$I$201,4,0)</f>
        <v>Pomacentridae</v>
      </c>
      <c r="N1057" t="str">
        <f>VLOOKUP(G1057,lookups!$A$2:$I$201,5,0)</f>
        <v>Omnivores</v>
      </c>
      <c r="O1057">
        <f>VLOOKUP(G1057,lookups!$A$2:$I$201,6,0)</f>
        <v>1.9949999999999999E-2</v>
      </c>
      <c r="P1057">
        <f>VLOOKUP(G1057,lookups!$A$2:$I$201,7,0)</f>
        <v>2.95</v>
      </c>
      <c r="Q1057">
        <f t="shared" si="16"/>
        <v>3.9399352870820694</v>
      </c>
    </row>
    <row r="1058" spans="1:17" x14ac:dyDescent="0.2">
      <c r="A1058" s="31">
        <v>44144</v>
      </c>
      <c r="B1058" s="32">
        <v>0.40972222222222199</v>
      </c>
      <c r="C1058" t="s">
        <v>438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VLOOKUP(G1058,lookups!$A$2:$I$201,2,0)</f>
        <v>Beaugregory</v>
      </c>
      <c r="L1058" t="str">
        <f>VLOOKUP(G1058,lookups!$A$2:$I$201,3,0)</f>
        <v>Stegastes leucostictus</v>
      </c>
      <c r="M1058" t="str">
        <f>VLOOKUP(G1058,lookups!$A$2:$I$201,4,0)</f>
        <v>Pomacentridae</v>
      </c>
      <c r="N1058" t="str">
        <f>VLOOKUP(G1058,lookups!$A$2:$I$201,5,0)</f>
        <v>Omnivores</v>
      </c>
      <c r="O1058">
        <f>VLOOKUP(G1058,lookups!$A$2:$I$201,6,0)</f>
        <v>1.9949999999999999E-2</v>
      </c>
      <c r="P1058">
        <f>VLOOKUP(G1058,lookups!$A$2:$I$201,7,0)</f>
        <v>2.95</v>
      </c>
      <c r="Q1058">
        <f t="shared" si="16"/>
        <v>9.2057327252920587</v>
      </c>
    </row>
    <row r="1059" spans="1:17" x14ac:dyDescent="0.2">
      <c r="A1059" s="31">
        <v>44144</v>
      </c>
      <c r="B1059" s="32">
        <v>0.40972222222222199</v>
      </c>
      <c r="C1059" t="s">
        <v>438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VLOOKUP(G1059,lookups!$A$2:$I$201,2,0)</f>
        <v>Slippery Dick</v>
      </c>
      <c r="L1059" t="str">
        <f>VLOOKUP(G1059,lookups!$A$2:$I$201,3,0)</f>
        <v>Halichoeres bivittatus</v>
      </c>
      <c r="M1059" t="str">
        <f>VLOOKUP(G1059,lookups!$A$2:$I$201,4,0)</f>
        <v>Labridae</v>
      </c>
      <c r="N1059" t="str">
        <f>VLOOKUP(G1059,lookups!$A$2:$I$201,5,0)</f>
        <v>Carnivores</v>
      </c>
      <c r="O1059">
        <f>VLOOKUP(G1059,lookups!$A$2:$I$201,6,0)</f>
        <v>9.3299999999999998E-3</v>
      </c>
      <c r="P1059">
        <f>VLOOKUP(G1059,lookups!$A$2:$I$201,7,0)</f>
        <v>3.06</v>
      </c>
      <c r="Q1059">
        <f t="shared" si="16"/>
        <v>18.714415031991813</v>
      </c>
    </row>
    <row r="1060" spans="1:17" x14ac:dyDescent="0.2">
      <c r="A1060" s="31">
        <v>44144</v>
      </c>
      <c r="B1060" s="32">
        <v>0.40972222222222199</v>
      </c>
      <c r="C1060" t="s">
        <v>438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VLOOKUP(G1060,lookups!$A$2:$I$201,2,0)</f>
        <v>Slippery Dick</v>
      </c>
      <c r="L1060" t="str">
        <f>VLOOKUP(G1060,lookups!$A$2:$I$201,3,0)</f>
        <v>Halichoeres bivittatus</v>
      </c>
      <c r="M1060" t="str">
        <f>VLOOKUP(G1060,lookups!$A$2:$I$201,4,0)</f>
        <v>Labridae</v>
      </c>
      <c r="N1060" t="str">
        <f>VLOOKUP(G1060,lookups!$A$2:$I$201,5,0)</f>
        <v>Carnivores</v>
      </c>
      <c r="O1060">
        <f>VLOOKUP(G1060,lookups!$A$2:$I$201,6,0)</f>
        <v>9.3299999999999998E-3</v>
      </c>
      <c r="P1060">
        <f>VLOOKUP(G1060,lookups!$A$2:$I$201,7,0)</f>
        <v>3.06</v>
      </c>
      <c r="Q1060">
        <f t="shared" si="16"/>
        <v>5.4117410047026144</v>
      </c>
    </row>
    <row r="1061" spans="1:17" x14ac:dyDescent="0.2">
      <c r="A1061" s="31">
        <v>44144</v>
      </c>
      <c r="B1061" s="32">
        <v>0.40972222222222199</v>
      </c>
      <c r="C1061" t="s">
        <v>438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VLOOKUP(G1061,lookups!$A$2:$I$201,2,0)</f>
        <v>Greenblotch Parrotfish</v>
      </c>
      <c r="L1061" t="str">
        <f>VLOOKUP(G1061,lookups!$A$2:$I$201,3,0)</f>
        <v>Sparisoma atomarium</v>
      </c>
      <c r="M1061" t="str">
        <f>VLOOKUP(G1061,lookups!$A$2:$I$201,4,0)</f>
        <v>Scaridae</v>
      </c>
      <c r="N1061" t="str">
        <f>VLOOKUP(G1061,lookups!$A$2:$I$201,5,0)</f>
        <v>Herbivores</v>
      </c>
      <c r="O1061">
        <f>VLOOKUP(G1061,lookups!$A$2:$I$201,6,0)</f>
        <v>1.21E-2</v>
      </c>
      <c r="P1061">
        <f>VLOOKUP(G1061,lookups!$A$2:$I$201,7,0)</f>
        <v>3.0274999999999999</v>
      </c>
      <c r="Q1061">
        <f t="shared" si="16"/>
        <v>6.5597955811227795</v>
      </c>
    </row>
    <row r="1062" spans="1:17" x14ac:dyDescent="0.2">
      <c r="A1062" s="31">
        <v>44144</v>
      </c>
      <c r="B1062" s="32">
        <v>0.40972222222222199</v>
      </c>
      <c r="C1062" t="s">
        <v>438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VLOOKUP(G1062,lookups!$A$2:$I$201,2,0)</f>
        <v>Yellowhead Wrasse</v>
      </c>
      <c r="L1062" t="str">
        <f>VLOOKUP(G1062,lookups!$A$2:$I$201,3,0)</f>
        <v>Halichoeres garnoti</v>
      </c>
      <c r="M1062" t="str">
        <f>VLOOKUP(G1062,lookups!$A$2:$I$201,4,0)</f>
        <v>Labridae</v>
      </c>
      <c r="N1062" t="str">
        <f>VLOOKUP(G1062,lookups!$A$2:$I$201,5,0)</f>
        <v>Carnivores</v>
      </c>
      <c r="O1062">
        <f>VLOOKUP(G1062,lookups!$A$2:$I$201,6,0)</f>
        <v>0.01</v>
      </c>
      <c r="P1062">
        <f>VLOOKUP(G1062,lookups!$A$2:$I$201,7,0)</f>
        <v>3.13</v>
      </c>
      <c r="Q1062">
        <f t="shared" si="16"/>
        <v>23.869169040031956</v>
      </c>
    </row>
    <row r="1063" spans="1:17" x14ac:dyDescent="0.2">
      <c r="A1063" s="31">
        <v>44144</v>
      </c>
      <c r="B1063" s="32">
        <v>0.40972222222222199</v>
      </c>
      <c r="C1063" t="s">
        <v>438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VLOOKUP(G1063,lookups!$A$2:$I$201,2,0)</f>
        <v>Redband Parrotfish</v>
      </c>
      <c r="L1063" t="str">
        <f>VLOOKUP(G1063,lookups!$A$2:$I$201,3,0)</f>
        <v>Sparisoma aurofrenatum</v>
      </c>
      <c r="M1063" t="str">
        <f>VLOOKUP(G1063,lookups!$A$2:$I$201,4,0)</f>
        <v>Scaridae</v>
      </c>
      <c r="N1063" t="str">
        <f>VLOOKUP(G1063,lookups!$A$2:$I$201,5,0)</f>
        <v>Herbivores</v>
      </c>
      <c r="O1063">
        <f>VLOOKUP(G1063,lookups!$A$2:$I$201,6,0)</f>
        <v>4.5999999999999999E-3</v>
      </c>
      <c r="P1063">
        <f>VLOOKUP(G1063,lookups!$A$2:$I$201,7,0)</f>
        <v>3.4291</v>
      </c>
      <c r="Q1063">
        <f t="shared" si="16"/>
        <v>5.748356656475992</v>
      </c>
    </row>
    <row r="1064" spans="1:17" x14ac:dyDescent="0.2">
      <c r="A1064" s="31">
        <v>44144</v>
      </c>
      <c r="B1064" s="32">
        <v>0.40972222222222199</v>
      </c>
      <c r="C1064" t="s">
        <v>438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VLOOKUP(G1064,lookups!$A$2:$I$201,2,0)</f>
        <v>Beaugregory</v>
      </c>
      <c r="L1064" t="str">
        <f>VLOOKUP(G1064,lookups!$A$2:$I$201,3,0)</f>
        <v>Stegastes leucostictus</v>
      </c>
      <c r="M1064" t="str">
        <f>VLOOKUP(G1064,lookups!$A$2:$I$201,4,0)</f>
        <v>Pomacentridae</v>
      </c>
      <c r="N1064" t="str">
        <f>VLOOKUP(G1064,lookups!$A$2:$I$201,5,0)</f>
        <v>Omnivores</v>
      </c>
      <c r="O1064">
        <f>VLOOKUP(G1064,lookups!$A$2:$I$201,6,0)</f>
        <v>1.9949999999999999E-2</v>
      </c>
      <c r="P1064">
        <f>VLOOKUP(G1064,lookups!$A$2:$I$201,7,0)</f>
        <v>2.95</v>
      </c>
      <c r="Q1064">
        <f t="shared" si="16"/>
        <v>0.50985960061512192</v>
      </c>
    </row>
    <row r="1065" spans="1:17" x14ac:dyDescent="0.2">
      <c r="A1065" s="31">
        <v>44144</v>
      </c>
      <c r="B1065" s="32">
        <v>0.40972222222222199</v>
      </c>
      <c r="C1065" t="s">
        <v>438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VLOOKUP(G1065,lookups!$A$2:$I$201,2,0)</f>
        <v>Hamlet spp.</v>
      </c>
      <c r="L1065" t="str">
        <f>VLOOKUP(G1065,lookups!$A$2:$I$201,3,0)</f>
        <v>Hypoplectrus puella</v>
      </c>
      <c r="M1065" t="str">
        <f>VLOOKUP(G1065,lookups!$A$2:$I$201,4,0)</f>
        <v>Serranidae</v>
      </c>
      <c r="N1065" t="str">
        <f>VLOOKUP(G1065,lookups!$A$2:$I$201,5,0)</f>
        <v>Carnivores</v>
      </c>
      <c r="O1065">
        <f>VLOOKUP(G1065,lookups!$A$2:$I$201,6,0)</f>
        <v>1.7780000000000001E-2</v>
      </c>
      <c r="P1065">
        <f>VLOOKUP(G1065,lookups!$A$2:$I$201,7,0)</f>
        <v>3.03</v>
      </c>
      <c r="Q1065">
        <f t="shared" si="16"/>
        <v>4.0525655223098624</v>
      </c>
    </row>
    <row r="1066" spans="1:17" x14ac:dyDescent="0.2">
      <c r="A1066" s="31">
        <v>44144</v>
      </c>
      <c r="B1066" s="32">
        <v>0.40972222222222199</v>
      </c>
      <c r="C1066" t="s">
        <v>438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VLOOKUP(G1066,lookups!$A$2:$I$201,2,0)</f>
        <v>Bluehead Wrasse</v>
      </c>
      <c r="L1066" t="str">
        <f>VLOOKUP(G1066,lookups!$A$2:$I$201,3,0)</f>
        <v>Thalassoma bifasciatum</v>
      </c>
      <c r="M1066" t="str">
        <f>VLOOKUP(G1066,lookups!$A$2:$I$201,4,0)</f>
        <v>Labridae</v>
      </c>
      <c r="N1066" t="str">
        <f>VLOOKUP(G1066,lookups!$A$2:$I$201,5,0)</f>
        <v>Carnivores</v>
      </c>
      <c r="O1066">
        <f>VLOOKUP(G1066,lookups!$A$2:$I$201,6,0)</f>
        <v>8.9099999999999995E-3</v>
      </c>
      <c r="P1066">
        <f>VLOOKUP(G1066,lookups!$A$2:$I$201,7,0)</f>
        <v>3.01</v>
      </c>
      <c r="Q1066">
        <f t="shared" si="16"/>
        <v>7.1775791608042885E-2</v>
      </c>
    </row>
    <row r="1067" spans="1:17" x14ac:dyDescent="0.2">
      <c r="A1067" s="31">
        <v>44144</v>
      </c>
      <c r="B1067" s="32">
        <v>0.40972222222222199</v>
      </c>
      <c r="C1067" t="s">
        <v>438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VLOOKUP(G1067,lookups!$A$2:$I$201,2,0)</f>
        <v>Bluehead Wrasse</v>
      </c>
      <c r="L1067" t="str">
        <f>VLOOKUP(G1067,lookups!$A$2:$I$201,3,0)</f>
        <v>Thalassoma bifasciatum</v>
      </c>
      <c r="M1067" t="str">
        <f>VLOOKUP(G1067,lookups!$A$2:$I$201,4,0)</f>
        <v>Labridae</v>
      </c>
      <c r="N1067" t="str">
        <f>VLOOKUP(G1067,lookups!$A$2:$I$201,5,0)</f>
        <v>Carnivores</v>
      </c>
      <c r="O1067">
        <f>VLOOKUP(G1067,lookups!$A$2:$I$201,6,0)</f>
        <v>8.9099999999999995E-3</v>
      </c>
      <c r="P1067">
        <f>VLOOKUP(G1067,lookups!$A$2:$I$201,7,0)</f>
        <v>3.01</v>
      </c>
      <c r="Q1067">
        <f t="shared" si="16"/>
        <v>1.9593542699963782</v>
      </c>
    </row>
    <row r="1068" spans="1:17" x14ac:dyDescent="0.2">
      <c r="A1068" s="31">
        <v>44144</v>
      </c>
      <c r="B1068" s="32">
        <v>0.40972222222222199</v>
      </c>
      <c r="C1068" t="s">
        <v>438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VLOOKUP(G1068,lookups!$A$2:$I$201,2,0)</f>
        <v>Bluehead Wrasse</v>
      </c>
      <c r="L1068" t="str">
        <f>VLOOKUP(G1068,lookups!$A$2:$I$201,3,0)</f>
        <v>Thalassoma bifasciatum</v>
      </c>
      <c r="M1068" t="str">
        <f>VLOOKUP(G1068,lookups!$A$2:$I$201,4,0)</f>
        <v>Labridae</v>
      </c>
      <c r="N1068" t="str">
        <f>VLOOKUP(G1068,lookups!$A$2:$I$201,5,0)</f>
        <v>Carnivores</v>
      </c>
      <c r="O1068">
        <f>VLOOKUP(G1068,lookups!$A$2:$I$201,6,0)</f>
        <v>8.9099999999999995E-3</v>
      </c>
      <c r="P1068">
        <f>VLOOKUP(G1068,lookups!$A$2:$I$201,7,0)</f>
        <v>3.01</v>
      </c>
      <c r="Q1068">
        <f t="shared" si="16"/>
        <v>0.24322750267948948</v>
      </c>
    </row>
    <row r="1069" spans="1:17" x14ac:dyDescent="0.2">
      <c r="A1069" s="31">
        <v>44144</v>
      </c>
      <c r="B1069" s="32">
        <v>0.40972222222222199</v>
      </c>
      <c r="C1069" t="s">
        <v>438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VLOOKUP(G1069,lookups!$A$2:$I$201,2,0)</f>
        <v>Hamlet spp.</v>
      </c>
      <c r="L1069" t="str">
        <f>VLOOKUP(G1069,lookups!$A$2:$I$201,3,0)</f>
        <v>Hypoplectrus puella</v>
      </c>
      <c r="M1069" t="str">
        <f>VLOOKUP(G1069,lookups!$A$2:$I$201,4,0)</f>
        <v>Serranidae</v>
      </c>
      <c r="N1069" t="str">
        <f>VLOOKUP(G1069,lookups!$A$2:$I$201,5,0)</f>
        <v>Carnivores</v>
      </c>
      <c r="O1069">
        <f>VLOOKUP(G1069,lookups!$A$2:$I$201,6,0)</f>
        <v>1.7780000000000001E-2</v>
      </c>
      <c r="P1069">
        <f>VLOOKUP(G1069,lookups!$A$2:$I$201,7,0)</f>
        <v>3.03</v>
      </c>
      <c r="Q1069">
        <f t="shared" si="16"/>
        <v>1.1862426385763281</v>
      </c>
    </row>
    <row r="1070" spans="1:17" x14ac:dyDescent="0.2">
      <c r="A1070" s="31">
        <v>44144</v>
      </c>
      <c r="B1070" s="32">
        <v>0.40972222222222199</v>
      </c>
      <c r="C1070" t="s">
        <v>438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VLOOKUP(G1070,lookups!$A$2:$I$201,2,0)</f>
        <v>Hamlet spp.</v>
      </c>
      <c r="L1070" t="str">
        <f>VLOOKUP(G1070,lookups!$A$2:$I$201,3,0)</f>
        <v>Hypoplectrus puella</v>
      </c>
      <c r="M1070" t="str">
        <f>VLOOKUP(G1070,lookups!$A$2:$I$201,4,0)</f>
        <v>Serranidae</v>
      </c>
      <c r="N1070" t="str">
        <f>VLOOKUP(G1070,lookups!$A$2:$I$201,5,0)</f>
        <v>Carnivores</v>
      </c>
      <c r="O1070">
        <f>VLOOKUP(G1070,lookups!$A$2:$I$201,6,0)</f>
        <v>1.7780000000000001E-2</v>
      </c>
      <c r="P1070">
        <f>VLOOKUP(G1070,lookups!$A$2:$I$201,7,0)</f>
        <v>3.03</v>
      </c>
      <c r="Q1070">
        <f t="shared" si="16"/>
        <v>4.0525655223098624</v>
      </c>
    </row>
    <row r="1071" spans="1:17" x14ac:dyDescent="0.2">
      <c r="A1071" s="31">
        <v>44144</v>
      </c>
      <c r="B1071" s="32">
        <v>0.40972222222222199</v>
      </c>
      <c r="C1071" t="s">
        <v>438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VLOOKUP(G1071,lookups!$A$2:$I$201,2,0)</f>
        <v xml:space="preserve">Caribbean sharp-nose puffer </v>
      </c>
      <c r="L1071" t="str">
        <f>VLOOKUP(G1071,lookups!$A$2:$I$201,3,0)</f>
        <v>Canthigaster rostrata</v>
      </c>
      <c r="M1071" t="str">
        <f>VLOOKUP(G1071,lookups!$A$2:$I$201,4,0)</f>
        <v>Tetraodontidae</v>
      </c>
      <c r="N1071" t="str">
        <f>VLOOKUP(G1071,lookups!$A$2:$I$201,5,0)</f>
        <v>Omnivores</v>
      </c>
      <c r="O1071">
        <f>VLOOKUP(G1071,lookups!$A$2:$I$201,6,0)</f>
        <v>2.239E-2</v>
      </c>
      <c r="P1071">
        <f>VLOOKUP(G1071,lookups!$A$2:$I$201,7,0)</f>
        <v>2.96</v>
      </c>
      <c r="Q1071">
        <f t="shared" si="16"/>
        <v>0.17422195418048861</v>
      </c>
    </row>
    <row r="1072" spans="1:17" x14ac:dyDescent="0.2">
      <c r="A1072" s="31">
        <v>44144</v>
      </c>
      <c r="B1072" s="32">
        <v>0.40972222222222199</v>
      </c>
      <c r="C1072" t="s">
        <v>438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VLOOKUP(G1072,lookups!$A$2:$I$201,2,0)</f>
        <v>Beaugregory</v>
      </c>
      <c r="L1072" t="str">
        <f>VLOOKUP(G1072,lookups!$A$2:$I$201,3,0)</f>
        <v>Stegastes leucostictus</v>
      </c>
      <c r="M1072" t="str">
        <f>VLOOKUP(G1072,lookups!$A$2:$I$201,4,0)</f>
        <v>Pomacentridae</v>
      </c>
      <c r="N1072" t="str">
        <f>VLOOKUP(G1072,lookups!$A$2:$I$201,5,0)</f>
        <v>Omnivores</v>
      </c>
      <c r="O1072">
        <f>VLOOKUP(G1072,lookups!$A$2:$I$201,6,0)</f>
        <v>1.9949999999999999E-2</v>
      </c>
      <c r="P1072">
        <f>VLOOKUP(G1072,lookups!$A$2:$I$201,7,0)</f>
        <v>2.95</v>
      </c>
      <c r="Q1072">
        <f t="shared" si="16"/>
        <v>3.9399352870820694</v>
      </c>
    </row>
    <row r="1073" spans="1:17" x14ac:dyDescent="0.2">
      <c r="A1073" s="31">
        <v>44144</v>
      </c>
      <c r="B1073" s="32">
        <v>0.40972222222222199</v>
      </c>
      <c r="C1073" t="s">
        <v>438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VLOOKUP(G1073,lookups!$A$2:$I$201,2,0)</f>
        <v>Beaugregory</v>
      </c>
      <c r="L1073" t="str">
        <f>VLOOKUP(G1073,lookups!$A$2:$I$201,3,0)</f>
        <v>Stegastes leucostictus</v>
      </c>
      <c r="M1073" t="str">
        <f>VLOOKUP(G1073,lookups!$A$2:$I$201,4,0)</f>
        <v>Pomacentridae</v>
      </c>
      <c r="N1073" t="str">
        <f>VLOOKUP(G1073,lookups!$A$2:$I$201,5,0)</f>
        <v>Omnivores</v>
      </c>
      <c r="O1073">
        <f>VLOOKUP(G1073,lookups!$A$2:$I$201,6,0)</f>
        <v>1.9949999999999999E-2</v>
      </c>
      <c r="P1073">
        <f>VLOOKUP(G1073,lookups!$A$2:$I$201,7,0)</f>
        <v>2.95</v>
      </c>
      <c r="Q1073">
        <f t="shared" si="16"/>
        <v>1.1912965235941961</v>
      </c>
    </row>
    <row r="1074" spans="1:17" x14ac:dyDescent="0.2">
      <c r="A1074" s="31">
        <v>44144</v>
      </c>
      <c r="B1074" s="32">
        <v>0.40972222222222199</v>
      </c>
      <c r="C1074" t="s">
        <v>438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VLOOKUP(G1074,lookups!$A$2:$I$201,2,0)</f>
        <v>Yellowtail Snapper</v>
      </c>
      <c r="L1074" t="str">
        <f>VLOOKUP(G1074,lookups!$A$2:$I$201,3,0)</f>
        <v>Ocyurus chrysurus</v>
      </c>
      <c r="M1074" t="str">
        <f>VLOOKUP(G1074,lookups!$A$2:$I$201,4,0)</f>
        <v>Lutjanidae</v>
      </c>
      <c r="N1074" t="str">
        <f>VLOOKUP(G1074,lookups!$A$2:$I$201,5,0)</f>
        <v>Carnivores</v>
      </c>
      <c r="O1074">
        <f>VLOOKUP(G1074,lookups!$A$2:$I$201,6,0)</f>
        <v>4.0500000000000001E-2</v>
      </c>
      <c r="P1074">
        <f>VLOOKUP(G1074,lookups!$A$2:$I$201,7,0)</f>
        <v>2.718</v>
      </c>
      <c r="Q1074">
        <f t="shared" si="16"/>
        <v>21.157045654464355</v>
      </c>
    </row>
    <row r="1075" spans="1:17" x14ac:dyDescent="0.2">
      <c r="A1075" s="31">
        <v>44144</v>
      </c>
      <c r="B1075" s="32">
        <v>0.40972222222222199</v>
      </c>
      <c r="C1075" t="s">
        <v>438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VLOOKUP(G1075,lookups!$A$2:$I$201,2,0)</f>
        <v>Yellowtail Snapper</v>
      </c>
      <c r="L1075" t="str">
        <f>VLOOKUP(G1075,lookups!$A$2:$I$201,3,0)</f>
        <v>Ocyurus chrysurus</v>
      </c>
      <c r="M1075" t="str">
        <f>VLOOKUP(G1075,lookups!$A$2:$I$201,4,0)</f>
        <v>Lutjanidae</v>
      </c>
      <c r="N1075" t="str">
        <f>VLOOKUP(G1075,lookups!$A$2:$I$201,5,0)</f>
        <v>Carnivores</v>
      </c>
      <c r="O1075">
        <f>VLOOKUP(G1075,lookups!$A$2:$I$201,6,0)</f>
        <v>4.0500000000000001E-2</v>
      </c>
      <c r="P1075">
        <f>VLOOKUP(G1075,lookups!$A$2:$I$201,7,0)</f>
        <v>2.718</v>
      </c>
      <c r="Q1075">
        <f t="shared" si="16"/>
        <v>5.278008943109243</v>
      </c>
    </row>
    <row r="1076" spans="1:17" x14ac:dyDescent="0.2">
      <c r="A1076" s="31">
        <v>44144</v>
      </c>
      <c r="B1076" s="32">
        <v>0.40972222222222199</v>
      </c>
      <c r="C1076" t="s">
        <v>438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VLOOKUP(G1076,lookups!$A$2:$I$201,2,0)</f>
        <v>Yellowtail Snapper</v>
      </c>
      <c r="L1076" t="str">
        <f>VLOOKUP(G1076,lookups!$A$2:$I$201,3,0)</f>
        <v>Ocyurus chrysurus</v>
      </c>
      <c r="M1076" t="str">
        <f>VLOOKUP(G1076,lookups!$A$2:$I$201,4,0)</f>
        <v>Lutjanidae</v>
      </c>
      <c r="N1076" t="str">
        <f>VLOOKUP(G1076,lookups!$A$2:$I$201,5,0)</f>
        <v>Carnivores</v>
      </c>
      <c r="O1076">
        <f>VLOOKUP(G1076,lookups!$A$2:$I$201,6,0)</f>
        <v>4.0500000000000001E-2</v>
      </c>
      <c r="P1076">
        <f>VLOOKUP(G1076,lookups!$A$2:$I$201,7,0)</f>
        <v>2.718</v>
      </c>
      <c r="Q1076">
        <f t="shared" si="16"/>
        <v>11.535956450223555</v>
      </c>
    </row>
    <row r="1077" spans="1:17" x14ac:dyDescent="0.2">
      <c r="A1077" s="31">
        <v>44144</v>
      </c>
      <c r="B1077" s="32">
        <v>0.40972222222222199</v>
      </c>
      <c r="C1077" t="s">
        <v>438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VLOOKUP(G1077,lookups!$A$2:$I$201,2,0)</f>
        <v>Striped Parrotfish</v>
      </c>
      <c r="L1077" t="str">
        <f>VLOOKUP(G1077,lookups!$A$2:$I$201,3,0)</f>
        <v>Scarus iserti</v>
      </c>
      <c r="M1077" t="str">
        <f>VLOOKUP(G1077,lookups!$A$2:$I$201,4,0)</f>
        <v>Scaridae</v>
      </c>
      <c r="N1077" t="str">
        <f>VLOOKUP(G1077,lookups!$A$2:$I$201,5,0)</f>
        <v>Herbivores</v>
      </c>
      <c r="O1077">
        <f>VLOOKUP(G1077,lookups!$A$2:$I$201,6,0)</f>
        <v>1.47E-2</v>
      </c>
      <c r="P1077">
        <f>VLOOKUP(G1077,lookups!$A$2:$I$201,7,0)</f>
        <v>3.0548000000000002</v>
      </c>
      <c r="Q1077">
        <f t="shared" si="16"/>
        <v>2.0069238957862789</v>
      </c>
    </row>
    <row r="1078" spans="1:17" x14ac:dyDescent="0.2">
      <c r="A1078" s="31">
        <v>44144</v>
      </c>
      <c r="B1078" s="32">
        <v>0.40972222222222199</v>
      </c>
      <c r="C1078" t="s">
        <v>438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VLOOKUP(G1078,lookups!$A$2:$I$201,2,0)</f>
        <v>Slippery Dick</v>
      </c>
      <c r="L1078" t="str">
        <f>VLOOKUP(G1078,lookups!$A$2:$I$201,3,0)</f>
        <v>Halichoeres bivittatus</v>
      </c>
      <c r="M1078" t="str">
        <f>VLOOKUP(G1078,lookups!$A$2:$I$201,4,0)</f>
        <v>Labridae</v>
      </c>
      <c r="N1078" t="str">
        <f>VLOOKUP(G1078,lookups!$A$2:$I$201,5,0)</f>
        <v>Carnivores</v>
      </c>
      <c r="O1078">
        <f>VLOOKUP(G1078,lookups!$A$2:$I$201,6,0)</f>
        <v>9.3299999999999998E-3</v>
      </c>
      <c r="P1078">
        <f>VLOOKUP(G1078,lookups!$A$2:$I$201,7,0)</f>
        <v>3.06</v>
      </c>
      <c r="Q1078">
        <f t="shared" si="16"/>
        <v>23.908278260792379</v>
      </c>
    </row>
    <row r="1079" spans="1:17" x14ac:dyDescent="0.2">
      <c r="A1079" s="31">
        <v>44144</v>
      </c>
      <c r="B1079" s="32">
        <v>0.40972222222222199</v>
      </c>
      <c r="C1079" t="s">
        <v>438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VLOOKUP(G1079,lookups!$A$2:$I$201,2,0)</f>
        <v>Slippery Dick</v>
      </c>
      <c r="L1079" t="str">
        <f>VLOOKUP(G1079,lookups!$A$2:$I$201,3,0)</f>
        <v>Halichoeres bivittatus</v>
      </c>
      <c r="M1079" t="str">
        <f>VLOOKUP(G1079,lookups!$A$2:$I$201,4,0)</f>
        <v>Labridae</v>
      </c>
      <c r="N1079" t="str">
        <f>VLOOKUP(G1079,lookups!$A$2:$I$201,5,0)</f>
        <v>Carnivores</v>
      </c>
      <c r="O1079">
        <f>VLOOKUP(G1079,lookups!$A$2:$I$201,6,0)</f>
        <v>9.3299999999999998E-3</v>
      </c>
      <c r="P1079">
        <f>VLOOKUP(G1079,lookups!$A$2:$I$201,7,0)</f>
        <v>3.06</v>
      </c>
      <c r="Q1079">
        <f t="shared" si="16"/>
        <v>1.284487425265967</v>
      </c>
    </row>
    <row r="1080" spans="1:17" x14ac:dyDescent="0.2">
      <c r="A1080" s="31">
        <v>44144</v>
      </c>
      <c r="B1080" s="32">
        <v>0.40972222222222199</v>
      </c>
      <c r="C1080" t="s">
        <v>438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VLOOKUP(G1080,lookups!$A$2:$I$201,2,0)</f>
        <v>Longspine squirrelfish</v>
      </c>
      <c r="L1080" t="str">
        <f>VLOOKUP(G1080,lookups!$A$2:$I$201,3,0)</f>
        <v>Holocentrus rufus</v>
      </c>
      <c r="M1080" t="str">
        <f>VLOOKUP(G1080,lookups!$A$2:$I$201,4,0)</f>
        <v>Holocentridae</v>
      </c>
      <c r="N1080" t="str">
        <f>VLOOKUP(G1080,lookups!$A$2:$I$201,5,0)</f>
        <v>Carnivores</v>
      </c>
      <c r="O1080">
        <f>VLOOKUP(G1080,lookups!$A$2:$I$201,6,0)</f>
        <v>1.1480000000000001E-2</v>
      </c>
      <c r="P1080">
        <f>VLOOKUP(G1080,lookups!$A$2:$I$201,7,0)</f>
        <v>2.89</v>
      </c>
      <c r="Q1080">
        <f t="shared" si="16"/>
        <v>28.763758034062359</v>
      </c>
    </row>
    <row r="1081" spans="1:17" x14ac:dyDescent="0.2">
      <c r="A1081" s="31">
        <v>44144</v>
      </c>
      <c r="B1081" s="32">
        <v>0.40972222222222199</v>
      </c>
      <c r="C1081" t="s">
        <v>438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VLOOKUP(G1081,lookups!$A$2:$I$201,2,0)</f>
        <v>Coney</v>
      </c>
      <c r="L1081" t="str">
        <f>VLOOKUP(G1081,lookups!$A$2:$I$201,3,0)</f>
        <v>Cephalopholis fulva</v>
      </c>
      <c r="M1081" t="str">
        <f>VLOOKUP(G1081,lookups!$A$2:$I$201,4,0)</f>
        <v>Serranidae</v>
      </c>
      <c r="N1081" t="str">
        <f>VLOOKUP(G1081,lookups!$A$2:$I$201,5,0)</f>
        <v>Carnivores</v>
      </c>
      <c r="O1081">
        <f>VLOOKUP(G1081,lookups!$A$2:$I$201,6,0)</f>
        <v>1.7500000000000002E-2</v>
      </c>
      <c r="P1081">
        <f>VLOOKUP(G1081,lookups!$A$2:$I$201,7,0)</f>
        <v>3</v>
      </c>
      <c r="Q1081">
        <f t="shared" si="16"/>
        <v>8.9600000000000009</v>
      </c>
    </row>
    <row r="1082" spans="1:17" x14ac:dyDescent="0.2">
      <c r="A1082" s="31">
        <v>44144</v>
      </c>
      <c r="B1082" s="32">
        <v>0.40972222222222199</v>
      </c>
      <c r="C1082" t="s">
        <v>438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VLOOKUP(G1082,lookups!$A$2:$I$201,2,0)</f>
        <v>Stoplight Parrotfish</v>
      </c>
      <c r="L1082" t="str">
        <f>VLOOKUP(G1082,lookups!$A$2:$I$201,3,0)</f>
        <v>Sparisoma viride</v>
      </c>
      <c r="M1082" t="str">
        <f>VLOOKUP(G1082,lookups!$A$2:$I$201,4,0)</f>
        <v>Scaridae</v>
      </c>
      <c r="N1082" t="str">
        <f>VLOOKUP(G1082,lookups!$A$2:$I$201,5,0)</f>
        <v>Herbivores</v>
      </c>
      <c r="O1082">
        <f>VLOOKUP(G1082,lookups!$A$2:$I$201,6,0)</f>
        <v>2.5000000000000001E-2</v>
      </c>
      <c r="P1082">
        <f>VLOOKUP(G1082,lookups!$A$2:$I$201,7,0)</f>
        <v>2.9214000000000002</v>
      </c>
      <c r="Q1082">
        <f t="shared" si="16"/>
        <v>4.6906288624930603</v>
      </c>
    </row>
    <row r="1083" spans="1:17" x14ac:dyDescent="0.2">
      <c r="A1083" s="31">
        <v>44144</v>
      </c>
      <c r="B1083" s="32">
        <v>0.40972222222222199</v>
      </c>
      <c r="C1083" t="s">
        <v>438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VLOOKUP(G1083,lookups!$A$2:$I$201,2,0)</f>
        <v>Bluestriped Grunt</v>
      </c>
      <c r="L1083" t="str">
        <f>VLOOKUP(G1083,lookups!$A$2:$I$201,3,0)</f>
        <v>Haemulon sciurus</v>
      </c>
      <c r="M1083" t="str">
        <f>VLOOKUP(G1083,lookups!$A$2:$I$201,4,0)</f>
        <v>Haemulidae</v>
      </c>
      <c r="N1083" t="str">
        <f>VLOOKUP(G1083,lookups!$A$2:$I$201,5,0)</f>
        <v>Carnivores</v>
      </c>
      <c r="O1083">
        <f>VLOOKUP(G1083,lookups!$A$2:$I$201,6,0)</f>
        <v>1.9400000000000001E-2</v>
      </c>
      <c r="P1083">
        <f>VLOOKUP(G1083,lookups!$A$2:$I$201,7,0)</f>
        <v>2.9996</v>
      </c>
      <c r="Q1083">
        <f t="shared" si="16"/>
        <v>9.9245415642849117</v>
      </c>
    </row>
    <row r="1084" spans="1:17" x14ac:dyDescent="0.2">
      <c r="A1084" s="31">
        <v>44144</v>
      </c>
      <c r="B1084" s="32">
        <v>0.40972222222222199</v>
      </c>
      <c r="C1084" t="s">
        <v>438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VLOOKUP(G1084,lookups!$A$2:$I$201,2,0)</f>
        <v>Bicolour Damselfish</v>
      </c>
      <c r="L1084" t="str">
        <f>VLOOKUP(G1084,lookups!$A$2:$I$201,3,0)</f>
        <v>Stegastes partitus</v>
      </c>
      <c r="M1084" t="str">
        <f>VLOOKUP(G1084,lookups!$A$2:$I$201,4,0)</f>
        <v>Pomacentridae</v>
      </c>
      <c r="N1084" t="str">
        <f>VLOOKUP(G1084,lookups!$A$2:$I$201,5,0)</f>
        <v>Herbivores</v>
      </c>
      <c r="O1084">
        <f>VLOOKUP(G1084,lookups!$A$2:$I$201,6,0)</f>
        <v>1.4789999999999999E-2</v>
      </c>
      <c r="P1084">
        <f>VLOOKUP(G1084,lookups!$A$2:$I$201,7,0)</f>
        <v>3.01</v>
      </c>
      <c r="Q1084">
        <f t="shared" si="16"/>
        <v>0.95977348519004924</v>
      </c>
    </row>
    <row r="1085" spans="1:17" x14ac:dyDescent="0.2">
      <c r="A1085" s="31">
        <v>44144</v>
      </c>
      <c r="B1085" s="32">
        <v>0.40972222222222199</v>
      </c>
      <c r="C1085" t="s">
        <v>438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VLOOKUP(G1085,lookups!$A$2:$I$201,2,0)</f>
        <v>Bicolour Damselfish</v>
      </c>
      <c r="L1085" t="str">
        <f>VLOOKUP(G1085,lookups!$A$2:$I$201,3,0)</f>
        <v>Stegastes partitus</v>
      </c>
      <c r="M1085" t="str">
        <f>VLOOKUP(G1085,lookups!$A$2:$I$201,4,0)</f>
        <v>Pomacentridae</v>
      </c>
      <c r="N1085" t="str">
        <f>VLOOKUP(G1085,lookups!$A$2:$I$201,5,0)</f>
        <v>Herbivores</v>
      </c>
      <c r="O1085">
        <f>VLOOKUP(G1085,lookups!$A$2:$I$201,6,0)</f>
        <v>1.4789999999999999E-2</v>
      </c>
      <c r="P1085">
        <f>VLOOKUP(G1085,lookups!$A$2:$I$201,7,0)</f>
        <v>3.01</v>
      </c>
      <c r="Q1085">
        <f t="shared" si="16"/>
        <v>0.11914298068271093</v>
      </c>
    </row>
    <row r="1086" spans="1:17" x14ac:dyDescent="0.2">
      <c r="A1086" s="31">
        <v>44144</v>
      </c>
      <c r="B1086" s="32">
        <v>0.40972222222222199</v>
      </c>
      <c r="C1086" t="s">
        <v>438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VLOOKUP(G1086,lookups!$A$2:$I$201,2,0)</f>
        <v>Redband Parrotfish</v>
      </c>
      <c r="L1086" t="str">
        <f>VLOOKUP(G1086,lookups!$A$2:$I$201,3,0)</f>
        <v>Sparisoma aurofrenatum</v>
      </c>
      <c r="M1086" t="str">
        <f>VLOOKUP(G1086,lookups!$A$2:$I$201,4,0)</f>
        <v>Scaridae</v>
      </c>
      <c r="N1086" t="str">
        <f>VLOOKUP(G1086,lookups!$A$2:$I$201,5,0)</f>
        <v>Herbivores</v>
      </c>
      <c r="O1086">
        <f>VLOOKUP(G1086,lookups!$A$2:$I$201,6,0)</f>
        <v>4.5999999999999999E-3</v>
      </c>
      <c r="P1086">
        <f>VLOOKUP(G1086,lookups!$A$2:$I$201,7,0)</f>
        <v>3.4291</v>
      </c>
      <c r="Q1086">
        <f t="shared" si="16"/>
        <v>8.6089625938103325</v>
      </c>
    </row>
    <row r="1087" spans="1:17" x14ac:dyDescent="0.2">
      <c r="A1087" s="31">
        <v>44144</v>
      </c>
      <c r="B1087" s="32">
        <v>0.40972222222222199</v>
      </c>
      <c r="C1087" t="s">
        <v>438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VLOOKUP(G1087,lookups!$A$2:$I$201,2,0)</f>
        <v>Cocoa Damselfish</v>
      </c>
      <c r="L1087" t="str">
        <f>VLOOKUP(G1087,lookups!$A$2:$I$201,3,0)</f>
        <v>Stegastes variabilis</v>
      </c>
      <c r="M1087" t="str">
        <f>VLOOKUP(G1087,lookups!$A$2:$I$201,4,0)</f>
        <v>Pomacentridae</v>
      </c>
      <c r="N1087" t="str">
        <f>VLOOKUP(G1087,lookups!$A$2:$I$201,5,0)</f>
        <v>Herbivores</v>
      </c>
      <c r="O1087">
        <f>VLOOKUP(G1087,lookups!$A$2:$I$201,6,0)</f>
        <v>1.66E-2</v>
      </c>
      <c r="P1087">
        <f>VLOOKUP(G1087,lookups!$A$2:$I$201,7,0)</f>
        <v>2.99</v>
      </c>
      <c r="Q1087">
        <f t="shared" si="16"/>
        <v>5.5840748070913362</v>
      </c>
    </row>
    <row r="1088" spans="1:17" x14ac:dyDescent="0.2">
      <c r="A1088" s="31">
        <v>44144</v>
      </c>
      <c r="B1088" s="32">
        <v>0.40972222222222199</v>
      </c>
      <c r="C1088" t="s">
        <v>438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VLOOKUP(G1088,lookups!$A$2:$I$201,2,0)</f>
        <v>Greenblotch Parrotfish</v>
      </c>
      <c r="L1088" t="str">
        <f>VLOOKUP(G1088,lookups!$A$2:$I$201,3,0)</f>
        <v>Sparisoma atomarium</v>
      </c>
      <c r="M1088" t="str">
        <f>VLOOKUP(G1088,lookups!$A$2:$I$201,4,0)</f>
        <v>Scaridae</v>
      </c>
      <c r="N1088" t="str">
        <f>VLOOKUP(G1088,lookups!$A$2:$I$201,5,0)</f>
        <v>Herbivores</v>
      </c>
      <c r="O1088">
        <f>VLOOKUP(G1088,lookups!$A$2:$I$201,6,0)</f>
        <v>1.21E-2</v>
      </c>
      <c r="P1088">
        <f>VLOOKUP(G1088,lookups!$A$2:$I$201,7,0)</f>
        <v>3.0274999999999999</v>
      </c>
      <c r="Q1088">
        <f t="shared" si="16"/>
        <v>12.890963250377522</v>
      </c>
    </row>
    <row r="1089" spans="1:17" x14ac:dyDescent="0.2">
      <c r="A1089" s="31">
        <v>44144</v>
      </c>
      <c r="B1089" s="32">
        <v>0.40972222222222199</v>
      </c>
      <c r="C1089" t="s">
        <v>438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VLOOKUP(G1089,lookups!$A$2:$I$201,2,0)</f>
        <v>Greenblotch Parrotfish</v>
      </c>
      <c r="L1089" t="str">
        <f>VLOOKUP(G1089,lookups!$A$2:$I$201,3,0)</f>
        <v>Sparisoma atomarium</v>
      </c>
      <c r="M1089" t="str">
        <f>VLOOKUP(G1089,lookups!$A$2:$I$201,4,0)</f>
        <v>Scaridae</v>
      </c>
      <c r="N1089" t="str">
        <f>VLOOKUP(G1089,lookups!$A$2:$I$201,5,0)</f>
        <v>Herbivores</v>
      </c>
      <c r="O1089">
        <f>VLOOKUP(G1089,lookups!$A$2:$I$201,6,0)</f>
        <v>1.21E-2</v>
      </c>
      <c r="P1089">
        <f>VLOOKUP(G1089,lookups!$A$2:$I$201,7,0)</f>
        <v>3.0274999999999999</v>
      </c>
      <c r="Q1089">
        <f t="shared" si="16"/>
        <v>2.7456064148190644</v>
      </c>
    </row>
    <row r="1090" spans="1:17" x14ac:dyDescent="0.2">
      <c r="A1090" s="31">
        <v>44144</v>
      </c>
      <c r="B1090" s="32">
        <v>0.40972222222222199</v>
      </c>
      <c r="C1090" t="s">
        <v>438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VLOOKUP(G1090,lookups!$A$2:$I$201,2,0)</f>
        <v>Yellowhead Wrasse</v>
      </c>
      <c r="L1090" t="str">
        <f>VLOOKUP(G1090,lookups!$A$2:$I$201,3,0)</f>
        <v>Halichoeres garnoti</v>
      </c>
      <c r="M1090" t="str">
        <f>VLOOKUP(G1090,lookups!$A$2:$I$201,4,0)</f>
        <v>Labridae</v>
      </c>
      <c r="N1090" t="str">
        <f>VLOOKUP(G1090,lookups!$A$2:$I$201,5,0)</f>
        <v>Carnivores</v>
      </c>
      <c r="O1090">
        <f>VLOOKUP(G1090,lookups!$A$2:$I$201,6,0)</f>
        <v>0.01</v>
      </c>
      <c r="P1090">
        <f>VLOOKUP(G1090,lookups!$A$2:$I$201,7,0)</f>
        <v>3.13</v>
      </c>
      <c r="Q1090">
        <f t="shared" si="16"/>
        <v>6.7092142277548126</v>
      </c>
    </row>
    <row r="1091" spans="1:17" x14ac:dyDescent="0.2">
      <c r="A1091" s="31">
        <v>44144</v>
      </c>
      <c r="B1091" s="32">
        <v>0.40972222222222199</v>
      </c>
      <c r="C1091" t="s">
        <v>438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VLOOKUP(G1091,lookups!$A$2:$I$201,2,0)</f>
        <v>Yellowhead Wrasse</v>
      </c>
      <c r="L1091" t="str">
        <f>VLOOKUP(G1091,lookups!$A$2:$I$201,3,0)</f>
        <v>Halichoeres garnoti</v>
      </c>
      <c r="M1091" t="str">
        <f>VLOOKUP(G1091,lookups!$A$2:$I$201,4,0)</f>
        <v>Labridae</v>
      </c>
      <c r="N1091" t="str">
        <f>VLOOKUP(G1091,lookups!$A$2:$I$201,5,0)</f>
        <v>Carnivores</v>
      </c>
      <c r="O1091">
        <f>VLOOKUP(G1091,lookups!$A$2:$I$201,6,0)</f>
        <v>0.01</v>
      </c>
      <c r="P1091">
        <f>VLOOKUP(G1091,lookups!$A$2:$I$201,7,0)</f>
        <v>3.13</v>
      </c>
      <c r="Q1091">
        <f t="shared" ref="Q1091:Q1154" si="17">O1091*H1091^P1091</f>
        <v>2.7265496699528886</v>
      </c>
    </row>
    <row r="1092" spans="1:17" x14ac:dyDescent="0.2">
      <c r="A1092" s="31">
        <v>44144</v>
      </c>
      <c r="B1092" s="32">
        <v>0.40972222222222199</v>
      </c>
      <c r="C1092" t="s">
        <v>438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VLOOKUP(G1092,lookups!$A$2:$I$201,2,0)</f>
        <v>Hamlet spp.</v>
      </c>
      <c r="L1092" t="str">
        <f>VLOOKUP(G1092,lookups!$A$2:$I$201,3,0)</f>
        <v>Hypoplectrus puella</v>
      </c>
      <c r="M1092" t="str">
        <f>VLOOKUP(G1092,lookups!$A$2:$I$201,4,0)</f>
        <v>Serranidae</v>
      </c>
      <c r="N1092" t="str">
        <f>VLOOKUP(G1092,lookups!$A$2:$I$201,5,0)</f>
        <v>Carnivores</v>
      </c>
      <c r="O1092">
        <f>VLOOKUP(G1092,lookups!$A$2:$I$201,6,0)</f>
        <v>1.7780000000000001E-2</v>
      </c>
      <c r="P1092">
        <f>VLOOKUP(G1092,lookups!$A$2:$I$201,7,0)</f>
        <v>3.03</v>
      </c>
      <c r="Q1092">
        <f t="shared" si="17"/>
        <v>4.0525655223098624</v>
      </c>
    </row>
    <row r="1093" spans="1:17" x14ac:dyDescent="0.2">
      <c r="A1093" s="31">
        <v>44144</v>
      </c>
      <c r="B1093" s="32">
        <v>0.40972222222222199</v>
      </c>
      <c r="C1093" t="s">
        <v>438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VLOOKUP(G1093,lookups!$A$2:$I$201,2,0)</f>
        <v>Slippery Dick</v>
      </c>
      <c r="L1093" t="str">
        <f>VLOOKUP(G1093,lookups!$A$2:$I$201,3,0)</f>
        <v>Halichoeres bivittatus</v>
      </c>
      <c r="M1093" t="str">
        <f>VLOOKUP(G1093,lookups!$A$2:$I$201,4,0)</f>
        <v>Labridae</v>
      </c>
      <c r="N1093" t="str">
        <f>VLOOKUP(G1093,lookups!$A$2:$I$201,5,0)</f>
        <v>Carnivores</v>
      </c>
      <c r="O1093">
        <f>VLOOKUP(G1093,lookups!$A$2:$I$201,6,0)</f>
        <v>9.3299999999999998E-3</v>
      </c>
      <c r="P1093">
        <f>VLOOKUP(G1093,lookups!$A$2:$I$201,7,0)</f>
        <v>3.06</v>
      </c>
      <c r="Q1093">
        <f t="shared" si="17"/>
        <v>18.714415031991813</v>
      </c>
    </row>
    <row r="1094" spans="1:17" x14ac:dyDescent="0.2">
      <c r="A1094" s="31">
        <v>44144</v>
      </c>
      <c r="B1094" s="32">
        <v>0.40972222222222199</v>
      </c>
      <c r="C1094" t="s">
        <v>438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VLOOKUP(G1094,lookups!$A$2:$I$201,2,0)</f>
        <v>Redband Parrotfish</v>
      </c>
      <c r="L1094" t="str">
        <f>VLOOKUP(G1094,lookups!$A$2:$I$201,3,0)</f>
        <v>Sparisoma aurofrenatum</v>
      </c>
      <c r="M1094" t="str">
        <f>VLOOKUP(G1094,lookups!$A$2:$I$201,4,0)</f>
        <v>Scaridae</v>
      </c>
      <c r="N1094" t="str">
        <f>VLOOKUP(G1094,lookups!$A$2:$I$201,5,0)</f>
        <v>Herbivores</v>
      </c>
      <c r="O1094">
        <f>VLOOKUP(G1094,lookups!$A$2:$I$201,6,0)</f>
        <v>4.5999999999999999E-3</v>
      </c>
      <c r="P1094">
        <f>VLOOKUP(G1094,lookups!$A$2:$I$201,7,0)</f>
        <v>3.4291</v>
      </c>
      <c r="Q1094">
        <f t="shared" si="17"/>
        <v>12.355429065196462</v>
      </c>
    </row>
    <row r="1095" spans="1:17" x14ac:dyDescent="0.2">
      <c r="A1095" s="31">
        <v>44144</v>
      </c>
      <c r="B1095" s="32">
        <v>0.40972222222222199</v>
      </c>
      <c r="C1095" t="s">
        <v>438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VLOOKUP(G1095,lookups!$A$2:$I$201,2,0)</f>
        <v>Redband Parrotfish</v>
      </c>
      <c r="L1095" t="str">
        <f>VLOOKUP(G1095,lookups!$A$2:$I$201,3,0)</f>
        <v>Sparisoma aurofrenatum</v>
      </c>
      <c r="M1095" t="str">
        <f>VLOOKUP(G1095,lookups!$A$2:$I$201,4,0)</f>
        <v>Scaridae</v>
      </c>
      <c r="N1095" t="str">
        <f>VLOOKUP(G1095,lookups!$A$2:$I$201,5,0)</f>
        <v>Herbivores</v>
      </c>
      <c r="O1095">
        <f>VLOOKUP(G1095,lookups!$A$2:$I$201,6,0)</f>
        <v>4.5999999999999999E-3</v>
      </c>
      <c r="P1095">
        <f>VLOOKUP(G1095,lookups!$A$2:$I$201,7,0)</f>
        <v>3.4291</v>
      </c>
      <c r="Q1095">
        <f t="shared" si="17"/>
        <v>2.1434644468897606</v>
      </c>
    </row>
    <row r="1096" spans="1:17" x14ac:dyDescent="0.2">
      <c r="A1096" s="31">
        <v>44144</v>
      </c>
      <c r="B1096" s="32">
        <v>0.40972222222222199</v>
      </c>
      <c r="C1096" t="s">
        <v>438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VLOOKUP(G1096,lookups!$A$2:$I$201,2,0)</f>
        <v>Redband Parrotfish</v>
      </c>
      <c r="L1096" t="str">
        <f>VLOOKUP(G1096,lookups!$A$2:$I$201,3,0)</f>
        <v>Sparisoma aurofrenatum</v>
      </c>
      <c r="M1096" t="str">
        <f>VLOOKUP(G1096,lookups!$A$2:$I$201,4,0)</f>
        <v>Scaridae</v>
      </c>
      <c r="N1096" t="str">
        <f>VLOOKUP(G1096,lookups!$A$2:$I$201,5,0)</f>
        <v>Herbivores</v>
      </c>
      <c r="O1096">
        <f>VLOOKUP(G1096,lookups!$A$2:$I$201,6,0)</f>
        <v>4.5999999999999999E-3</v>
      </c>
      <c r="P1096">
        <f>VLOOKUP(G1096,lookups!$A$2:$I$201,7,0)</f>
        <v>3.4291</v>
      </c>
      <c r="Q1096">
        <f t="shared" si="17"/>
        <v>3.6364994037087026</v>
      </c>
    </row>
    <row r="1097" spans="1:17" x14ac:dyDescent="0.2">
      <c r="A1097" s="31">
        <v>44144</v>
      </c>
      <c r="B1097" s="32">
        <v>0.40972222222222199</v>
      </c>
      <c r="C1097" t="s">
        <v>438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VLOOKUP(G1097,lookups!$A$2:$I$201,2,0)</f>
        <v>Greenblotch Parrotfish</v>
      </c>
      <c r="L1097" t="str">
        <f>VLOOKUP(G1097,lookups!$A$2:$I$201,3,0)</f>
        <v>Sparisoma atomarium</v>
      </c>
      <c r="M1097" t="str">
        <f>VLOOKUP(G1097,lookups!$A$2:$I$201,4,0)</f>
        <v>Scaridae</v>
      </c>
      <c r="N1097" t="str">
        <f>VLOOKUP(G1097,lookups!$A$2:$I$201,5,0)</f>
        <v>Herbivores</v>
      </c>
      <c r="O1097">
        <f>VLOOKUP(G1097,lookups!$A$2:$I$201,6,0)</f>
        <v>1.21E-2</v>
      </c>
      <c r="P1097">
        <f>VLOOKUP(G1097,lookups!$A$2:$I$201,7,0)</f>
        <v>3.0274999999999999</v>
      </c>
      <c r="Q1097">
        <f t="shared" si="17"/>
        <v>6.5597955811227795</v>
      </c>
    </row>
    <row r="1098" spans="1:17" x14ac:dyDescent="0.2">
      <c r="A1098" s="31">
        <v>44144</v>
      </c>
      <c r="B1098" s="32">
        <v>0.40972222222222199</v>
      </c>
      <c r="C1098" t="s">
        <v>438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VLOOKUP(G1098,lookups!$A$2:$I$201,2,0)</f>
        <v>Greenblotch Parrotfish</v>
      </c>
      <c r="L1098" t="str">
        <f>VLOOKUP(G1098,lookups!$A$2:$I$201,3,0)</f>
        <v>Sparisoma atomarium</v>
      </c>
      <c r="M1098" t="str">
        <f>VLOOKUP(G1098,lookups!$A$2:$I$201,4,0)</f>
        <v>Scaridae</v>
      </c>
      <c r="N1098" t="str">
        <f>VLOOKUP(G1098,lookups!$A$2:$I$201,5,0)</f>
        <v>Herbivores</v>
      </c>
      <c r="O1098">
        <f>VLOOKUP(G1098,lookups!$A$2:$I$201,6,0)</f>
        <v>1.21E-2</v>
      </c>
      <c r="P1098">
        <f>VLOOKUP(G1098,lookups!$A$2:$I$201,7,0)</f>
        <v>3.0274999999999999</v>
      </c>
      <c r="Q1098">
        <f t="shared" si="17"/>
        <v>2.7456064148190644</v>
      </c>
    </row>
    <row r="1099" spans="1:17" x14ac:dyDescent="0.2">
      <c r="A1099" s="31">
        <v>44144</v>
      </c>
      <c r="B1099" s="32">
        <v>0.40972222222222199</v>
      </c>
      <c r="C1099" t="s">
        <v>438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VLOOKUP(G1099,lookups!$A$2:$I$201,2,0)</f>
        <v>Greenblotch Parrotfish</v>
      </c>
      <c r="L1099" t="str">
        <f>VLOOKUP(G1099,lookups!$A$2:$I$201,3,0)</f>
        <v>Sparisoma atomarium</v>
      </c>
      <c r="M1099" t="str">
        <f>VLOOKUP(G1099,lookups!$A$2:$I$201,4,0)</f>
        <v>Scaridae</v>
      </c>
      <c r="N1099" t="str">
        <f>VLOOKUP(G1099,lookups!$A$2:$I$201,5,0)</f>
        <v>Herbivores</v>
      </c>
      <c r="O1099">
        <f>VLOOKUP(G1099,lookups!$A$2:$I$201,6,0)</f>
        <v>1.21E-2</v>
      </c>
      <c r="P1099">
        <f>VLOOKUP(G1099,lookups!$A$2:$I$201,7,0)</f>
        <v>3.0274999999999999</v>
      </c>
      <c r="Q1099">
        <f t="shared" si="17"/>
        <v>12.890963250377522</v>
      </c>
    </row>
    <row r="1100" spans="1:17" x14ac:dyDescent="0.2">
      <c r="A1100" s="31">
        <v>44144</v>
      </c>
      <c r="B1100" s="32">
        <v>0.40972222222222199</v>
      </c>
      <c r="C1100" t="s">
        <v>438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VLOOKUP(G1100,lookups!$A$2:$I$201,2,0)</f>
        <v>Greenblotch Parrotfish</v>
      </c>
      <c r="L1100" t="str">
        <f>VLOOKUP(G1100,lookups!$A$2:$I$201,3,0)</f>
        <v>Sparisoma atomarium</v>
      </c>
      <c r="M1100" t="str">
        <f>VLOOKUP(G1100,lookups!$A$2:$I$201,4,0)</f>
        <v>Scaridae</v>
      </c>
      <c r="N1100" t="str">
        <f>VLOOKUP(G1100,lookups!$A$2:$I$201,5,0)</f>
        <v>Herbivores</v>
      </c>
      <c r="O1100">
        <f>VLOOKUP(G1100,lookups!$A$2:$I$201,6,0)</f>
        <v>1.21E-2</v>
      </c>
      <c r="P1100">
        <f>VLOOKUP(G1100,lookups!$A$2:$I$201,7,0)</f>
        <v>3.0274999999999999</v>
      </c>
      <c r="Q1100">
        <f t="shared" si="17"/>
        <v>0.33672081893201128</v>
      </c>
    </row>
    <row r="1101" spans="1:17" x14ac:dyDescent="0.2">
      <c r="A1101" s="31">
        <v>44144</v>
      </c>
      <c r="B1101" s="32">
        <v>0.40972222222222199</v>
      </c>
      <c r="C1101" t="s">
        <v>438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VLOOKUP(G1101,lookups!$A$2:$I$201,2,0)</f>
        <v>Striped Parrotfish</v>
      </c>
      <c r="L1101" t="str">
        <f>VLOOKUP(G1101,lookups!$A$2:$I$201,3,0)</f>
        <v>Scarus iserti</v>
      </c>
      <c r="M1101" t="str">
        <f>VLOOKUP(G1101,lookups!$A$2:$I$201,4,0)</f>
        <v>Scaridae</v>
      </c>
      <c r="N1101" t="str">
        <f>VLOOKUP(G1101,lookups!$A$2:$I$201,5,0)</f>
        <v>Herbivores</v>
      </c>
      <c r="O1101">
        <f>VLOOKUP(G1101,lookups!$A$2:$I$201,6,0)</f>
        <v>1.47E-2</v>
      </c>
      <c r="P1101">
        <f>VLOOKUP(G1101,lookups!$A$2:$I$201,7,0)</f>
        <v>3.0548000000000002</v>
      </c>
      <c r="Q1101">
        <f t="shared" si="17"/>
        <v>5.6094828861923958</v>
      </c>
    </row>
    <row r="1102" spans="1:17" x14ac:dyDescent="0.2">
      <c r="A1102" s="31">
        <v>44144</v>
      </c>
      <c r="B1102" s="32">
        <v>0.40972222222222199</v>
      </c>
      <c r="C1102" t="s">
        <v>438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VLOOKUP(G1102,lookups!$A$2:$I$201,2,0)</f>
        <v>Slippery Dick</v>
      </c>
      <c r="L1102" t="str">
        <f>VLOOKUP(G1102,lookups!$A$2:$I$201,3,0)</f>
        <v>Halichoeres bivittatus</v>
      </c>
      <c r="M1102" t="str">
        <f>VLOOKUP(G1102,lookups!$A$2:$I$201,4,0)</f>
        <v>Labridae</v>
      </c>
      <c r="N1102" t="str">
        <f>VLOOKUP(G1102,lookups!$A$2:$I$201,5,0)</f>
        <v>Carnivores</v>
      </c>
      <c r="O1102">
        <f>VLOOKUP(G1102,lookups!$A$2:$I$201,6,0)</f>
        <v>9.3299999999999998E-3</v>
      </c>
      <c r="P1102">
        <f>VLOOKUP(G1102,lookups!$A$2:$I$201,7,0)</f>
        <v>3.06</v>
      </c>
      <c r="Q1102">
        <f t="shared" si="17"/>
        <v>1.284487425265967</v>
      </c>
    </row>
    <row r="1103" spans="1:17" x14ac:dyDescent="0.2">
      <c r="A1103" s="31">
        <v>44144</v>
      </c>
      <c r="B1103" s="32">
        <v>0.40972222222222199</v>
      </c>
      <c r="C1103" t="s">
        <v>438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VLOOKUP(G1103,lookups!$A$2:$I$201,2,0)</f>
        <v>Slippery Dick</v>
      </c>
      <c r="L1103" t="str">
        <f>VLOOKUP(G1103,lookups!$A$2:$I$201,3,0)</f>
        <v>Halichoeres bivittatus</v>
      </c>
      <c r="M1103" t="str">
        <f>VLOOKUP(G1103,lookups!$A$2:$I$201,4,0)</f>
        <v>Labridae</v>
      </c>
      <c r="N1103" t="str">
        <f>VLOOKUP(G1103,lookups!$A$2:$I$201,5,0)</f>
        <v>Carnivores</v>
      </c>
      <c r="O1103">
        <f>VLOOKUP(G1103,lookups!$A$2:$I$201,6,0)</f>
        <v>9.3299999999999998E-3</v>
      </c>
      <c r="P1103">
        <f>VLOOKUP(G1103,lookups!$A$2:$I$201,7,0)</f>
        <v>3.06</v>
      </c>
      <c r="Q1103">
        <f t="shared" si="17"/>
        <v>5.4117410047026144</v>
      </c>
    </row>
    <row r="1104" spans="1:17" x14ac:dyDescent="0.2">
      <c r="A1104" s="31">
        <v>44144</v>
      </c>
      <c r="B1104" s="32">
        <v>0.40972222222222199</v>
      </c>
      <c r="C1104" t="s">
        <v>438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VLOOKUP(G1104,lookups!$A$2:$I$201,2,0)</f>
        <v>Slippery Dick</v>
      </c>
      <c r="L1104" t="str">
        <f>VLOOKUP(G1104,lookups!$A$2:$I$201,3,0)</f>
        <v>Halichoeres bivittatus</v>
      </c>
      <c r="M1104" t="str">
        <f>VLOOKUP(G1104,lookups!$A$2:$I$201,4,0)</f>
        <v>Labridae</v>
      </c>
      <c r="N1104" t="str">
        <f>VLOOKUP(G1104,lookups!$A$2:$I$201,5,0)</f>
        <v>Carnivores</v>
      </c>
      <c r="O1104">
        <f>VLOOKUP(G1104,lookups!$A$2:$I$201,6,0)</f>
        <v>9.3299999999999998E-3</v>
      </c>
      <c r="P1104">
        <f>VLOOKUP(G1104,lookups!$A$2:$I$201,7,0)</f>
        <v>3.06</v>
      </c>
      <c r="Q1104">
        <f t="shared" si="17"/>
        <v>10.712273288565926</v>
      </c>
    </row>
    <row r="1105" spans="1:17" x14ac:dyDescent="0.2">
      <c r="A1105" s="31">
        <v>44144</v>
      </c>
      <c r="B1105" s="32">
        <v>0.40972222222222199</v>
      </c>
      <c r="C1105" t="s">
        <v>438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VLOOKUP(G1105,lookups!$A$2:$I$201,2,0)</f>
        <v>Yellowtail Snapper</v>
      </c>
      <c r="L1105" t="str">
        <f>VLOOKUP(G1105,lookups!$A$2:$I$201,3,0)</f>
        <v>Ocyurus chrysurus</v>
      </c>
      <c r="M1105" t="str">
        <f>VLOOKUP(G1105,lookups!$A$2:$I$201,4,0)</f>
        <v>Lutjanidae</v>
      </c>
      <c r="N1105" t="str">
        <f>VLOOKUP(G1105,lookups!$A$2:$I$201,5,0)</f>
        <v>Carnivores</v>
      </c>
      <c r="O1105">
        <f>VLOOKUP(G1105,lookups!$A$2:$I$201,6,0)</f>
        <v>4.0500000000000001E-2</v>
      </c>
      <c r="P1105">
        <f>VLOOKUP(G1105,lookups!$A$2:$I$201,7,0)</f>
        <v>2.718</v>
      </c>
      <c r="Q1105">
        <f t="shared" si="17"/>
        <v>15.888619469743274</v>
      </c>
    </row>
    <row r="1106" spans="1:17" x14ac:dyDescent="0.2">
      <c r="A1106" s="31">
        <v>44144</v>
      </c>
      <c r="B1106" s="32">
        <v>0.40972222222222199</v>
      </c>
      <c r="C1106" t="s">
        <v>438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VLOOKUP(G1106,lookups!$A$2:$I$201,2,0)</f>
        <v>3-spot Damselfish</v>
      </c>
      <c r="L1106" t="str">
        <f>VLOOKUP(G1106,lookups!$A$2:$I$201,3,0)</f>
        <v>Stegastes planifrons</v>
      </c>
      <c r="M1106" t="str">
        <f>VLOOKUP(G1106,lookups!$A$2:$I$201,4,0)</f>
        <v>Pomacentridae</v>
      </c>
      <c r="N1106" t="str">
        <f>VLOOKUP(G1106,lookups!$A$2:$I$201,5,0)</f>
        <v>Omnivores</v>
      </c>
      <c r="O1106">
        <f>VLOOKUP(G1106,lookups!$A$2:$I$201,6,0)</f>
        <v>2.188E-2</v>
      </c>
      <c r="P1106">
        <f>VLOOKUP(G1106,lookups!$A$2:$I$201,7,0)</f>
        <v>2.96</v>
      </c>
      <c r="Q1106">
        <f t="shared" si="17"/>
        <v>0.56536150138828423</v>
      </c>
    </row>
    <row r="1107" spans="1:17" x14ac:dyDescent="0.2">
      <c r="A1107" s="31">
        <v>44144</v>
      </c>
      <c r="B1107" s="32">
        <v>0.40972222222222199</v>
      </c>
      <c r="C1107" t="s">
        <v>438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VLOOKUP(G1107,lookups!$A$2:$I$201,2,0)</f>
        <v>Beaugregory</v>
      </c>
      <c r="L1107" t="str">
        <f>VLOOKUP(G1107,lookups!$A$2:$I$201,3,0)</f>
        <v>Stegastes leucostictus</v>
      </c>
      <c r="M1107" t="str">
        <f>VLOOKUP(G1107,lookups!$A$2:$I$201,4,0)</f>
        <v>Pomacentridae</v>
      </c>
      <c r="N1107" t="str">
        <f>VLOOKUP(G1107,lookups!$A$2:$I$201,5,0)</f>
        <v>Omnivores</v>
      </c>
      <c r="O1107">
        <f>VLOOKUP(G1107,lookups!$A$2:$I$201,6,0)</f>
        <v>1.9949999999999999E-2</v>
      </c>
      <c r="P1107">
        <f>VLOOKUP(G1107,lookups!$A$2:$I$201,7,0)</f>
        <v>2.95</v>
      </c>
      <c r="Q1107">
        <f t="shared" si="17"/>
        <v>3.9399352870820694</v>
      </c>
    </row>
    <row r="1108" spans="1:17" x14ac:dyDescent="0.2">
      <c r="A1108" s="31">
        <v>44144</v>
      </c>
      <c r="B1108" s="32">
        <v>0.40972222222222199</v>
      </c>
      <c r="C1108" t="s">
        <v>438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VLOOKUP(G1108,lookups!$A$2:$I$201,2,0)</f>
        <v>Foureye Butterflyfish</v>
      </c>
      <c r="L1108" t="str">
        <f>VLOOKUP(G1108,lookups!$A$2:$I$201,3,0)</f>
        <v>Chaetodon capistratus</v>
      </c>
      <c r="M1108" t="str">
        <f>VLOOKUP(G1108,lookups!$A$2:$I$201,4,0)</f>
        <v>Chaetodontidae</v>
      </c>
      <c r="N1108" t="str">
        <f>VLOOKUP(G1108,lookups!$A$2:$I$201,5,0)</f>
        <v>Carnivores</v>
      </c>
      <c r="O1108">
        <f>VLOOKUP(G1108,lookups!$A$2:$I$201,6,0)</f>
        <v>2.1999999999999999E-2</v>
      </c>
      <c r="P1108">
        <f>VLOOKUP(G1108,lookups!$A$2:$I$201,7,0)</f>
        <v>3.1897000000000002</v>
      </c>
      <c r="Q1108">
        <f t="shared" si="17"/>
        <v>6.6756217991125668</v>
      </c>
    </row>
    <row r="1109" spans="1:17" x14ac:dyDescent="0.2">
      <c r="A1109" s="31">
        <v>44144</v>
      </c>
      <c r="B1109" s="32">
        <v>0.40972222222222199</v>
      </c>
      <c r="C1109" t="s">
        <v>438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VLOOKUP(G1109,lookups!$A$2:$I$201,2,0)</f>
        <v>Foureye Butterflyfish</v>
      </c>
      <c r="L1109" t="str">
        <f>VLOOKUP(G1109,lookups!$A$2:$I$201,3,0)</f>
        <v>Chaetodon capistratus</v>
      </c>
      <c r="M1109" t="str">
        <f>VLOOKUP(G1109,lookups!$A$2:$I$201,4,0)</f>
        <v>Chaetodontidae</v>
      </c>
      <c r="N1109" t="str">
        <f>VLOOKUP(G1109,lookups!$A$2:$I$201,5,0)</f>
        <v>Carnivores</v>
      </c>
      <c r="O1109">
        <f>VLOOKUP(G1109,lookups!$A$2:$I$201,6,0)</f>
        <v>2.1999999999999999E-2</v>
      </c>
      <c r="P1109">
        <f>VLOOKUP(G1109,lookups!$A$2:$I$201,7,0)</f>
        <v>3.1897000000000002</v>
      </c>
      <c r="Q1109">
        <f t="shared" si="17"/>
        <v>3.7318768485776825</v>
      </c>
    </row>
    <row r="1110" spans="1:17" x14ac:dyDescent="0.2">
      <c r="A1110" s="31">
        <v>44144</v>
      </c>
      <c r="B1110" s="32">
        <v>0.40972222222222199</v>
      </c>
      <c r="C1110" t="s">
        <v>438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VLOOKUP(G1110,lookups!$A$2:$I$201,2,0)</f>
        <v>Foureye Butterflyfish</v>
      </c>
      <c r="L1110" t="str">
        <f>VLOOKUP(G1110,lookups!$A$2:$I$201,3,0)</f>
        <v>Chaetodon capistratus</v>
      </c>
      <c r="M1110" t="str">
        <f>VLOOKUP(G1110,lookups!$A$2:$I$201,4,0)</f>
        <v>Chaetodontidae</v>
      </c>
      <c r="N1110" t="str">
        <f>VLOOKUP(G1110,lookups!$A$2:$I$201,5,0)</f>
        <v>Carnivores</v>
      </c>
      <c r="O1110">
        <f>VLOOKUP(G1110,lookups!$A$2:$I$201,6,0)</f>
        <v>2.1999999999999999E-2</v>
      </c>
      <c r="P1110">
        <f>VLOOKUP(G1110,lookups!$A$2:$I$201,7,0)</f>
        <v>3.1897000000000002</v>
      </c>
      <c r="Q1110">
        <f t="shared" si="17"/>
        <v>1.8315274631886262</v>
      </c>
    </row>
    <row r="1111" spans="1:17" x14ac:dyDescent="0.2">
      <c r="A1111" s="31">
        <v>44144</v>
      </c>
      <c r="B1111" s="32">
        <v>0.40972222222222199</v>
      </c>
      <c r="C1111" t="s">
        <v>438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VLOOKUP(G1111,lookups!$A$2:$I$201,2,0)</f>
        <v>French Grunt</v>
      </c>
      <c r="L1111" t="str">
        <f>VLOOKUP(G1111,lookups!$A$2:$I$201,3,0)</f>
        <v>Haemulon flavolineatum</v>
      </c>
      <c r="M1111" t="str">
        <f>VLOOKUP(G1111,lookups!$A$2:$I$201,4,0)</f>
        <v>Haemulidae</v>
      </c>
      <c r="N1111" t="str">
        <f>VLOOKUP(G1111,lookups!$A$2:$I$201,5,0)</f>
        <v>Carnivores</v>
      </c>
      <c r="O1111">
        <f>VLOOKUP(G1111,lookups!$A$2:$I$201,6,0)</f>
        <v>1.2699999999999999E-2</v>
      </c>
      <c r="P1111">
        <f>VLOOKUP(G1111,lookups!$A$2:$I$201,7,0)</f>
        <v>3.1581000000000001</v>
      </c>
      <c r="Q1111">
        <f t="shared" si="17"/>
        <v>3.6415240688494404</v>
      </c>
    </row>
    <row r="1112" spans="1:17" x14ac:dyDescent="0.2">
      <c r="A1112" s="31">
        <v>44144</v>
      </c>
      <c r="B1112" s="32">
        <v>0.40972222222222199</v>
      </c>
      <c r="C1112" t="s">
        <v>438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VLOOKUP(G1112,lookups!$A$2:$I$201,2,0)</f>
        <v>Bluestriped Grunt</v>
      </c>
      <c r="L1112" t="str">
        <f>VLOOKUP(G1112,lookups!$A$2:$I$201,3,0)</f>
        <v>Haemulon sciurus</v>
      </c>
      <c r="M1112" t="str">
        <f>VLOOKUP(G1112,lookups!$A$2:$I$201,4,0)</f>
        <v>Haemulidae</v>
      </c>
      <c r="N1112" t="str">
        <f>VLOOKUP(G1112,lookups!$A$2:$I$201,5,0)</f>
        <v>Carnivores</v>
      </c>
      <c r="O1112">
        <f>VLOOKUP(G1112,lookups!$A$2:$I$201,6,0)</f>
        <v>1.9400000000000001E-2</v>
      </c>
      <c r="P1112">
        <f>VLOOKUP(G1112,lookups!$A$2:$I$201,7,0)</f>
        <v>2.9996</v>
      </c>
      <c r="Q1112">
        <f t="shared" si="17"/>
        <v>33.489895745293879</v>
      </c>
    </row>
    <row r="1113" spans="1:17" x14ac:dyDescent="0.2">
      <c r="A1113" s="31">
        <v>44144</v>
      </c>
      <c r="B1113" s="32">
        <v>0.40972222222222199</v>
      </c>
      <c r="C1113" t="s">
        <v>438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VLOOKUP(G1113,lookups!$A$2:$I$201,2,0)</f>
        <v>Bluestriped Grunt</v>
      </c>
      <c r="L1113" t="str">
        <f>VLOOKUP(G1113,lookups!$A$2:$I$201,3,0)</f>
        <v>Haemulon sciurus</v>
      </c>
      <c r="M1113" t="str">
        <f>VLOOKUP(G1113,lookups!$A$2:$I$201,4,0)</f>
        <v>Haemulidae</v>
      </c>
      <c r="N1113" t="str">
        <f>VLOOKUP(G1113,lookups!$A$2:$I$201,5,0)</f>
        <v>Carnivores</v>
      </c>
      <c r="O1113">
        <f>VLOOKUP(G1113,lookups!$A$2:$I$201,6,0)</f>
        <v>1.9400000000000001E-2</v>
      </c>
      <c r="P1113">
        <f>VLOOKUP(G1113,lookups!$A$2:$I$201,7,0)</f>
        <v>2.9996</v>
      </c>
      <c r="Q1113">
        <f t="shared" si="17"/>
        <v>9.9245415642849117</v>
      </c>
    </row>
    <row r="1114" spans="1:17" x14ac:dyDescent="0.2">
      <c r="A1114" s="31">
        <v>44144</v>
      </c>
      <c r="B1114" s="32">
        <v>0.40972222222222199</v>
      </c>
      <c r="C1114" t="s">
        <v>438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VLOOKUP(G1114,lookups!$A$2:$I$201,2,0)</f>
        <v>Bluestriped Grunt</v>
      </c>
      <c r="L1114" t="str">
        <f>VLOOKUP(G1114,lookups!$A$2:$I$201,3,0)</f>
        <v>Haemulon sciurus</v>
      </c>
      <c r="M1114" t="str">
        <f>VLOOKUP(G1114,lookups!$A$2:$I$201,4,0)</f>
        <v>Haemulidae</v>
      </c>
      <c r="N1114" t="str">
        <f>VLOOKUP(G1114,lookups!$A$2:$I$201,5,0)</f>
        <v>Carnivores</v>
      </c>
      <c r="O1114">
        <f>VLOOKUP(G1114,lookups!$A$2:$I$201,6,0)</f>
        <v>1.9400000000000001E-2</v>
      </c>
      <c r="P1114">
        <f>VLOOKUP(G1114,lookups!$A$2:$I$201,7,0)</f>
        <v>2.9996</v>
      </c>
      <c r="Q1114">
        <f t="shared" si="17"/>
        <v>2.4234393476334568</v>
      </c>
    </row>
    <row r="1115" spans="1:17" x14ac:dyDescent="0.2">
      <c r="A1115" s="31">
        <v>44144</v>
      </c>
      <c r="B1115" s="32">
        <v>0.40972222222222199</v>
      </c>
      <c r="C1115" t="s">
        <v>438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VLOOKUP(G1115,lookups!$A$2:$I$201,2,0)</f>
        <v>Tomate</v>
      </c>
      <c r="L1115" t="str">
        <f>VLOOKUP(G1115,lookups!$A$2:$I$201,3,0)</f>
        <v>Haemulon aurolineatum</v>
      </c>
      <c r="M1115" t="str">
        <f>VLOOKUP(G1115,lookups!$A$2:$I$201,4,0)</f>
        <v>Haemulidae</v>
      </c>
      <c r="N1115" t="str">
        <f>VLOOKUP(G1115,lookups!$A$2:$I$201,5,0)</f>
        <v>Carnivores</v>
      </c>
      <c r="O1115">
        <f>VLOOKUP(G1115,lookups!$A$2:$I$201,6,0)</f>
        <v>0.01</v>
      </c>
      <c r="P1115">
        <f>VLOOKUP(G1115,lookups!$A$2:$I$201,7,0)</f>
        <v>3.2077</v>
      </c>
      <c r="Q1115">
        <f t="shared" si="17"/>
        <v>3.1338323966603285</v>
      </c>
    </row>
    <row r="1116" spans="1:17" x14ac:dyDescent="0.2">
      <c r="A1116" s="31">
        <v>44144</v>
      </c>
      <c r="B1116" s="32">
        <v>0.40972222222222199</v>
      </c>
      <c r="C1116" t="s">
        <v>438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VLOOKUP(G1116,lookups!$A$2:$I$201,2,0)</f>
        <v>Tomate</v>
      </c>
      <c r="L1116" t="str">
        <f>VLOOKUP(G1116,lookups!$A$2:$I$201,3,0)</f>
        <v>Haemulon aurolineatum</v>
      </c>
      <c r="M1116" t="str">
        <f>VLOOKUP(G1116,lookups!$A$2:$I$201,4,0)</f>
        <v>Haemulidae</v>
      </c>
      <c r="N1116" t="str">
        <f>VLOOKUP(G1116,lookups!$A$2:$I$201,5,0)</f>
        <v>Carnivores</v>
      </c>
      <c r="O1116">
        <f>VLOOKUP(G1116,lookups!$A$2:$I$201,6,0)</f>
        <v>0.01</v>
      </c>
      <c r="P1116">
        <f>VLOOKUP(G1116,lookups!$A$2:$I$201,7,0)</f>
        <v>3.2077</v>
      </c>
      <c r="Q1116">
        <f t="shared" si="17"/>
        <v>16.13243782515913</v>
      </c>
    </row>
    <row r="1117" spans="1:17" x14ac:dyDescent="0.2">
      <c r="A1117" s="31">
        <v>44144</v>
      </c>
      <c r="B1117" s="32">
        <v>0.40972222222222199</v>
      </c>
      <c r="C1117" t="s">
        <v>438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VLOOKUP(G1117,lookups!$A$2:$I$201,2,0)</f>
        <v>Tomate</v>
      </c>
      <c r="L1117" t="str">
        <f>VLOOKUP(G1117,lookups!$A$2:$I$201,3,0)</f>
        <v>Haemulon aurolineatum</v>
      </c>
      <c r="M1117" t="str">
        <f>VLOOKUP(G1117,lookups!$A$2:$I$201,4,0)</f>
        <v>Haemulidae</v>
      </c>
      <c r="N1117" t="str">
        <f>VLOOKUP(G1117,lookups!$A$2:$I$201,5,0)</f>
        <v>Carnivores</v>
      </c>
      <c r="O1117">
        <f>VLOOKUP(G1117,lookups!$A$2:$I$201,6,0)</f>
        <v>0.01</v>
      </c>
      <c r="P1117">
        <f>VLOOKUP(G1117,lookups!$A$2:$I$201,7,0)</f>
        <v>3.2077</v>
      </c>
      <c r="Q1117">
        <f t="shared" si="17"/>
        <v>21.901573434530885</v>
      </c>
    </row>
    <row r="1118" spans="1:17" x14ac:dyDescent="0.2">
      <c r="A1118" s="31">
        <v>44144</v>
      </c>
      <c r="B1118" s="32">
        <v>0.40972222222222199</v>
      </c>
      <c r="C1118" t="s">
        <v>438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VLOOKUP(G1118,lookups!$A$2:$I$201,2,0)</f>
        <v>Tomate</v>
      </c>
      <c r="L1118" t="str">
        <f>VLOOKUP(G1118,lookups!$A$2:$I$201,3,0)</f>
        <v>Haemulon aurolineatum</v>
      </c>
      <c r="M1118" t="str">
        <f>VLOOKUP(G1118,lookups!$A$2:$I$201,4,0)</f>
        <v>Haemulidae</v>
      </c>
      <c r="N1118" t="str">
        <f>VLOOKUP(G1118,lookups!$A$2:$I$201,5,0)</f>
        <v>Carnivores</v>
      </c>
      <c r="O1118">
        <f>VLOOKUP(G1118,lookups!$A$2:$I$201,6,0)</f>
        <v>0.01</v>
      </c>
      <c r="P1118">
        <f>VLOOKUP(G1118,lookups!$A$2:$I$201,7,0)</f>
        <v>3.2077</v>
      </c>
      <c r="Q1118">
        <f t="shared" si="17"/>
        <v>0.85354777422750272</v>
      </c>
    </row>
    <row r="1119" spans="1:17" x14ac:dyDescent="0.2">
      <c r="A1119" s="31">
        <v>44144</v>
      </c>
      <c r="B1119" s="32">
        <v>0.40972222222222199</v>
      </c>
      <c r="C1119" t="s">
        <v>438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VLOOKUP(G1119,lookups!$A$2:$I$201,2,0)</f>
        <v>Spotted Goatfish</v>
      </c>
      <c r="L1119" t="str">
        <f>VLOOKUP(G1119,lookups!$A$2:$I$201,3,0)</f>
        <v>Pseudupeneus maculatus</v>
      </c>
      <c r="M1119" t="str">
        <f>VLOOKUP(G1119,lookups!$A$2:$I$201,4,0)</f>
        <v>Mullidae</v>
      </c>
      <c r="N1119" t="str">
        <f>VLOOKUP(G1119,lookups!$A$2:$I$201,5,0)</f>
        <v>Carnivores</v>
      </c>
      <c r="O1119">
        <f>VLOOKUP(G1119,lookups!$A$2:$I$201,6,0)</f>
        <v>0.01</v>
      </c>
      <c r="P1119">
        <f>VLOOKUP(G1119,lookups!$A$2:$I$201,7,0)</f>
        <v>3.12</v>
      </c>
      <c r="Q1119">
        <f t="shared" si="17"/>
        <v>23.283351129155225</v>
      </c>
    </row>
    <row r="1120" spans="1:17" x14ac:dyDescent="0.2">
      <c r="A1120" s="31">
        <v>44144</v>
      </c>
      <c r="B1120" s="32">
        <v>0.40972222222222199</v>
      </c>
      <c r="C1120" t="s">
        <v>438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VLOOKUP(G1120,lookups!$A$2:$I$201,2,0)</f>
        <v>Yellowtail Snapper</v>
      </c>
      <c r="L1120" t="str">
        <f>VLOOKUP(G1120,lookups!$A$2:$I$201,3,0)</f>
        <v>Ocyurus chrysurus</v>
      </c>
      <c r="M1120" t="str">
        <f>VLOOKUP(G1120,lookups!$A$2:$I$201,4,0)</f>
        <v>Lutjanidae</v>
      </c>
      <c r="N1120" t="str">
        <f>VLOOKUP(G1120,lookups!$A$2:$I$201,5,0)</f>
        <v>Carnivores</v>
      </c>
      <c r="O1120">
        <f>VLOOKUP(G1120,lookups!$A$2:$I$201,6,0)</f>
        <v>4.0500000000000001E-2</v>
      </c>
      <c r="P1120">
        <f>VLOOKUP(G1120,lookups!$A$2:$I$201,7,0)</f>
        <v>2.718</v>
      </c>
      <c r="Q1120">
        <f t="shared" si="17"/>
        <v>0.80217771629770573</v>
      </c>
    </row>
    <row r="1121" spans="1:17" x14ac:dyDescent="0.2">
      <c r="A1121" s="31">
        <v>44144</v>
      </c>
      <c r="B1121" s="32">
        <v>0.40972222222222199</v>
      </c>
      <c r="C1121" t="s">
        <v>438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VLOOKUP(G1121,lookups!$A$2:$I$201,2,0)</f>
        <v>Yellowtail Snapper</v>
      </c>
      <c r="L1121" t="str">
        <f>VLOOKUP(G1121,lookups!$A$2:$I$201,3,0)</f>
        <v>Ocyurus chrysurus</v>
      </c>
      <c r="M1121" t="str">
        <f>VLOOKUP(G1121,lookups!$A$2:$I$201,4,0)</f>
        <v>Lutjanidae</v>
      </c>
      <c r="N1121" t="str">
        <f>VLOOKUP(G1121,lookups!$A$2:$I$201,5,0)</f>
        <v>Carnivores</v>
      </c>
      <c r="O1121">
        <f>VLOOKUP(G1121,lookups!$A$2:$I$201,6,0)</f>
        <v>4.0500000000000001E-2</v>
      </c>
      <c r="P1121">
        <f>VLOOKUP(G1121,lookups!$A$2:$I$201,7,0)</f>
        <v>2.718</v>
      </c>
      <c r="Q1121">
        <f t="shared" si="17"/>
        <v>11.535956450223555</v>
      </c>
    </row>
    <row r="1122" spans="1:17" x14ac:dyDescent="0.2">
      <c r="A1122" s="31">
        <v>44144</v>
      </c>
      <c r="B1122" s="32">
        <v>0.40972222222222199</v>
      </c>
      <c r="C1122" t="s">
        <v>438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VLOOKUP(G1122,lookups!$A$2:$I$201,2,0)</f>
        <v>Greenblotch Parrotfish</v>
      </c>
      <c r="L1122" t="str">
        <f>VLOOKUP(G1122,lookups!$A$2:$I$201,3,0)</f>
        <v>Sparisoma atomarium</v>
      </c>
      <c r="M1122" t="str">
        <f>VLOOKUP(G1122,lookups!$A$2:$I$201,4,0)</f>
        <v>Scaridae</v>
      </c>
      <c r="N1122" t="str">
        <f>VLOOKUP(G1122,lookups!$A$2:$I$201,5,0)</f>
        <v>Herbivores</v>
      </c>
      <c r="O1122">
        <f>VLOOKUP(G1122,lookups!$A$2:$I$201,6,0)</f>
        <v>1.21E-2</v>
      </c>
      <c r="P1122">
        <f>VLOOKUP(G1122,lookups!$A$2:$I$201,7,0)</f>
        <v>3.0274999999999999</v>
      </c>
      <c r="Q1122">
        <f t="shared" si="17"/>
        <v>12.890963250377522</v>
      </c>
    </row>
    <row r="1123" spans="1:17" x14ac:dyDescent="0.2">
      <c r="A1123" s="31">
        <v>44144</v>
      </c>
      <c r="B1123" s="32">
        <v>0.40972222222222199</v>
      </c>
      <c r="C1123" t="s">
        <v>438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VLOOKUP(G1123,lookups!$A$2:$I$201,2,0)</f>
        <v>Greenblotch Parrotfish</v>
      </c>
      <c r="L1123" t="str">
        <f>VLOOKUP(G1123,lookups!$A$2:$I$201,3,0)</f>
        <v>Sparisoma atomarium</v>
      </c>
      <c r="M1123" t="str">
        <f>VLOOKUP(G1123,lookups!$A$2:$I$201,4,0)</f>
        <v>Scaridae</v>
      </c>
      <c r="N1123" t="str">
        <f>VLOOKUP(G1123,lookups!$A$2:$I$201,5,0)</f>
        <v>Herbivores</v>
      </c>
      <c r="O1123">
        <f>VLOOKUP(G1123,lookups!$A$2:$I$201,6,0)</f>
        <v>1.21E-2</v>
      </c>
      <c r="P1123">
        <f>VLOOKUP(G1123,lookups!$A$2:$I$201,7,0)</f>
        <v>3.0274999999999999</v>
      </c>
      <c r="Q1123">
        <f t="shared" si="17"/>
        <v>0.33672081893201128</v>
      </c>
    </row>
    <row r="1124" spans="1:17" x14ac:dyDescent="0.2">
      <c r="A1124" s="31">
        <v>44144</v>
      </c>
      <c r="B1124" s="32">
        <v>0.40972222222222199</v>
      </c>
      <c r="C1124" t="s">
        <v>438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VLOOKUP(G1124,lookups!$A$2:$I$201,2,0)</f>
        <v>Foureye Butterflyfish</v>
      </c>
      <c r="L1124" t="str">
        <f>VLOOKUP(G1124,lookups!$A$2:$I$201,3,0)</f>
        <v>Chaetodon capistratus</v>
      </c>
      <c r="M1124" t="str">
        <f>VLOOKUP(G1124,lookups!$A$2:$I$201,4,0)</f>
        <v>Chaetodontidae</v>
      </c>
      <c r="N1124" t="str">
        <f>VLOOKUP(G1124,lookups!$A$2:$I$201,5,0)</f>
        <v>Carnivores</v>
      </c>
      <c r="O1124">
        <f>VLOOKUP(G1124,lookups!$A$2:$I$201,6,0)</f>
        <v>2.1999999999999999E-2</v>
      </c>
      <c r="P1124">
        <f>VLOOKUP(G1124,lookups!$A$2:$I$201,7,0)</f>
        <v>3.1897000000000002</v>
      </c>
      <c r="Q1124">
        <f t="shared" si="17"/>
        <v>3.7318768485776825</v>
      </c>
    </row>
    <row r="1125" spans="1:17" x14ac:dyDescent="0.2">
      <c r="A1125" s="31">
        <v>44144</v>
      </c>
      <c r="B1125" s="32">
        <v>0.40972222222222199</v>
      </c>
      <c r="C1125" t="s">
        <v>438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VLOOKUP(G1125,lookups!$A$2:$I$201,2,0)</f>
        <v>Goatfish</v>
      </c>
      <c r="L1125" t="str">
        <f>VLOOKUP(G1125,lookups!$A$2:$I$201,3,0)</f>
        <v>Mulloidichthys martinicus</v>
      </c>
      <c r="M1125" t="str">
        <f>VLOOKUP(G1125,lookups!$A$2:$I$201,4,0)</f>
        <v>Mullidae</v>
      </c>
      <c r="N1125" t="str">
        <f>VLOOKUP(G1125,lookups!$A$2:$I$201,5,0)</f>
        <v>Carnivores</v>
      </c>
      <c r="O1125">
        <f>VLOOKUP(G1125,lookups!$A$2:$I$201,6,0)</f>
        <v>9.7699999999999992E-3</v>
      </c>
      <c r="P1125">
        <f>VLOOKUP(G1125,lookups!$A$2:$I$201,7,0)</f>
        <v>3.12</v>
      </c>
      <c r="Q1125">
        <f t="shared" si="17"/>
        <v>22.747834053184654</v>
      </c>
    </row>
    <row r="1126" spans="1:17" x14ac:dyDescent="0.2">
      <c r="A1126" s="31">
        <v>44144</v>
      </c>
      <c r="B1126" s="32">
        <v>0.40972222222222199</v>
      </c>
      <c r="C1126" t="s">
        <v>438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VLOOKUP(G1126,lookups!$A$2:$I$201,2,0)</f>
        <v>French Grunt</v>
      </c>
      <c r="L1126" t="str">
        <f>VLOOKUP(G1126,lookups!$A$2:$I$201,3,0)</f>
        <v>Haemulon flavolineatum</v>
      </c>
      <c r="M1126" t="str">
        <f>VLOOKUP(G1126,lookups!$A$2:$I$201,4,0)</f>
        <v>Haemulidae</v>
      </c>
      <c r="N1126" t="str">
        <f>VLOOKUP(G1126,lookups!$A$2:$I$201,5,0)</f>
        <v>Carnivores</v>
      </c>
      <c r="O1126">
        <f>VLOOKUP(G1126,lookups!$A$2:$I$201,6,0)</f>
        <v>1.2699999999999999E-2</v>
      </c>
      <c r="P1126">
        <f>VLOOKUP(G1126,lookups!$A$2:$I$201,7,0)</f>
        <v>3.1581000000000001</v>
      </c>
      <c r="Q1126">
        <f t="shared" si="17"/>
        <v>18.276949882608324</v>
      </c>
    </row>
    <row r="1127" spans="1:17" x14ac:dyDescent="0.2">
      <c r="A1127" s="31">
        <v>44144</v>
      </c>
      <c r="B1127" s="32">
        <v>0.40972222222222199</v>
      </c>
      <c r="C1127" t="s">
        <v>438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VLOOKUP(G1127,lookups!$A$2:$I$201,2,0)</f>
        <v>French Grunt</v>
      </c>
      <c r="L1127" t="str">
        <f>VLOOKUP(G1127,lookups!$A$2:$I$201,3,0)</f>
        <v>Haemulon flavolineatum</v>
      </c>
      <c r="M1127" t="str">
        <f>VLOOKUP(G1127,lookups!$A$2:$I$201,4,0)</f>
        <v>Haemulidae</v>
      </c>
      <c r="N1127" t="str">
        <f>VLOOKUP(G1127,lookups!$A$2:$I$201,5,0)</f>
        <v>Carnivores</v>
      </c>
      <c r="O1127">
        <f>VLOOKUP(G1127,lookups!$A$2:$I$201,6,0)</f>
        <v>1.2699999999999999E-2</v>
      </c>
      <c r="P1127">
        <f>VLOOKUP(G1127,lookups!$A$2:$I$201,7,0)</f>
        <v>3.1581000000000001</v>
      </c>
      <c r="Q1127">
        <f t="shared" si="17"/>
        <v>9.0334201264139971</v>
      </c>
    </row>
    <row r="1128" spans="1:17" x14ac:dyDescent="0.2">
      <c r="A1128" s="31">
        <v>44144</v>
      </c>
      <c r="B1128" s="32">
        <v>0.40972222222222199</v>
      </c>
      <c r="C1128" t="s">
        <v>438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VLOOKUP(G1128,lookups!$A$2:$I$201,2,0)</f>
        <v>Stoplight Parrotfish</v>
      </c>
      <c r="L1128" t="str">
        <f>VLOOKUP(G1128,lookups!$A$2:$I$201,3,0)</f>
        <v>Sparisoma viride</v>
      </c>
      <c r="M1128" t="str">
        <f>VLOOKUP(G1128,lookups!$A$2:$I$201,4,0)</f>
        <v>Scaridae</v>
      </c>
      <c r="N1128" t="str">
        <f>VLOOKUP(G1128,lookups!$A$2:$I$201,5,0)</f>
        <v>Herbivores</v>
      </c>
      <c r="O1128">
        <f>VLOOKUP(G1128,lookups!$A$2:$I$201,6,0)</f>
        <v>2.5000000000000001E-2</v>
      </c>
      <c r="P1128">
        <f>VLOOKUP(G1128,lookups!$A$2:$I$201,7,0)</f>
        <v>2.9214000000000002</v>
      </c>
      <c r="Q1128">
        <f t="shared" si="17"/>
        <v>20.861234677071096</v>
      </c>
    </row>
    <row r="1129" spans="1:17" x14ac:dyDescent="0.2">
      <c r="A1129" s="31">
        <v>44144</v>
      </c>
      <c r="B1129" s="32">
        <v>0.40972222222222199</v>
      </c>
      <c r="C1129" t="s">
        <v>438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VLOOKUP(G1129,lookups!$A$2:$I$201,2,0)</f>
        <v>Queen Parrotfish</v>
      </c>
      <c r="L1129" t="str">
        <f>VLOOKUP(G1129,lookups!$A$2:$I$201,3,0)</f>
        <v>Scarus vetula</v>
      </c>
      <c r="M1129" t="str">
        <f>VLOOKUP(G1129,lookups!$A$2:$I$201,4,0)</f>
        <v>Scaridae</v>
      </c>
      <c r="N1129" t="str">
        <f>VLOOKUP(G1129,lookups!$A$2:$I$201,5,0)</f>
        <v>Herbivores</v>
      </c>
      <c r="O1129">
        <f>VLOOKUP(G1129,lookups!$A$2:$I$201,6,0)</f>
        <v>2.5000000000000001E-2</v>
      </c>
      <c r="P1129">
        <f>VLOOKUP(G1129,lookups!$A$2:$I$201,7,0)</f>
        <v>2.9214000000000002</v>
      </c>
      <c r="Q1129">
        <f t="shared" si="17"/>
        <v>20.861234677071096</v>
      </c>
    </row>
    <row r="1130" spans="1:17" x14ac:dyDescent="0.2">
      <c r="A1130" s="31">
        <v>44144</v>
      </c>
      <c r="B1130" s="32">
        <v>0.40972222222222199</v>
      </c>
      <c r="C1130" t="s">
        <v>438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VLOOKUP(G1130,lookups!$A$2:$I$201,2,0)</f>
        <v>Longspine squirrelfish</v>
      </c>
      <c r="L1130" t="str">
        <f>VLOOKUP(G1130,lookups!$A$2:$I$201,3,0)</f>
        <v>Holocentrus rufus</v>
      </c>
      <c r="M1130" t="str">
        <f>VLOOKUP(G1130,lookups!$A$2:$I$201,4,0)</f>
        <v>Holocentridae</v>
      </c>
      <c r="N1130" t="str">
        <f>VLOOKUP(G1130,lookups!$A$2:$I$201,5,0)</f>
        <v>Carnivores</v>
      </c>
      <c r="O1130">
        <f>VLOOKUP(G1130,lookups!$A$2:$I$201,6,0)</f>
        <v>1.1480000000000001E-2</v>
      </c>
      <c r="P1130">
        <f>VLOOKUP(G1130,lookups!$A$2:$I$201,7,0)</f>
        <v>2.89</v>
      </c>
      <c r="Q1130">
        <f t="shared" si="17"/>
        <v>19.021211571805708</v>
      </c>
    </row>
    <row r="1131" spans="1:17" x14ac:dyDescent="0.2">
      <c r="A1131" s="31">
        <v>44144</v>
      </c>
      <c r="B1131" s="32">
        <v>0.40972222222222199</v>
      </c>
      <c r="C1131" t="s">
        <v>438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VLOOKUP(G1131,lookups!$A$2:$I$201,2,0)</f>
        <v>3-spot Damselfish</v>
      </c>
      <c r="L1131" t="str">
        <f>VLOOKUP(G1131,lookups!$A$2:$I$201,3,0)</f>
        <v>Stegastes planifrons</v>
      </c>
      <c r="M1131" t="str">
        <f>VLOOKUP(G1131,lookups!$A$2:$I$201,4,0)</f>
        <v>Pomacentridae</v>
      </c>
      <c r="N1131" t="str">
        <f>VLOOKUP(G1131,lookups!$A$2:$I$201,5,0)</f>
        <v>Omnivores</v>
      </c>
      <c r="O1131">
        <f>VLOOKUP(G1131,lookups!$A$2:$I$201,6,0)</f>
        <v>2.188E-2</v>
      </c>
      <c r="P1131">
        <f>VLOOKUP(G1131,lookups!$A$2:$I$201,7,0)</f>
        <v>2.96</v>
      </c>
      <c r="Q1131">
        <f t="shared" si="17"/>
        <v>1.3247834438627868</v>
      </c>
    </row>
    <row r="1132" spans="1:17" x14ac:dyDescent="0.2">
      <c r="A1132" s="31">
        <v>44144</v>
      </c>
      <c r="B1132" s="32">
        <v>0.40972222222222199</v>
      </c>
      <c r="C1132" t="s">
        <v>438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VLOOKUP(G1132,lookups!$A$2:$I$201,2,0)</f>
        <v>Beaugregory</v>
      </c>
      <c r="L1132" t="str">
        <f>VLOOKUP(G1132,lookups!$A$2:$I$201,3,0)</f>
        <v>Stegastes leucostictus</v>
      </c>
      <c r="M1132" t="str">
        <f>VLOOKUP(G1132,lookups!$A$2:$I$201,4,0)</f>
        <v>Pomacentridae</v>
      </c>
      <c r="N1132" t="str">
        <f>VLOOKUP(G1132,lookups!$A$2:$I$201,5,0)</f>
        <v>Omnivores</v>
      </c>
      <c r="O1132">
        <f>VLOOKUP(G1132,lookups!$A$2:$I$201,6,0)</f>
        <v>1.9949999999999999E-2</v>
      </c>
      <c r="P1132">
        <f>VLOOKUP(G1132,lookups!$A$2:$I$201,7,0)</f>
        <v>2.95</v>
      </c>
      <c r="Q1132">
        <f t="shared" si="17"/>
        <v>3.9399352870820694</v>
      </c>
    </row>
    <row r="1133" spans="1:17" x14ac:dyDescent="0.2">
      <c r="A1133" s="31">
        <v>44144</v>
      </c>
      <c r="B1133" s="32">
        <v>0.40972222222222199</v>
      </c>
      <c r="C1133" t="s">
        <v>438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VLOOKUP(G1133,lookups!$A$2:$I$201,2,0)</f>
        <v>Hamlet spp.</v>
      </c>
      <c r="L1133" t="str">
        <f>VLOOKUP(G1133,lookups!$A$2:$I$201,3,0)</f>
        <v>Hypoplectrus puella</v>
      </c>
      <c r="M1133" t="str">
        <f>VLOOKUP(G1133,lookups!$A$2:$I$201,4,0)</f>
        <v>Serranidae</v>
      </c>
      <c r="N1133" t="str">
        <f>VLOOKUP(G1133,lookups!$A$2:$I$201,5,0)</f>
        <v>Carnivores</v>
      </c>
      <c r="O1133">
        <f>VLOOKUP(G1133,lookups!$A$2:$I$201,6,0)</f>
        <v>1.7780000000000001E-2</v>
      </c>
      <c r="P1133">
        <f>VLOOKUP(G1133,lookups!$A$2:$I$201,7,0)</f>
        <v>3.03</v>
      </c>
      <c r="Q1133">
        <f t="shared" si="17"/>
        <v>1.1862426385763281</v>
      </c>
    </row>
    <row r="1134" spans="1:17" x14ac:dyDescent="0.2">
      <c r="A1134" s="31">
        <v>44144</v>
      </c>
      <c r="B1134" s="32">
        <v>0.40972222222222199</v>
      </c>
      <c r="C1134" t="s">
        <v>438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VLOOKUP(G1134,lookups!$A$2:$I$201,2,0)</f>
        <v>Bicolour Damselfish</v>
      </c>
      <c r="L1134" t="str">
        <f>VLOOKUP(G1134,lookups!$A$2:$I$201,3,0)</f>
        <v>Stegastes partitus</v>
      </c>
      <c r="M1134" t="str">
        <f>VLOOKUP(G1134,lookups!$A$2:$I$201,4,0)</f>
        <v>Pomacentridae</v>
      </c>
      <c r="N1134" t="str">
        <f>VLOOKUP(G1134,lookups!$A$2:$I$201,5,0)</f>
        <v>Herbivores</v>
      </c>
      <c r="O1134">
        <f>VLOOKUP(G1134,lookups!$A$2:$I$201,6,0)</f>
        <v>1.4789999999999999E-2</v>
      </c>
      <c r="P1134">
        <f>VLOOKUP(G1134,lookups!$A$2:$I$201,7,0)</f>
        <v>3.01</v>
      </c>
      <c r="Q1134">
        <f t="shared" si="17"/>
        <v>3.2523961451455032</v>
      </c>
    </row>
    <row r="1135" spans="1:17" x14ac:dyDescent="0.2">
      <c r="A1135" s="31">
        <v>44144</v>
      </c>
      <c r="B1135" s="32">
        <v>0.40972222222222199</v>
      </c>
      <c r="C1135" t="s">
        <v>438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VLOOKUP(G1135,lookups!$A$2:$I$201,2,0)</f>
        <v>Yellowfin Mojarra</v>
      </c>
      <c r="L1135" t="str">
        <f>VLOOKUP(G1135,lookups!$A$2:$I$201,3,0)</f>
        <v>Gerres cinereus</v>
      </c>
      <c r="M1135" t="str">
        <f>VLOOKUP(G1135,lookups!$A$2:$I$201,4,0)</f>
        <v>Gerreidae</v>
      </c>
      <c r="N1135" t="str">
        <f>VLOOKUP(G1135,lookups!$A$2:$I$201,5,0)</f>
        <v>Carnivores</v>
      </c>
      <c r="O1135">
        <f>VLOOKUP(G1135,lookups!$A$2:$I$201,6,0)</f>
        <v>1.1480000000000001E-2</v>
      </c>
      <c r="P1135">
        <f>VLOOKUP(G1135,lookups!$A$2:$I$201,7,0)</f>
        <v>3.07</v>
      </c>
      <c r="Q1135">
        <f t="shared" si="17"/>
        <v>393.28206363777099</v>
      </c>
    </row>
    <row r="1136" spans="1:17" x14ac:dyDescent="0.2">
      <c r="A1136" s="31">
        <v>44144</v>
      </c>
      <c r="B1136" s="32">
        <v>0.40972222222222199</v>
      </c>
      <c r="C1136" t="s">
        <v>438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VLOOKUP(G1136,lookups!$A$2:$I$201,2,0)</f>
        <v>Yellowfin Mojarra</v>
      </c>
      <c r="L1136" t="str">
        <f>VLOOKUP(G1136,lookups!$A$2:$I$201,3,0)</f>
        <v>Gerres cinereus</v>
      </c>
      <c r="M1136" t="str">
        <f>VLOOKUP(G1136,lookups!$A$2:$I$201,4,0)</f>
        <v>Gerreidae</v>
      </c>
      <c r="N1136" t="str">
        <f>VLOOKUP(G1136,lookups!$A$2:$I$201,5,0)</f>
        <v>Carnivores</v>
      </c>
      <c r="O1136">
        <f>VLOOKUP(G1136,lookups!$A$2:$I$201,6,0)</f>
        <v>1.1480000000000001E-2</v>
      </c>
      <c r="P1136">
        <f>VLOOKUP(G1136,lookups!$A$2:$I$201,7,0)</f>
        <v>3.07</v>
      </c>
      <c r="Q1136">
        <f t="shared" si="17"/>
        <v>113.26715044665853</v>
      </c>
    </row>
    <row r="1137" spans="1:17" x14ac:dyDescent="0.2">
      <c r="A1137" s="31">
        <v>44144</v>
      </c>
      <c r="B1137" s="32">
        <v>0.40972222222222199</v>
      </c>
      <c r="C1137" t="s">
        <v>438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VLOOKUP(G1137,lookups!$A$2:$I$201,2,0)</f>
        <v>Yellowfin Mojarra</v>
      </c>
      <c r="L1137" t="str">
        <f>VLOOKUP(G1137,lookups!$A$2:$I$201,3,0)</f>
        <v>Gerres cinereus</v>
      </c>
      <c r="M1137" t="str">
        <f>VLOOKUP(G1137,lookups!$A$2:$I$201,4,0)</f>
        <v>Gerreidae</v>
      </c>
      <c r="N1137" t="str">
        <f>VLOOKUP(G1137,lookups!$A$2:$I$201,5,0)</f>
        <v>Carnivores</v>
      </c>
      <c r="O1137">
        <f>VLOOKUP(G1137,lookups!$A$2:$I$201,6,0)</f>
        <v>1.1480000000000001E-2</v>
      </c>
      <c r="P1137">
        <f>VLOOKUP(G1137,lookups!$A$2:$I$201,7,0)</f>
        <v>3.07</v>
      </c>
      <c r="Q1137">
        <f t="shared" si="17"/>
        <v>6.7987355398311387</v>
      </c>
    </row>
    <row r="1138" spans="1:17" x14ac:dyDescent="0.2">
      <c r="A1138" s="31">
        <v>44144</v>
      </c>
      <c r="B1138" s="32">
        <v>0.40972222222222199</v>
      </c>
      <c r="C1138" t="s">
        <v>438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VLOOKUP(G1138,lookups!$A$2:$I$201,2,0)</f>
        <v>Redtail Parrotfish</v>
      </c>
      <c r="L1138" t="str">
        <f>VLOOKUP(G1138,lookups!$A$2:$I$201,3,0)</f>
        <v>Sparisoma chrysopterum</v>
      </c>
      <c r="M1138" t="str">
        <f>VLOOKUP(G1138,lookups!$A$2:$I$201,4,0)</f>
        <v>Scaridae</v>
      </c>
      <c r="N1138" t="str">
        <f>VLOOKUP(G1138,lookups!$A$2:$I$201,5,0)</f>
        <v>Herbivores</v>
      </c>
      <c r="O1138">
        <f>VLOOKUP(G1138,lookups!$A$2:$I$201,6,0)</f>
        <v>9.9000000000000008E-3</v>
      </c>
      <c r="P1138">
        <f>VLOOKUP(G1138,lookups!$A$2:$I$201,7,0)</f>
        <v>3.1707999999999998</v>
      </c>
      <c r="Q1138">
        <f t="shared" si="17"/>
        <v>235.50980877201286</v>
      </c>
    </row>
    <row r="1139" spans="1:17" x14ac:dyDescent="0.2">
      <c r="A1139" s="31">
        <v>44144</v>
      </c>
      <c r="B1139" s="32">
        <v>0.40972222222222199</v>
      </c>
      <c r="C1139" t="s">
        <v>438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VLOOKUP(G1139,lookups!$A$2:$I$201,2,0)</f>
        <v>Redband Parrotfish</v>
      </c>
      <c r="L1139" t="str">
        <f>VLOOKUP(G1139,lookups!$A$2:$I$201,3,0)</f>
        <v>Sparisoma aurofrenatum</v>
      </c>
      <c r="M1139" t="str">
        <f>VLOOKUP(G1139,lookups!$A$2:$I$201,4,0)</f>
        <v>Scaridae</v>
      </c>
      <c r="N1139" t="str">
        <f>VLOOKUP(G1139,lookups!$A$2:$I$201,5,0)</f>
        <v>Herbivores</v>
      </c>
      <c r="O1139">
        <f>VLOOKUP(G1139,lookups!$A$2:$I$201,6,0)</f>
        <v>4.5999999999999999E-3</v>
      </c>
      <c r="P1139">
        <f>VLOOKUP(G1139,lookups!$A$2:$I$201,7,0)</f>
        <v>3.4291</v>
      </c>
      <c r="Q1139">
        <f t="shared" si="17"/>
        <v>0.19900057269145616</v>
      </c>
    </row>
    <row r="1140" spans="1:17" x14ac:dyDescent="0.2">
      <c r="A1140" s="31">
        <v>44144</v>
      </c>
      <c r="B1140" s="32">
        <v>0.40972222222222199</v>
      </c>
      <c r="C1140" t="s">
        <v>438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VLOOKUP(G1140,lookups!$A$2:$I$201,2,0)</f>
        <v>Redband Parrotfish</v>
      </c>
      <c r="L1140" t="str">
        <f>VLOOKUP(G1140,lookups!$A$2:$I$201,3,0)</f>
        <v>Sparisoma aurofrenatum</v>
      </c>
      <c r="M1140" t="str">
        <f>VLOOKUP(G1140,lookups!$A$2:$I$201,4,0)</f>
        <v>Scaridae</v>
      </c>
      <c r="N1140" t="str">
        <f>VLOOKUP(G1140,lookups!$A$2:$I$201,5,0)</f>
        <v>Herbivores</v>
      </c>
      <c r="O1140">
        <f>VLOOKUP(G1140,lookups!$A$2:$I$201,6,0)</f>
        <v>4.5999999999999999E-3</v>
      </c>
      <c r="P1140">
        <f>VLOOKUP(G1140,lookups!$A$2:$I$201,7,0)</f>
        <v>3.4291</v>
      </c>
      <c r="Q1140">
        <f t="shared" si="17"/>
        <v>12.355429065196462</v>
      </c>
    </row>
    <row r="1141" spans="1:17" x14ac:dyDescent="0.2">
      <c r="A1141" s="31">
        <v>44144</v>
      </c>
      <c r="B1141" s="32">
        <v>0.40972222222222199</v>
      </c>
      <c r="C1141" t="s">
        <v>438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VLOOKUP(G1141,lookups!$A$2:$I$201,2,0)</f>
        <v>Redband Parrotfish</v>
      </c>
      <c r="L1141" t="str">
        <f>VLOOKUP(G1141,lookups!$A$2:$I$201,3,0)</f>
        <v>Sparisoma aurofrenatum</v>
      </c>
      <c r="M1141" t="str">
        <f>VLOOKUP(G1141,lookups!$A$2:$I$201,4,0)</f>
        <v>Scaridae</v>
      </c>
      <c r="N1141" t="str">
        <f>VLOOKUP(G1141,lookups!$A$2:$I$201,5,0)</f>
        <v>Herbivores</v>
      </c>
      <c r="O1141">
        <f>VLOOKUP(G1141,lookups!$A$2:$I$201,6,0)</f>
        <v>4.5999999999999999E-3</v>
      </c>
      <c r="P1141">
        <f>VLOOKUP(G1141,lookups!$A$2:$I$201,7,0)</f>
        <v>3.4291</v>
      </c>
      <c r="Q1141">
        <f t="shared" si="17"/>
        <v>39.169270105925079</v>
      </c>
    </row>
    <row r="1142" spans="1:17" x14ac:dyDescent="0.2">
      <c r="A1142" s="31">
        <v>44144</v>
      </c>
      <c r="B1142" s="32">
        <v>0.40972222222222199</v>
      </c>
      <c r="C1142" t="s">
        <v>438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VLOOKUP(G1142,lookups!$A$2:$I$201,2,0)</f>
        <v>French Grunt</v>
      </c>
      <c r="L1142" t="str">
        <f>VLOOKUP(G1142,lookups!$A$2:$I$201,3,0)</f>
        <v>Haemulon flavolineatum</v>
      </c>
      <c r="M1142" t="str">
        <f>VLOOKUP(G1142,lookups!$A$2:$I$201,4,0)</f>
        <v>Haemulidae</v>
      </c>
      <c r="N1142" t="str">
        <f>VLOOKUP(G1142,lookups!$A$2:$I$201,5,0)</f>
        <v>Carnivores</v>
      </c>
      <c r="O1142">
        <f>VLOOKUP(G1142,lookups!$A$2:$I$201,6,0)</f>
        <v>1.2699999999999999E-2</v>
      </c>
      <c r="P1142">
        <f>VLOOKUP(G1142,lookups!$A$2:$I$201,7,0)</f>
        <v>3.1581000000000001</v>
      </c>
      <c r="Q1142">
        <f t="shared" si="17"/>
        <v>9.0334201264139971</v>
      </c>
    </row>
    <row r="1143" spans="1:17" x14ac:dyDescent="0.2">
      <c r="A1143" s="31">
        <v>44144</v>
      </c>
      <c r="B1143" s="32">
        <v>0.40972222222222199</v>
      </c>
      <c r="C1143" t="s">
        <v>438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VLOOKUP(G1143,lookups!$A$2:$I$201,2,0)</f>
        <v xml:space="preserve">Caribbean sharp-nose puffer </v>
      </c>
      <c r="L1143" t="str">
        <f>VLOOKUP(G1143,lookups!$A$2:$I$201,3,0)</f>
        <v>Canthigaster rostrata</v>
      </c>
      <c r="M1143" t="str">
        <f>VLOOKUP(G1143,lookups!$A$2:$I$201,4,0)</f>
        <v>Tetraodontidae</v>
      </c>
      <c r="N1143" t="str">
        <f>VLOOKUP(G1143,lookups!$A$2:$I$201,5,0)</f>
        <v>Omnivores</v>
      </c>
      <c r="O1143">
        <f>VLOOKUP(G1143,lookups!$A$2:$I$201,6,0)</f>
        <v>2.239E-2</v>
      </c>
      <c r="P1143">
        <f>VLOOKUP(G1143,lookups!$A$2:$I$201,7,0)</f>
        <v>2.96</v>
      </c>
      <c r="Q1143">
        <f t="shared" si="17"/>
        <v>0.57853948885208784</v>
      </c>
    </row>
    <row r="1144" spans="1:17" x14ac:dyDescent="0.2">
      <c r="A1144" s="31">
        <v>44144</v>
      </c>
      <c r="B1144" s="32">
        <v>0.40972222222222199</v>
      </c>
      <c r="C1144" t="s">
        <v>438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VLOOKUP(G1144,lookups!$A$2:$I$201,2,0)</f>
        <v>Clown Wrasse</v>
      </c>
      <c r="L1144" t="str">
        <f>VLOOKUP(G1144,lookups!$A$2:$I$201,3,0)</f>
        <v>Halichoeres maculipinna </v>
      </c>
      <c r="M1144" t="str">
        <f>VLOOKUP(G1144,lookups!$A$2:$I$201,4,0)</f>
        <v>Labridae</v>
      </c>
      <c r="N1144" t="str">
        <f>VLOOKUP(G1144,lookups!$A$2:$I$201,5,0)</f>
        <v>Carnivores</v>
      </c>
      <c r="O1144">
        <f>VLOOKUP(G1144,lookups!$A$2:$I$201,6,0)</f>
        <v>1.047E-2</v>
      </c>
      <c r="P1144">
        <f>VLOOKUP(G1144,lookups!$A$2:$I$201,7,0)</f>
        <v>3.2</v>
      </c>
      <c r="Q1144">
        <f t="shared" si="17"/>
        <v>16.593831725067879</v>
      </c>
    </row>
    <row r="1145" spans="1:17" x14ac:dyDescent="0.2">
      <c r="A1145" s="31">
        <v>44144</v>
      </c>
      <c r="B1145" s="32">
        <v>0.40972222222222199</v>
      </c>
      <c r="C1145" t="s">
        <v>438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VLOOKUP(G1145,lookups!$A$2:$I$201,2,0)</f>
        <v>Clown Wrasse</v>
      </c>
      <c r="L1145" t="str">
        <f>VLOOKUP(G1145,lookups!$A$2:$I$201,3,0)</f>
        <v>Halichoeres maculipinna </v>
      </c>
      <c r="M1145" t="str">
        <f>VLOOKUP(G1145,lookups!$A$2:$I$201,4,0)</f>
        <v>Labridae</v>
      </c>
      <c r="N1145" t="str">
        <f>VLOOKUP(G1145,lookups!$A$2:$I$201,5,0)</f>
        <v>Carnivores</v>
      </c>
      <c r="O1145">
        <f>VLOOKUP(G1145,lookups!$A$2:$I$201,6,0)</f>
        <v>1.047E-2</v>
      </c>
      <c r="P1145">
        <f>VLOOKUP(G1145,lookups!$A$2:$I$201,7,0)</f>
        <v>3.2</v>
      </c>
      <c r="Q1145">
        <f t="shared" si="17"/>
        <v>8.1252108550983007</v>
      </c>
    </row>
    <row r="1146" spans="1:17" x14ac:dyDescent="0.2">
      <c r="A1146" s="31">
        <v>44144</v>
      </c>
      <c r="B1146" s="32">
        <v>0.40972222222222199</v>
      </c>
      <c r="C1146" t="s">
        <v>438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VLOOKUP(G1146,lookups!$A$2:$I$201,2,0)</f>
        <v>Yellowhead Wrasse</v>
      </c>
      <c r="L1146" t="str">
        <f>VLOOKUP(G1146,lookups!$A$2:$I$201,3,0)</f>
        <v>Halichoeres garnoti</v>
      </c>
      <c r="M1146" t="str">
        <f>VLOOKUP(G1146,lookups!$A$2:$I$201,4,0)</f>
        <v>Labridae</v>
      </c>
      <c r="N1146" t="str">
        <f>VLOOKUP(G1146,lookups!$A$2:$I$201,5,0)</f>
        <v>Carnivores</v>
      </c>
      <c r="O1146">
        <f>VLOOKUP(G1146,lookups!$A$2:$I$201,6,0)</f>
        <v>0.01</v>
      </c>
      <c r="P1146">
        <f>VLOOKUP(G1146,lookups!$A$2:$I$201,7,0)</f>
        <v>3.13</v>
      </c>
      <c r="Q1146">
        <f t="shared" si="17"/>
        <v>30.664980490582739</v>
      </c>
    </row>
    <row r="1147" spans="1:17" x14ac:dyDescent="0.2">
      <c r="A1147" s="31">
        <v>44144</v>
      </c>
      <c r="B1147" s="32">
        <v>0.40972222222222199</v>
      </c>
      <c r="C1147" t="s">
        <v>438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VLOOKUP(G1147,lookups!$A$2:$I$201,2,0)</f>
        <v>Beaugregory</v>
      </c>
      <c r="L1147" t="str">
        <f>VLOOKUP(G1147,lookups!$A$2:$I$201,3,0)</f>
        <v>Stegastes leucostictus</v>
      </c>
      <c r="M1147" t="str">
        <f>VLOOKUP(G1147,lookups!$A$2:$I$201,4,0)</f>
        <v>Pomacentridae</v>
      </c>
      <c r="N1147" t="str">
        <f>VLOOKUP(G1147,lookups!$A$2:$I$201,5,0)</f>
        <v>Omnivores</v>
      </c>
      <c r="O1147">
        <f>VLOOKUP(G1147,lookups!$A$2:$I$201,6,0)</f>
        <v>1.9949999999999999E-2</v>
      </c>
      <c r="P1147">
        <f>VLOOKUP(G1147,lookups!$A$2:$I$201,7,0)</f>
        <v>2.95</v>
      </c>
      <c r="Q1147">
        <f t="shared" si="17"/>
        <v>3.9399352870820694</v>
      </c>
    </row>
    <row r="1148" spans="1:17" x14ac:dyDescent="0.2">
      <c r="A1148" s="31">
        <v>44144</v>
      </c>
      <c r="B1148" s="32">
        <v>0.40972222222222199</v>
      </c>
      <c r="C1148" t="s">
        <v>438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VLOOKUP(G1148,lookups!$A$2:$I$201,2,0)</f>
        <v>Slippery Dick</v>
      </c>
      <c r="L1148" t="str">
        <f>VLOOKUP(G1148,lookups!$A$2:$I$201,3,0)</f>
        <v>Halichoeres bivittatus</v>
      </c>
      <c r="M1148" t="str">
        <f>VLOOKUP(G1148,lookups!$A$2:$I$201,4,0)</f>
        <v>Labridae</v>
      </c>
      <c r="N1148" t="str">
        <f>VLOOKUP(G1148,lookups!$A$2:$I$201,5,0)</f>
        <v>Carnivores</v>
      </c>
      <c r="O1148">
        <f>VLOOKUP(G1148,lookups!$A$2:$I$201,6,0)</f>
        <v>9.3299999999999998E-3</v>
      </c>
      <c r="P1148">
        <f>VLOOKUP(G1148,lookups!$A$2:$I$201,7,0)</f>
        <v>3.06</v>
      </c>
      <c r="Q1148">
        <f t="shared" si="17"/>
        <v>5.4117410047026144</v>
      </c>
    </row>
    <row r="1149" spans="1:17" x14ac:dyDescent="0.2">
      <c r="A1149" s="31">
        <v>44144</v>
      </c>
      <c r="B1149" s="32">
        <v>0.40972222222222199</v>
      </c>
      <c r="C1149" t="s">
        <v>438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VLOOKUP(G1149,lookups!$A$2:$I$201,2,0)</f>
        <v>Queen Parrotfish</v>
      </c>
      <c r="L1149" t="str">
        <f>VLOOKUP(G1149,lookups!$A$2:$I$201,3,0)</f>
        <v>Scarus vetula</v>
      </c>
      <c r="M1149" t="str">
        <f>VLOOKUP(G1149,lookups!$A$2:$I$201,4,0)</f>
        <v>Scaridae</v>
      </c>
      <c r="N1149" t="str">
        <f>VLOOKUP(G1149,lookups!$A$2:$I$201,5,0)</f>
        <v>Herbivores</v>
      </c>
      <c r="O1149">
        <f>VLOOKUP(G1149,lookups!$A$2:$I$201,6,0)</f>
        <v>2.5000000000000001E-2</v>
      </c>
      <c r="P1149">
        <f>VLOOKUP(G1149,lookups!$A$2:$I$201,7,0)</f>
        <v>2.9214000000000002</v>
      </c>
      <c r="Q1149">
        <f t="shared" si="17"/>
        <v>1.4348221330880631</v>
      </c>
    </row>
    <row r="1150" spans="1:17" x14ac:dyDescent="0.2">
      <c r="A1150" s="31">
        <v>44144</v>
      </c>
      <c r="B1150" s="32">
        <v>0.40972222222222199</v>
      </c>
      <c r="C1150" t="s">
        <v>438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VLOOKUP(G1150,lookups!$A$2:$I$201,2,0)</f>
        <v>Tomate</v>
      </c>
      <c r="L1150" t="str">
        <f>VLOOKUP(G1150,lookups!$A$2:$I$201,3,0)</f>
        <v>Haemulon aurolineatum</v>
      </c>
      <c r="M1150" t="str">
        <f>VLOOKUP(G1150,lookups!$A$2:$I$201,4,0)</f>
        <v>Haemulidae</v>
      </c>
      <c r="N1150" t="str">
        <f>VLOOKUP(G1150,lookups!$A$2:$I$201,5,0)</f>
        <v>Carnivores</v>
      </c>
      <c r="O1150">
        <f>VLOOKUP(G1150,lookups!$A$2:$I$201,6,0)</f>
        <v>0.01</v>
      </c>
      <c r="P1150">
        <f>VLOOKUP(G1150,lookups!$A$2:$I$201,7,0)</f>
        <v>3.2077</v>
      </c>
      <c r="Q1150">
        <f t="shared" si="17"/>
        <v>7.8857272421946583</v>
      </c>
    </row>
    <row r="1151" spans="1:17" x14ac:dyDescent="0.2">
      <c r="A1151" s="31">
        <v>44144</v>
      </c>
      <c r="B1151" s="32">
        <v>0.40972222222222199</v>
      </c>
      <c r="C1151" t="s">
        <v>438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VLOOKUP(G1151,lookups!$A$2:$I$201,2,0)</f>
        <v>Stoplight Parrotfish</v>
      </c>
      <c r="L1151" t="str">
        <f>VLOOKUP(G1151,lookups!$A$2:$I$201,3,0)</f>
        <v>Sparisoma viride</v>
      </c>
      <c r="M1151" t="str">
        <f>VLOOKUP(G1151,lookups!$A$2:$I$201,4,0)</f>
        <v>Scaridae</v>
      </c>
      <c r="N1151" t="str">
        <f>VLOOKUP(G1151,lookups!$A$2:$I$201,5,0)</f>
        <v>Herbivores</v>
      </c>
      <c r="O1151">
        <f>VLOOKUP(G1151,lookups!$A$2:$I$201,6,0)</f>
        <v>2.5000000000000001E-2</v>
      </c>
      <c r="P1151">
        <f>VLOOKUP(G1151,lookups!$A$2:$I$201,7,0)</f>
        <v>2.9214000000000002</v>
      </c>
      <c r="Q1151">
        <f t="shared" si="17"/>
        <v>1.4348221330880631</v>
      </c>
    </row>
    <row r="1152" spans="1:17" x14ac:dyDescent="0.2">
      <c r="A1152" s="31">
        <v>44144</v>
      </c>
      <c r="B1152" s="32">
        <v>0.40972222222222199</v>
      </c>
      <c r="C1152" t="s">
        <v>438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VLOOKUP(G1152,lookups!$A$2:$I$201,2,0)</f>
        <v>Striped Parrotfish</v>
      </c>
      <c r="L1152" t="str">
        <f>VLOOKUP(G1152,lookups!$A$2:$I$201,3,0)</f>
        <v>Scarus iserti</v>
      </c>
      <c r="M1152" t="str">
        <f>VLOOKUP(G1152,lookups!$A$2:$I$201,4,0)</f>
        <v>Scaridae</v>
      </c>
      <c r="N1152" t="str">
        <f>VLOOKUP(G1152,lookups!$A$2:$I$201,5,0)</f>
        <v>Herbivores</v>
      </c>
      <c r="O1152">
        <f>VLOOKUP(G1152,lookups!$A$2:$I$201,6,0)</f>
        <v>1.47E-2</v>
      </c>
      <c r="P1152">
        <f>VLOOKUP(G1152,lookups!$A$2:$I$201,7,0)</f>
        <v>3.0548000000000002</v>
      </c>
      <c r="Q1152">
        <f t="shared" si="17"/>
        <v>8.4348356905685886</v>
      </c>
    </row>
    <row r="1153" spans="1:17" x14ac:dyDescent="0.2">
      <c r="A1153" s="31">
        <v>44144</v>
      </c>
      <c r="B1153" s="32">
        <v>0.40972222222222199</v>
      </c>
      <c r="C1153" t="s">
        <v>438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VLOOKUP(G1153,lookups!$A$2:$I$201,2,0)</f>
        <v>Striped Parrotfish</v>
      </c>
      <c r="L1153" t="str">
        <f>VLOOKUP(G1153,lookups!$A$2:$I$201,3,0)</f>
        <v>Scarus iserti</v>
      </c>
      <c r="M1153" t="str">
        <f>VLOOKUP(G1153,lookups!$A$2:$I$201,4,0)</f>
        <v>Scaridae</v>
      </c>
      <c r="N1153" t="str">
        <f>VLOOKUP(G1153,lookups!$A$2:$I$201,5,0)</f>
        <v>Herbivores</v>
      </c>
      <c r="O1153">
        <f>VLOOKUP(G1153,lookups!$A$2:$I$201,6,0)</f>
        <v>1.47E-2</v>
      </c>
      <c r="P1153">
        <f>VLOOKUP(G1153,lookups!$A$2:$I$201,7,0)</f>
        <v>3.0548000000000002</v>
      </c>
      <c r="Q1153">
        <f t="shared" si="17"/>
        <v>5.6094828861923958</v>
      </c>
    </row>
    <row r="1154" spans="1:17" x14ac:dyDescent="0.2">
      <c r="A1154" s="31">
        <v>44144</v>
      </c>
      <c r="B1154" s="32">
        <v>0.40972222222222199</v>
      </c>
      <c r="C1154" t="s">
        <v>438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VLOOKUP(G1154,lookups!$A$2:$I$201,2,0)</f>
        <v>Tomate</v>
      </c>
      <c r="L1154" t="str">
        <f>VLOOKUP(G1154,lookups!$A$2:$I$201,3,0)</f>
        <v>Haemulon aurolineatum</v>
      </c>
      <c r="M1154" t="str">
        <f>VLOOKUP(G1154,lookups!$A$2:$I$201,4,0)</f>
        <v>Haemulidae</v>
      </c>
      <c r="N1154" t="str">
        <f>VLOOKUP(G1154,lookups!$A$2:$I$201,5,0)</f>
        <v>Carnivores</v>
      </c>
      <c r="O1154">
        <f>VLOOKUP(G1154,lookups!$A$2:$I$201,6,0)</f>
        <v>0.01</v>
      </c>
      <c r="P1154">
        <f>VLOOKUP(G1154,lookups!$A$2:$I$201,7,0)</f>
        <v>3.2077</v>
      </c>
      <c r="Q1154">
        <f t="shared" si="17"/>
        <v>3.1338323966603285</v>
      </c>
    </row>
    <row r="1155" spans="1:17" x14ac:dyDescent="0.2">
      <c r="A1155" s="31">
        <v>44144</v>
      </c>
      <c r="B1155" s="32">
        <v>0.40972222222222199</v>
      </c>
      <c r="C1155" t="s">
        <v>438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VLOOKUP(G1155,lookups!$A$2:$I$201,2,0)</f>
        <v>Tomate</v>
      </c>
      <c r="L1155" t="str">
        <f>VLOOKUP(G1155,lookups!$A$2:$I$201,3,0)</f>
        <v>Haemulon aurolineatum</v>
      </c>
      <c r="M1155" t="str">
        <f>VLOOKUP(G1155,lookups!$A$2:$I$201,4,0)</f>
        <v>Haemulidae</v>
      </c>
      <c r="N1155" t="str">
        <f>VLOOKUP(G1155,lookups!$A$2:$I$201,5,0)</f>
        <v>Carnivores</v>
      </c>
      <c r="O1155">
        <f>VLOOKUP(G1155,lookups!$A$2:$I$201,6,0)</f>
        <v>0.01</v>
      </c>
      <c r="P1155">
        <f>VLOOKUP(G1155,lookups!$A$2:$I$201,7,0)</f>
        <v>3.2077</v>
      </c>
      <c r="Q1155">
        <f t="shared" ref="Q1155:Q1218" si="18">O1155*H1155^P1155</f>
        <v>16.13243782515913</v>
      </c>
    </row>
    <row r="1156" spans="1:17" x14ac:dyDescent="0.2">
      <c r="A1156" s="31">
        <v>44144</v>
      </c>
      <c r="B1156" s="32">
        <v>0.40972222222222199</v>
      </c>
      <c r="C1156" t="s">
        <v>438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VLOOKUP(G1156,lookups!$A$2:$I$201,2,0)</f>
        <v>Tomate</v>
      </c>
      <c r="L1156" t="str">
        <f>VLOOKUP(G1156,lookups!$A$2:$I$201,3,0)</f>
        <v>Haemulon aurolineatum</v>
      </c>
      <c r="M1156" t="str">
        <f>VLOOKUP(G1156,lookups!$A$2:$I$201,4,0)</f>
        <v>Haemulidae</v>
      </c>
      <c r="N1156" t="str">
        <f>VLOOKUP(G1156,lookups!$A$2:$I$201,5,0)</f>
        <v>Carnivores</v>
      </c>
      <c r="O1156">
        <f>VLOOKUP(G1156,lookups!$A$2:$I$201,6,0)</f>
        <v>0.01</v>
      </c>
      <c r="P1156">
        <f>VLOOKUP(G1156,lookups!$A$2:$I$201,7,0)</f>
        <v>3.2077</v>
      </c>
      <c r="Q1156">
        <f t="shared" si="18"/>
        <v>28.95274084122882</v>
      </c>
    </row>
    <row r="1157" spans="1:17" x14ac:dyDescent="0.2">
      <c r="A1157" s="31">
        <v>44144</v>
      </c>
      <c r="B1157" s="32">
        <v>0.40972222222222199</v>
      </c>
      <c r="C1157" t="s">
        <v>438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VLOOKUP(G1157,lookups!$A$2:$I$201,2,0)</f>
        <v>Yellowtail Snapper</v>
      </c>
      <c r="L1157" t="str">
        <f>VLOOKUP(G1157,lookups!$A$2:$I$201,3,0)</f>
        <v>Ocyurus chrysurus</v>
      </c>
      <c r="M1157" t="str">
        <f>VLOOKUP(G1157,lookups!$A$2:$I$201,4,0)</f>
        <v>Lutjanidae</v>
      </c>
      <c r="N1157" t="str">
        <f>VLOOKUP(G1157,lookups!$A$2:$I$201,5,0)</f>
        <v>Carnivores</v>
      </c>
      <c r="O1157">
        <f>VLOOKUP(G1157,lookups!$A$2:$I$201,6,0)</f>
        <v>4.0500000000000001E-2</v>
      </c>
      <c r="P1157">
        <f>VLOOKUP(G1157,lookups!$A$2:$I$201,7,0)</f>
        <v>2.718</v>
      </c>
      <c r="Q1157">
        <f t="shared" si="18"/>
        <v>21.157045654464355</v>
      </c>
    </row>
    <row r="1158" spans="1:17" x14ac:dyDescent="0.2">
      <c r="A1158" s="31">
        <v>44144</v>
      </c>
      <c r="B1158" s="32">
        <v>0.40972222222222199</v>
      </c>
      <c r="C1158" t="s">
        <v>438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VLOOKUP(G1158,lookups!$A$2:$I$201,2,0)</f>
        <v>Greenblotch Parrotfish</v>
      </c>
      <c r="L1158" t="str">
        <f>VLOOKUP(G1158,lookups!$A$2:$I$201,3,0)</f>
        <v>Sparisoma atomarium</v>
      </c>
      <c r="M1158" t="str">
        <f>VLOOKUP(G1158,lookups!$A$2:$I$201,4,0)</f>
        <v>Scaridae</v>
      </c>
      <c r="N1158" t="str">
        <f>VLOOKUP(G1158,lookups!$A$2:$I$201,5,0)</f>
        <v>Herbivores</v>
      </c>
      <c r="O1158">
        <f>VLOOKUP(G1158,lookups!$A$2:$I$201,6,0)</f>
        <v>1.21E-2</v>
      </c>
      <c r="P1158">
        <f>VLOOKUP(G1158,lookups!$A$2:$I$201,7,0)</f>
        <v>3.0274999999999999</v>
      </c>
      <c r="Q1158">
        <f t="shared" si="18"/>
        <v>6.5597955811227795</v>
      </c>
    </row>
    <row r="1159" spans="1:17" x14ac:dyDescent="0.2">
      <c r="A1159" s="31">
        <v>44144</v>
      </c>
      <c r="B1159" s="32">
        <v>0.40972222222222199</v>
      </c>
      <c r="C1159" t="s">
        <v>438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VLOOKUP(G1159,lookups!$A$2:$I$201,2,0)</f>
        <v>3-spot Damselfish</v>
      </c>
      <c r="L1159" t="str">
        <f>VLOOKUP(G1159,lookups!$A$2:$I$201,3,0)</f>
        <v>Stegastes planifrons</v>
      </c>
      <c r="M1159" t="str">
        <f>VLOOKUP(G1159,lookups!$A$2:$I$201,4,0)</f>
        <v>Pomacentridae</v>
      </c>
      <c r="N1159" t="str">
        <f>VLOOKUP(G1159,lookups!$A$2:$I$201,5,0)</f>
        <v>Omnivores</v>
      </c>
      <c r="O1159">
        <f>VLOOKUP(G1159,lookups!$A$2:$I$201,6,0)</f>
        <v>2.188E-2</v>
      </c>
      <c r="P1159">
        <f>VLOOKUP(G1159,lookups!$A$2:$I$201,7,0)</f>
        <v>2.96</v>
      </c>
      <c r="Q1159">
        <f t="shared" si="18"/>
        <v>0.56536150138828423</v>
      </c>
    </row>
    <row r="1160" spans="1:17" x14ac:dyDescent="0.2">
      <c r="A1160" s="31">
        <v>44144</v>
      </c>
      <c r="B1160" s="32">
        <v>0.40972222222222199</v>
      </c>
      <c r="C1160" t="s">
        <v>438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VLOOKUP(G1160,lookups!$A$2:$I$201,2,0)</f>
        <v>3-spot Damselfish</v>
      </c>
      <c r="L1160" t="str">
        <f>VLOOKUP(G1160,lookups!$A$2:$I$201,3,0)</f>
        <v>Stegastes planifrons</v>
      </c>
      <c r="M1160" t="str">
        <f>VLOOKUP(G1160,lookups!$A$2:$I$201,4,0)</f>
        <v>Pomacentridae</v>
      </c>
      <c r="N1160" t="str">
        <f>VLOOKUP(G1160,lookups!$A$2:$I$201,5,0)</f>
        <v>Omnivores</v>
      </c>
      <c r="O1160">
        <f>VLOOKUP(G1160,lookups!$A$2:$I$201,6,0)</f>
        <v>2.188E-2</v>
      </c>
      <c r="P1160">
        <f>VLOOKUP(G1160,lookups!$A$2:$I$201,7,0)</f>
        <v>2.96</v>
      </c>
      <c r="Q1160">
        <f t="shared" si="18"/>
        <v>2.5644753591955127</v>
      </c>
    </row>
    <row r="1161" spans="1:17" x14ac:dyDescent="0.2">
      <c r="A1161" s="31">
        <v>44144</v>
      </c>
      <c r="B1161" s="32">
        <v>0.40972222222222199</v>
      </c>
      <c r="C1161" t="s">
        <v>438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VLOOKUP(G1161,lookups!$A$2:$I$201,2,0)</f>
        <v>French Grunt</v>
      </c>
      <c r="L1161" t="str">
        <f>VLOOKUP(G1161,lookups!$A$2:$I$201,3,0)</f>
        <v>Haemulon flavolineatum</v>
      </c>
      <c r="M1161" t="str">
        <f>VLOOKUP(G1161,lookups!$A$2:$I$201,4,0)</f>
        <v>Haemulidae</v>
      </c>
      <c r="N1161" t="str">
        <f>VLOOKUP(G1161,lookups!$A$2:$I$201,5,0)</f>
        <v>Carnivores</v>
      </c>
      <c r="O1161">
        <f>VLOOKUP(G1161,lookups!$A$2:$I$201,6,0)</f>
        <v>1.2699999999999999E-2</v>
      </c>
      <c r="P1161">
        <f>VLOOKUP(G1161,lookups!$A$2:$I$201,7,0)</f>
        <v>3.1581000000000001</v>
      </c>
      <c r="Q1161">
        <f t="shared" si="18"/>
        <v>9.0334201264139971</v>
      </c>
    </row>
    <row r="1162" spans="1:17" x14ac:dyDescent="0.2">
      <c r="A1162" s="31">
        <v>44144</v>
      </c>
      <c r="B1162" s="32">
        <v>0.40972222222222199</v>
      </c>
      <c r="C1162" t="s">
        <v>438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VLOOKUP(G1162,lookups!$A$2:$I$201,2,0)</f>
        <v>French Grunt</v>
      </c>
      <c r="L1162" t="str">
        <f>VLOOKUP(G1162,lookups!$A$2:$I$201,3,0)</f>
        <v>Haemulon flavolineatum</v>
      </c>
      <c r="M1162" t="str">
        <f>VLOOKUP(G1162,lookups!$A$2:$I$201,4,0)</f>
        <v>Haemulidae</v>
      </c>
      <c r="N1162" t="str">
        <f>VLOOKUP(G1162,lookups!$A$2:$I$201,5,0)</f>
        <v>Carnivores</v>
      </c>
      <c r="O1162">
        <f>VLOOKUP(G1162,lookups!$A$2:$I$201,6,0)</f>
        <v>1.2699999999999999E-2</v>
      </c>
      <c r="P1162">
        <f>VLOOKUP(G1162,lookups!$A$2:$I$201,7,0)</f>
        <v>3.1581000000000001</v>
      </c>
      <c r="Q1162">
        <f t="shared" si="18"/>
        <v>18.276949882608324</v>
      </c>
    </row>
    <row r="1163" spans="1:17" x14ac:dyDescent="0.2">
      <c r="A1163" s="31">
        <v>44144</v>
      </c>
      <c r="B1163" s="32">
        <v>0.40972222222222199</v>
      </c>
      <c r="C1163" t="s">
        <v>438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VLOOKUP(G1163,lookups!$A$2:$I$201,2,0)</f>
        <v>Foureye Butterflyfish</v>
      </c>
      <c r="L1163" t="str">
        <f>VLOOKUP(G1163,lookups!$A$2:$I$201,3,0)</f>
        <v>Chaetodon capistratus</v>
      </c>
      <c r="M1163" t="str">
        <f>VLOOKUP(G1163,lookups!$A$2:$I$201,4,0)</f>
        <v>Chaetodontidae</v>
      </c>
      <c r="N1163" t="str">
        <f>VLOOKUP(G1163,lookups!$A$2:$I$201,5,0)</f>
        <v>Carnivores</v>
      </c>
      <c r="O1163">
        <f>VLOOKUP(G1163,lookups!$A$2:$I$201,6,0)</f>
        <v>2.1999999999999999E-2</v>
      </c>
      <c r="P1163">
        <f>VLOOKUP(G1163,lookups!$A$2:$I$201,7,0)</f>
        <v>3.1897000000000002</v>
      </c>
      <c r="Q1163">
        <f t="shared" si="18"/>
        <v>1.8315274631886262</v>
      </c>
    </row>
    <row r="1164" spans="1:17" x14ac:dyDescent="0.2">
      <c r="A1164" s="31">
        <v>44144</v>
      </c>
      <c r="B1164" s="32">
        <v>0.40972222222222199</v>
      </c>
      <c r="C1164" t="s">
        <v>438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VLOOKUP(G1164,lookups!$A$2:$I$201,2,0)</f>
        <v>Bluehead Wrasse</v>
      </c>
      <c r="L1164" t="str">
        <f>VLOOKUP(G1164,lookups!$A$2:$I$201,3,0)</f>
        <v>Thalassoma bifasciatum</v>
      </c>
      <c r="M1164" t="str">
        <f>VLOOKUP(G1164,lookups!$A$2:$I$201,4,0)</f>
        <v>Labridae</v>
      </c>
      <c r="N1164" t="str">
        <f>VLOOKUP(G1164,lookups!$A$2:$I$201,5,0)</f>
        <v>Carnivores</v>
      </c>
      <c r="O1164">
        <f>VLOOKUP(G1164,lookups!$A$2:$I$201,6,0)</f>
        <v>8.9099999999999995E-3</v>
      </c>
      <c r="P1164">
        <f>VLOOKUP(G1164,lookups!$A$2:$I$201,7,0)</f>
        <v>3.01</v>
      </c>
      <c r="Q1164">
        <f t="shared" si="18"/>
        <v>0.24322750267948948</v>
      </c>
    </row>
    <row r="1165" spans="1:17" x14ac:dyDescent="0.2">
      <c r="A1165" s="31">
        <v>44144</v>
      </c>
      <c r="B1165" s="32">
        <v>0.40972222222222199</v>
      </c>
      <c r="C1165" t="s">
        <v>438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VLOOKUP(G1165,lookups!$A$2:$I$201,2,0)</f>
        <v>Yellowhead Wrasse</v>
      </c>
      <c r="L1165" t="str">
        <f>VLOOKUP(G1165,lookups!$A$2:$I$201,3,0)</f>
        <v>Halichoeres garnoti</v>
      </c>
      <c r="M1165" t="str">
        <f>VLOOKUP(G1165,lookups!$A$2:$I$201,4,0)</f>
        <v>Labridae</v>
      </c>
      <c r="N1165" t="str">
        <f>VLOOKUP(G1165,lookups!$A$2:$I$201,5,0)</f>
        <v>Carnivores</v>
      </c>
      <c r="O1165">
        <f>VLOOKUP(G1165,lookups!$A$2:$I$201,6,0)</f>
        <v>0.01</v>
      </c>
      <c r="P1165">
        <f>VLOOKUP(G1165,lookups!$A$2:$I$201,7,0)</f>
        <v>3.13</v>
      </c>
      <c r="Q1165">
        <f t="shared" si="18"/>
        <v>13.48962882591654</v>
      </c>
    </row>
    <row r="1166" spans="1:17" x14ac:dyDescent="0.2">
      <c r="A1166" s="31">
        <v>44144</v>
      </c>
      <c r="B1166" s="32">
        <v>0.40972222222222199</v>
      </c>
      <c r="C1166" t="s">
        <v>438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VLOOKUP(G1166,lookups!$A$2:$I$201,2,0)</f>
        <v>Blue Tang</v>
      </c>
      <c r="L1166" t="str">
        <f>VLOOKUP(G1166,lookups!$A$2:$I$201,3,0)</f>
        <v>Acanthurus coeruleus</v>
      </c>
      <c r="M1166" t="str">
        <f>VLOOKUP(G1166,lookups!$A$2:$I$201,4,0)</f>
        <v>Acanthuridae</v>
      </c>
      <c r="N1166" t="str">
        <f>VLOOKUP(G1166,lookups!$A$2:$I$201,5,0)</f>
        <v>Herbivores</v>
      </c>
      <c r="O1166">
        <f>VLOOKUP(G1166,lookups!$A$2:$I$201,6,0)</f>
        <v>4.1500000000000002E-2</v>
      </c>
      <c r="P1166">
        <f>VLOOKUP(G1166,lookups!$A$2:$I$201,7,0)</f>
        <v>2.8346</v>
      </c>
      <c r="Q1166">
        <f t="shared" si="18"/>
        <v>2.1117735602071006</v>
      </c>
    </row>
    <row r="1167" spans="1:17" x14ac:dyDescent="0.2">
      <c r="A1167" s="31">
        <v>44144</v>
      </c>
      <c r="B1167" s="32">
        <v>0.40972222222222199</v>
      </c>
      <c r="C1167" t="s">
        <v>438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VLOOKUP(G1167,lookups!$A$2:$I$201,2,0)</f>
        <v>Squirrel Fish</v>
      </c>
      <c r="L1167" t="str">
        <f>VLOOKUP(G1167,lookups!$A$2:$I$201,3,0)</f>
        <v>Holocentrus adsensionis</v>
      </c>
      <c r="M1167" t="str">
        <f>VLOOKUP(G1167,lookups!$A$2:$I$201,4,0)</f>
        <v>Holocentridae</v>
      </c>
      <c r="N1167" t="str">
        <f>VLOOKUP(G1167,lookups!$A$2:$I$201,5,0)</f>
        <v>Carnivores</v>
      </c>
      <c r="O1167">
        <f>VLOOKUP(G1167,lookups!$A$2:$I$201,6,0)</f>
        <v>1.585E-2</v>
      </c>
      <c r="P1167">
        <f>VLOOKUP(G1167,lookups!$A$2:$I$201,7,0)</f>
        <v>2.97</v>
      </c>
      <c r="Q1167">
        <f t="shared" si="18"/>
        <v>3.2444305355748591</v>
      </c>
    </row>
    <row r="1168" spans="1:17" x14ac:dyDescent="0.2">
      <c r="A1168" s="31">
        <v>44144</v>
      </c>
      <c r="B1168" s="32">
        <v>0.40972222222222199</v>
      </c>
      <c r="C1168" t="s">
        <v>438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VLOOKUP(G1168,lookups!$A$2:$I$201,2,0)</f>
        <v>Yellowtail Snapper</v>
      </c>
      <c r="L1168" t="str">
        <f>VLOOKUP(G1168,lookups!$A$2:$I$201,3,0)</f>
        <v>Ocyurus chrysurus</v>
      </c>
      <c r="M1168" t="str">
        <f>VLOOKUP(G1168,lookups!$A$2:$I$201,4,0)</f>
        <v>Lutjanidae</v>
      </c>
      <c r="N1168" t="str">
        <f>VLOOKUP(G1168,lookups!$A$2:$I$201,5,0)</f>
        <v>Carnivores</v>
      </c>
      <c r="O1168">
        <f>VLOOKUP(G1168,lookups!$A$2:$I$201,6,0)</f>
        <v>4.0500000000000001E-2</v>
      </c>
      <c r="P1168">
        <f>VLOOKUP(G1168,lookups!$A$2:$I$201,7,0)</f>
        <v>2.718</v>
      </c>
      <c r="Q1168">
        <f t="shared" si="18"/>
        <v>63.689973080974262</v>
      </c>
    </row>
    <row r="1169" spans="1:17" x14ac:dyDescent="0.2">
      <c r="A1169" s="31">
        <v>44144</v>
      </c>
      <c r="B1169" s="32">
        <v>0.40972222222222199</v>
      </c>
      <c r="C1169" t="s">
        <v>438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VLOOKUP(G1169,lookups!$A$2:$I$201,2,0)</f>
        <v>Yellowtail Snapper</v>
      </c>
      <c r="L1169" t="str">
        <f>VLOOKUP(G1169,lookups!$A$2:$I$201,3,0)</f>
        <v>Ocyurus chrysurus</v>
      </c>
      <c r="M1169" t="str">
        <f>VLOOKUP(G1169,lookups!$A$2:$I$201,4,0)</f>
        <v>Lutjanidae</v>
      </c>
      <c r="N1169" t="str">
        <f>VLOOKUP(G1169,lookups!$A$2:$I$201,5,0)</f>
        <v>Carnivores</v>
      </c>
      <c r="O1169">
        <f>VLOOKUP(G1169,lookups!$A$2:$I$201,6,0)</f>
        <v>4.0500000000000001E-2</v>
      </c>
      <c r="P1169">
        <f>VLOOKUP(G1169,lookups!$A$2:$I$201,7,0)</f>
        <v>2.718</v>
      </c>
      <c r="Q1169">
        <f t="shared" si="18"/>
        <v>34.727190543401591</v>
      </c>
    </row>
    <row r="1170" spans="1:17" x14ac:dyDescent="0.2">
      <c r="A1170" s="31">
        <v>44144</v>
      </c>
      <c r="B1170" s="32">
        <v>0.40972222222222199</v>
      </c>
      <c r="C1170" t="s">
        <v>438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VLOOKUP(G1170,lookups!$A$2:$I$201,2,0)</f>
        <v>Yellowtail Snapper</v>
      </c>
      <c r="L1170" t="str">
        <f>VLOOKUP(G1170,lookups!$A$2:$I$201,3,0)</f>
        <v>Ocyurus chrysurus</v>
      </c>
      <c r="M1170" t="str">
        <f>VLOOKUP(G1170,lookups!$A$2:$I$201,4,0)</f>
        <v>Lutjanidae</v>
      </c>
      <c r="N1170" t="str">
        <f>VLOOKUP(G1170,lookups!$A$2:$I$201,5,0)</f>
        <v>Carnivores</v>
      </c>
      <c r="O1170">
        <f>VLOOKUP(G1170,lookups!$A$2:$I$201,6,0)</f>
        <v>4.0500000000000001E-2</v>
      </c>
      <c r="P1170">
        <f>VLOOKUP(G1170,lookups!$A$2:$I$201,7,0)</f>
        <v>2.718</v>
      </c>
      <c r="Q1170">
        <f t="shared" si="18"/>
        <v>139.20490921813564</v>
      </c>
    </row>
    <row r="1171" spans="1:17" x14ac:dyDescent="0.2">
      <c r="A1171" s="31">
        <v>44144</v>
      </c>
      <c r="B1171" s="32">
        <v>0.40972222222222199</v>
      </c>
      <c r="C1171" t="s">
        <v>438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VLOOKUP(G1171,lookups!$A$2:$I$201,2,0)</f>
        <v>Blue runner</v>
      </c>
      <c r="L1171" t="str">
        <f>VLOOKUP(G1171,lookups!$A$2:$I$201,3,0)</f>
        <v>Caranx crysos</v>
      </c>
      <c r="M1171" t="str">
        <f>VLOOKUP(G1171,lookups!$A$2:$I$201,4,0)</f>
        <v>Carangidae</v>
      </c>
      <c r="N1171" t="str">
        <f>VLOOKUP(G1171,lookups!$A$2:$I$201,5,0)</f>
        <v>Carnivores</v>
      </c>
      <c r="O1171">
        <f>VLOOKUP(G1171,lookups!$A$2:$I$201,6,0)</f>
        <v>1.7000000000000001E-2</v>
      </c>
      <c r="P1171">
        <f>VLOOKUP(G1171,lookups!$A$2:$I$201,7,0)</f>
        <v>2.95</v>
      </c>
      <c r="Q1171">
        <f t="shared" si="18"/>
        <v>25.943800567776947</v>
      </c>
    </row>
    <row r="1172" spans="1:17" x14ac:dyDescent="0.2">
      <c r="A1172" s="31">
        <v>44144</v>
      </c>
      <c r="B1172" s="32">
        <v>0.40972222222222199</v>
      </c>
      <c r="C1172" t="s">
        <v>438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VLOOKUP(G1172,lookups!$A$2:$I$201,2,0)</f>
        <v>Yellowtail Snapper</v>
      </c>
      <c r="L1172" t="str">
        <f>VLOOKUP(G1172,lookups!$A$2:$I$201,3,0)</f>
        <v>Ocyurus chrysurus</v>
      </c>
      <c r="M1172" t="str">
        <f>VLOOKUP(G1172,lookups!$A$2:$I$201,4,0)</f>
        <v>Lutjanidae</v>
      </c>
      <c r="N1172" t="str">
        <f>VLOOKUP(G1172,lookups!$A$2:$I$201,5,0)</f>
        <v>Carnivores</v>
      </c>
      <c r="O1172">
        <f>VLOOKUP(G1172,lookups!$A$2:$I$201,6,0)</f>
        <v>4.0500000000000001E-2</v>
      </c>
      <c r="P1172">
        <f>VLOOKUP(G1172,lookups!$A$2:$I$201,7,0)</f>
        <v>2.718</v>
      </c>
      <c r="Q1172">
        <f t="shared" si="18"/>
        <v>75.901985401202879</v>
      </c>
    </row>
    <row r="1173" spans="1:17" x14ac:dyDescent="0.2">
      <c r="A1173" s="31">
        <v>44144</v>
      </c>
      <c r="B1173" s="32">
        <v>0.40972222222222199</v>
      </c>
      <c r="C1173" t="s">
        <v>438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VLOOKUP(G1173,lookups!$A$2:$I$201,2,0)</f>
        <v>Yellowtail Snapper</v>
      </c>
      <c r="L1173" t="str">
        <f>VLOOKUP(G1173,lookups!$A$2:$I$201,3,0)</f>
        <v>Ocyurus chrysurus</v>
      </c>
      <c r="M1173" t="str">
        <f>VLOOKUP(G1173,lookups!$A$2:$I$201,4,0)</f>
        <v>Lutjanidae</v>
      </c>
      <c r="N1173" t="str">
        <f>VLOOKUP(G1173,lookups!$A$2:$I$201,5,0)</f>
        <v>Carnivores</v>
      </c>
      <c r="O1173">
        <f>VLOOKUP(G1173,lookups!$A$2:$I$201,6,0)</f>
        <v>4.0500000000000001E-2</v>
      </c>
      <c r="P1173">
        <f>VLOOKUP(G1173,lookups!$A$2:$I$201,7,0)</f>
        <v>2.718</v>
      </c>
      <c r="Q1173">
        <f t="shared" si="18"/>
        <v>21.157045654464355</v>
      </c>
    </row>
    <row r="1174" spans="1:17" x14ac:dyDescent="0.2">
      <c r="A1174" s="31">
        <v>44144</v>
      </c>
      <c r="B1174" s="32">
        <v>0.40972222222222199</v>
      </c>
      <c r="C1174" t="s">
        <v>438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VLOOKUP(G1174,lookups!$A$2:$I$201,2,0)</f>
        <v>White Grunt</v>
      </c>
      <c r="L1174" t="str">
        <f>VLOOKUP(G1174,lookups!$A$2:$I$201,3,0)</f>
        <v>Haemulon plumieri</v>
      </c>
      <c r="M1174" t="str">
        <f>VLOOKUP(G1174,lookups!$A$2:$I$201,4,0)</f>
        <v>Haemulidae</v>
      </c>
      <c r="N1174" t="str">
        <f>VLOOKUP(G1174,lookups!$A$2:$I$201,5,0)</f>
        <v>Carnivores</v>
      </c>
      <c r="O1174">
        <f>VLOOKUP(G1174,lookups!$A$2:$I$201,6,0)</f>
        <v>1.21E-2</v>
      </c>
      <c r="P1174">
        <f>VLOOKUP(G1174,lookups!$A$2:$I$201,7,0)</f>
        <v>3.1612</v>
      </c>
      <c r="Q1174">
        <f t="shared" si="18"/>
        <v>63.189520298695662</v>
      </c>
    </row>
    <row r="1175" spans="1:17" x14ac:dyDescent="0.2">
      <c r="A1175" s="31">
        <v>44144</v>
      </c>
      <c r="B1175" s="32">
        <v>0.40972222222222199</v>
      </c>
      <c r="C1175" t="s">
        <v>438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VLOOKUP(G1175,lookups!$A$2:$I$201,2,0)</f>
        <v>Redband Parrotfish</v>
      </c>
      <c r="L1175" t="str">
        <f>VLOOKUP(G1175,lookups!$A$2:$I$201,3,0)</f>
        <v>Sparisoma aurofrenatum</v>
      </c>
      <c r="M1175" t="str">
        <f>VLOOKUP(G1175,lookups!$A$2:$I$201,4,0)</f>
        <v>Scaridae</v>
      </c>
      <c r="N1175" t="str">
        <f>VLOOKUP(G1175,lookups!$A$2:$I$201,5,0)</f>
        <v>Herbivores</v>
      </c>
      <c r="O1175">
        <f>VLOOKUP(G1175,lookups!$A$2:$I$201,6,0)</f>
        <v>4.5999999999999999E-3</v>
      </c>
      <c r="P1175">
        <f>VLOOKUP(G1175,lookups!$A$2:$I$201,7,0)</f>
        <v>3.4291</v>
      </c>
      <c r="Q1175">
        <f t="shared" si="18"/>
        <v>49.624068552709502</v>
      </c>
    </row>
    <row r="1176" spans="1:17" x14ac:dyDescent="0.2">
      <c r="A1176" s="31">
        <v>44144</v>
      </c>
      <c r="B1176" s="32">
        <v>0.40972222222222199</v>
      </c>
      <c r="C1176" t="s">
        <v>438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VLOOKUP(G1176,lookups!$A$2:$I$201,2,0)</f>
        <v>Stoplight Parrotfish</v>
      </c>
      <c r="L1176" t="str">
        <f>VLOOKUP(G1176,lookups!$A$2:$I$201,3,0)</f>
        <v>Sparisoma viride</v>
      </c>
      <c r="M1176" t="str">
        <f>VLOOKUP(G1176,lookups!$A$2:$I$201,4,0)</f>
        <v>Scaridae</v>
      </c>
      <c r="N1176" t="str">
        <f>VLOOKUP(G1176,lookups!$A$2:$I$201,5,0)</f>
        <v>Herbivores</v>
      </c>
      <c r="O1176">
        <f>VLOOKUP(G1176,lookups!$A$2:$I$201,6,0)</f>
        <v>2.5000000000000001E-2</v>
      </c>
      <c r="P1176">
        <f>VLOOKUP(G1176,lookups!$A$2:$I$201,7,0)</f>
        <v>2.9214000000000002</v>
      </c>
      <c r="Q1176">
        <f t="shared" si="18"/>
        <v>82.348582143975179</v>
      </c>
    </row>
    <row r="1177" spans="1:17" x14ac:dyDescent="0.2">
      <c r="A1177" s="31">
        <v>44144</v>
      </c>
      <c r="B1177" s="32">
        <v>0.40972222222222199</v>
      </c>
      <c r="C1177" t="s">
        <v>438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VLOOKUP(G1177,lookups!$A$2:$I$201,2,0)</f>
        <v>Longspine squirrelfish</v>
      </c>
      <c r="L1177" t="str">
        <f>VLOOKUP(G1177,lookups!$A$2:$I$201,3,0)</f>
        <v>Holocentrus rufus</v>
      </c>
      <c r="M1177" t="str">
        <f>VLOOKUP(G1177,lookups!$A$2:$I$201,4,0)</f>
        <v>Holocentridae</v>
      </c>
      <c r="N1177" t="str">
        <f>VLOOKUP(G1177,lookups!$A$2:$I$201,5,0)</f>
        <v>Carnivores</v>
      </c>
      <c r="O1177">
        <f>VLOOKUP(G1177,lookups!$A$2:$I$201,6,0)</f>
        <v>1.1480000000000001E-2</v>
      </c>
      <c r="P1177">
        <f>VLOOKUP(G1177,lookups!$A$2:$I$201,7,0)</f>
        <v>2.89</v>
      </c>
      <c r="Q1177">
        <f t="shared" si="18"/>
        <v>66.056958833921925</v>
      </c>
    </row>
    <row r="1178" spans="1:17" x14ac:dyDescent="0.2">
      <c r="A1178" s="31">
        <v>44144</v>
      </c>
      <c r="B1178" s="32">
        <v>0.40972222222222199</v>
      </c>
      <c r="C1178" t="s">
        <v>438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VLOOKUP(G1178,lookups!$A$2:$I$201,2,0)</f>
        <v>Mahogany Snapper</v>
      </c>
      <c r="L1178" t="str">
        <f>VLOOKUP(G1178,lookups!$A$2:$I$201,3,0)</f>
        <v>Lutjanus mahogoni</v>
      </c>
      <c r="M1178" t="str">
        <f>VLOOKUP(G1178,lookups!$A$2:$I$201,4,0)</f>
        <v>Lutjanidae</v>
      </c>
      <c r="N1178" t="str">
        <f>VLOOKUP(G1178,lookups!$A$2:$I$201,5,0)</f>
        <v>Carnivores</v>
      </c>
      <c r="O1178">
        <f>VLOOKUP(G1178,lookups!$A$2:$I$201,6,0)</f>
        <v>4.2900000000000001E-2</v>
      </c>
      <c r="P1178">
        <f>VLOOKUP(G1178,lookups!$A$2:$I$201,7,0)</f>
        <v>2.7189999999999999</v>
      </c>
      <c r="Q1178">
        <f t="shared" si="18"/>
        <v>80.623105947970629</v>
      </c>
    </row>
    <row r="1179" spans="1:17" x14ac:dyDescent="0.2">
      <c r="A1179" s="31">
        <v>44144</v>
      </c>
      <c r="B1179" s="32">
        <v>0.40972222222222199</v>
      </c>
      <c r="C1179" t="s">
        <v>438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VLOOKUP(G1179,lookups!$A$2:$I$201,2,0)</f>
        <v>3-spot Damselfish</v>
      </c>
      <c r="L1179" t="str">
        <f>VLOOKUP(G1179,lookups!$A$2:$I$201,3,0)</f>
        <v>Stegastes planifrons</v>
      </c>
      <c r="M1179" t="str">
        <f>VLOOKUP(G1179,lookups!$A$2:$I$201,4,0)</f>
        <v>Pomacentridae</v>
      </c>
      <c r="N1179" t="str">
        <f>VLOOKUP(G1179,lookups!$A$2:$I$201,5,0)</f>
        <v>Omnivores</v>
      </c>
      <c r="O1179">
        <f>VLOOKUP(G1179,lookups!$A$2:$I$201,6,0)</f>
        <v>2.188E-2</v>
      </c>
      <c r="P1179">
        <f>VLOOKUP(G1179,lookups!$A$2:$I$201,7,0)</f>
        <v>2.96</v>
      </c>
      <c r="Q1179">
        <f t="shared" si="18"/>
        <v>2.5644753591955127</v>
      </c>
    </row>
    <row r="1180" spans="1:17" x14ac:dyDescent="0.2">
      <c r="A1180" s="31">
        <v>44144</v>
      </c>
      <c r="B1180" s="32">
        <v>0.40972222222222199</v>
      </c>
      <c r="C1180" t="s">
        <v>438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VLOOKUP(G1180,lookups!$A$2:$I$201,2,0)</f>
        <v>Blue Tang</v>
      </c>
      <c r="L1180" t="str">
        <f>VLOOKUP(G1180,lookups!$A$2:$I$201,3,0)</f>
        <v>Acanthurus coeruleus</v>
      </c>
      <c r="M1180" t="str">
        <f>VLOOKUP(G1180,lookups!$A$2:$I$201,4,0)</f>
        <v>Acanthuridae</v>
      </c>
      <c r="N1180" t="str">
        <f>VLOOKUP(G1180,lookups!$A$2:$I$201,5,0)</f>
        <v>Herbivores</v>
      </c>
      <c r="O1180">
        <f>VLOOKUP(G1180,lookups!$A$2:$I$201,6,0)</f>
        <v>4.1500000000000002E-2</v>
      </c>
      <c r="P1180">
        <f>VLOOKUP(G1180,lookups!$A$2:$I$201,7,0)</f>
        <v>2.8346</v>
      </c>
      <c r="Q1180">
        <f t="shared" si="18"/>
        <v>3.9751037756219527</v>
      </c>
    </row>
    <row r="1181" spans="1:17" x14ac:dyDescent="0.2">
      <c r="A1181" s="31">
        <v>44144</v>
      </c>
      <c r="B1181" s="32">
        <v>0.40972222222222199</v>
      </c>
      <c r="C1181" t="s">
        <v>438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VLOOKUP(G1181,lookups!$A$2:$I$201,2,0)</f>
        <v>Yellowhead Wrasse</v>
      </c>
      <c r="L1181" t="str">
        <f>VLOOKUP(G1181,lookups!$A$2:$I$201,3,0)</f>
        <v>Halichoeres garnoti</v>
      </c>
      <c r="M1181" t="str">
        <f>VLOOKUP(G1181,lookups!$A$2:$I$201,4,0)</f>
        <v>Labridae</v>
      </c>
      <c r="N1181" t="str">
        <f>VLOOKUP(G1181,lookups!$A$2:$I$201,5,0)</f>
        <v>Carnivores</v>
      </c>
      <c r="O1181">
        <f>VLOOKUP(G1181,lookups!$A$2:$I$201,6,0)</f>
        <v>0.01</v>
      </c>
      <c r="P1181">
        <f>VLOOKUP(G1181,lookups!$A$2:$I$201,7,0)</f>
        <v>3.13</v>
      </c>
      <c r="Q1181">
        <f t="shared" si="18"/>
        <v>1.540905884130453</v>
      </c>
    </row>
    <row r="1182" spans="1:17" x14ac:dyDescent="0.2">
      <c r="A1182" s="31">
        <v>44144</v>
      </c>
      <c r="B1182" s="32">
        <v>0.40972222222222199</v>
      </c>
      <c r="C1182" t="s">
        <v>438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VLOOKUP(G1182,lookups!$A$2:$I$201,2,0)</f>
        <v>Beaugregory</v>
      </c>
      <c r="L1182" t="str">
        <f>VLOOKUP(G1182,lookups!$A$2:$I$201,3,0)</f>
        <v>Stegastes leucostictus</v>
      </c>
      <c r="M1182" t="str">
        <f>VLOOKUP(G1182,lookups!$A$2:$I$201,4,0)</f>
        <v>Pomacentridae</v>
      </c>
      <c r="N1182" t="str">
        <f>VLOOKUP(G1182,lookups!$A$2:$I$201,5,0)</f>
        <v>Omnivores</v>
      </c>
      <c r="O1182">
        <f>VLOOKUP(G1182,lookups!$A$2:$I$201,6,0)</f>
        <v>1.9949999999999999E-2</v>
      </c>
      <c r="P1182">
        <f>VLOOKUP(G1182,lookups!$A$2:$I$201,7,0)</f>
        <v>2.95</v>
      </c>
      <c r="Q1182">
        <f t="shared" si="18"/>
        <v>3.9399352870820694</v>
      </c>
    </row>
    <row r="1183" spans="1:17" x14ac:dyDescent="0.2">
      <c r="A1183" s="31">
        <v>44144</v>
      </c>
      <c r="B1183" s="32">
        <v>0.40972222222222199</v>
      </c>
      <c r="C1183" t="s">
        <v>438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VLOOKUP(G1183,lookups!$A$2:$I$201,2,0)</f>
        <v>Trumpet Fish</v>
      </c>
      <c r="L1183" t="str">
        <f>VLOOKUP(G1183,lookups!$A$2:$I$201,3,0)</f>
        <v>Aulostomus maculatus</v>
      </c>
      <c r="M1183" t="str">
        <f>VLOOKUP(G1183,lookups!$A$2:$I$201,4,0)</f>
        <v>Aulostomidae</v>
      </c>
      <c r="N1183" t="str">
        <f>VLOOKUP(G1183,lookups!$A$2:$I$201,5,0)</f>
        <v>Carnivores</v>
      </c>
      <c r="O1183">
        <f>VLOOKUP(G1183,lookups!$A$2:$I$201,6,0)</f>
        <v>1E-4</v>
      </c>
      <c r="P1183">
        <f>VLOOKUP(G1183,lookups!$A$2:$I$201,7,0)</f>
        <v>3.5539999999999998</v>
      </c>
      <c r="Q1183">
        <f t="shared" si="18"/>
        <v>1.5129630952555244</v>
      </c>
    </row>
    <row r="1184" spans="1:17" x14ac:dyDescent="0.2">
      <c r="A1184" s="31">
        <v>44144</v>
      </c>
      <c r="B1184" s="32">
        <v>0.40972222222222199</v>
      </c>
      <c r="C1184" t="s">
        <v>438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VLOOKUP(G1184,lookups!$A$2:$I$201,2,0)</f>
        <v>Stoplight Parrotfish</v>
      </c>
      <c r="L1184" t="str">
        <f>VLOOKUP(G1184,lookups!$A$2:$I$201,3,0)</f>
        <v>Sparisoma viride</v>
      </c>
      <c r="M1184" t="str">
        <f>VLOOKUP(G1184,lookups!$A$2:$I$201,4,0)</f>
        <v>Scaridae</v>
      </c>
      <c r="N1184" t="str">
        <f>VLOOKUP(G1184,lookups!$A$2:$I$201,5,0)</f>
        <v>Herbivores</v>
      </c>
      <c r="O1184">
        <f>VLOOKUP(G1184,lookups!$A$2:$I$201,6,0)</f>
        <v>2.5000000000000001E-2</v>
      </c>
      <c r="P1184">
        <f>VLOOKUP(G1184,lookups!$A$2:$I$201,7,0)</f>
        <v>2.9214000000000002</v>
      </c>
      <c r="Q1184">
        <f t="shared" si="18"/>
        <v>2.7536642058777425</v>
      </c>
    </row>
    <row r="1185" spans="1:17" x14ac:dyDescent="0.2">
      <c r="A1185" s="31">
        <v>44144</v>
      </c>
      <c r="B1185" s="32">
        <v>0.40972222222222199</v>
      </c>
      <c r="C1185" t="s">
        <v>438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VLOOKUP(G1185,lookups!$A$2:$I$201,2,0)</f>
        <v>3-spot Damselfish</v>
      </c>
      <c r="L1185" t="str">
        <f>VLOOKUP(G1185,lookups!$A$2:$I$201,3,0)</f>
        <v>Stegastes planifrons</v>
      </c>
      <c r="M1185" t="str">
        <f>VLOOKUP(G1185,lookups!$A$2:$I$201,4,0)</f>
        <v>Pomacentridae</v>
      </c>
      <c r="N1185" t="str">
        <f>VLOOKUP(G1185,lookups!$A$2:$I$201,5,0)</f>
        <v>Omnivores</v>
      </c>
      <c r="O1185">
        <f>VLOOKUP(G1185,lookups!$A$2:$I$201,6,0)</f>
        <v>2.188E-2</v>
      </c>
      <c r="P1185">
        <f>VLOOKUP(G1185,lookups!$A$2:$I$201,7,0)</f>
        <v>2.96</v>
      </c>
      <c r="Q1185">
        <f t="shared" si="18"/>
        <v>0.56536150138828423</v>
      </c>
    </row>
    <row r="1186" spans="1:17" x14ac:dyDescent="0.2">
      <c r="A1186" s="31">
        <v>44144</v>
      </c>
      <c r="B1186" s="32">
        <v>0.40972222222222199</v>
      </c>
      <c r="C1186" t="s">
        <v>438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VLOOKUP(G1186,lookups!$A$2:$I$201,2,0)</f>
        <v>3-spot Damselfish</v>
      </c>
      <c r="L1186" t="str">
        <f>VLOOKUP(G1186,lookups!$A$2:$I$201,3,0)</f>
        <v>Stegastes planifrons</v>
      </c>
      <c r="M1186" t="str">
        <f>VLOOKUP(G1186,lookups!$A$2:$I$201,4,0)</f>
        <v>Pomacentridae</v>
      </c>
      <c r="N1186" t="str">
        <f>VLOOKUP(G1186,lookups!$A$2:$I$201,5,0)</f>
        <v>Omnivores</v>
      </c>
      <c r="O1186">
        <f>VLOOKUP(G1186,lookups!$A$2:$I$201,6,0)</f>
        <v>2.188E-2</v>
      </c>
      <c r="P1186">
        <f>VLOOKUP(G1186,lookups!$A$2:$I$201,7,0)</f>
        <v>2.96</v>
      </c>
      <c r="Q1186">
        <f t="shared" si="18"/>
        <v>10.308457367384195</v>
      </c>
    </row>
    <row r="1187" spans="1:17" x14ac:dyDescent="0.2">
      <c r="A1187" s="31">
        <v>44144</v>
      </c>
      <c r="B1187" s="32">
        <v>0.40972222222222199</v>
      </c>
      <c r="C1187" t="s">
        <v>438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VLOOKUP(G1187,lookups!$A$2:$I$201,2,0)</f>
        <v>3-spot Damselfish</v>
      </c>
      <c r="L1187" t="str">
        <f>VLOOKUP(G1187,lookups!$A$2:$I$201,3,0)</f>
        <v>Stegastes planifrons</v>
      </c>
      <c r="M1187" t="str">
        <f>VLOOKUP(G1187,lookups!$A$2:$I$201,4,0)</f>
        <v>Pomacentridae</v>
      </c>
      <c r="N1187" t="str">
        <f>VLOOKUP(G1187,lookups!$A$2:$I$201,5,0)</f>
        <v>Omnivores</v>
      </c>
      <c r="O1187">
        <f>VLOOKUP(G1187,lookups!$A$2:$I$201,6,0)</f>
        <v>2.188E-2</v>
      </c>
      <c r="P1187">
        <f>VLOOKUP(G1187,lookups!$A$2:$I$201,7,0)</f>
        <v>2.96</v>
      </c>
      <c r="Q1187">
        <f t="shared" si="18"/>
        <v>34.231332579369578</v>
      </c>
    </row>
    <row r="1188" spans="1:17" x14ac:dyDescent="0.2">
      <c r="A1188" s="31">
        <v>44144</v>
      </c>
      <c r="B1188" s="32">
        <v>0.40972222222222199</v>
      </c>
      <c r="C1188" t="s">
        <v>438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VLOOKUP(G1188,lookups!$A$2:$I$201,2,0)</f>
        <v>Striped Parrotfish</v>
      </c>
      <c r="L1188" t="str">
        <f>VLOOKUP(G1188,lookups!$A$2:$I$201,3,0)</f>
        <v>Scarus iserti</v>
      </c>
      <c r="M1188" t="str">
        <f>VLOOKUP(G1188,lookups!$A$2:$I$201,4,0)</f>
        <v>Scaridae</v>
      </c>
      <c r="N1188" t="str">
        <f>VLOOKUP(G1188,lookups!$A$2:$I$201,5,0)</f>
        <v>Herbivores</v>
      </c>
      <c r="O1188">
        <f>VLOOKUP(G1188,lookups!$A$2:$I$201,6,0)</f>
        <v>1.47E-2</v>
      </c>
      <c r="P1188">
        <f>VLOOKUP(G1188,lookups!$A$2:$I$201,7,0)</f>
        <v>3.0548000000000002</v>
      </c>
      <c r="Q1188">
        <f t="shared" si="18"/>
        <v>16.676977189904147</v>
      </c>
    </row>
    <row r="1189" spans="1:17" x14ac:dyDescent="0.2">
      <c r="A1189" s="31">
        <v>44144</v>
      </c>
      <c r="B1189" s="32">
        <v>0.40972222222222199</v>
      </c>
      <c r="C1189" t="s">
        <v>438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VLOOKUP(G1189,lookups!$A$2:$I$201,2,0)</f>
        <v>Striped Parrotfish</v>
      </c>
      <c r="L1189" t="str">
        <f>VLOOKUP(G1189,lookups!$A$2:$I$201,3,0)</f>
        <v>Scarus iserti</v>
      </c>
      <c r="M1189" t="str">
        <f>VLOOKUP(G1189,lookups!$A$2:$I$201,4,0)</f>
        <v>Scaridae</v>
      </c>
      <c r="N1189" t="str">
        <f>VLOOKUP(G1189,lookups!$A$2:$I$201,5,0)</f>
        <v>Herbivores</v>
      </c>
      <c r="O1189">
        <f>VLOOKUP(G1189,lookups!$A$2:$I$201,6,0)</f>
        <v>1.47E-2</v>
      </c>
      <c r="P1189">
        <f>VLOOKUP(G1189,lookups!$A$2:$I$201,7,0)</f>
        <v>3.0548000000000002</v>
      </c>
      <c r="Q1189">
        <f t="shared" si="18"/>
        <v>3.5027873644931384</v>
      </c>
    </row>
    <row r="1190" spans="1:17" x14ac:dyDescent="0.2">
      <c r="A1190" s="31">
        <v>44144</v>
      </c>
      <c r="B1190" s="32">
        <v>0.40972222222222199</v>
      </c>
      <c r="C1190" t="s">
        <v>438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VLOOKUP(G1190,lookups!$A$2:$I$201,2,0)</f>
        <v>Puddingwife</v>
      </c>
      <c r="L1190" t="str">
        <f>VLOOKUP(G1190,lookups!$A$2:$I$201,3,0)</f>
        <v>Halichoeres radiatus</v>
      </c>
      <c r="M1190" t="str">
        <f>VLOOKUP(G1190,lookups!$A$2:$I$201,4,0)</f>
        <v>Labridae</v>
      </c>
      <c r="N1190" t="str">
        <f>VLOOKUP(G1190,lookups!$A$2:$I$201,5,0)</f>
        <v>Carnivores</v>
      </c>
      <c r="O1190">
        <f>VLOOKUP(G1190,lookups!$A$2:$I$201,6,0)</f>
        <v>1.3100000000000001E-2</v>
      </c>
      <c r="P1190">
        <f>VLOOKUP(G1190,lookups!$A$2:$I$201,7,0)</f>
        <v>3.0379999999999998</v>
      </c>
      <c r="Q1190">
        <f t="shared" si="18"/>
        <v>3.0289687611593323</v>
      </c>
    </row>
    <row r="1191" spans="1:17" x14ac:dyDescent="0.2">
      <c r="A1191" s="31">
        <v>44144</v>
      </c>
      <c r="B1191" s="32">
        <v>0.40972222222222199</v>
      </c>
      <c r="C1191" t="s">
        <v>438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VLOOKUP(G1191,lookups!$A$2:$I$201,2,0)</f>
        <v>Queen Parrotfish</v>
      </c>
      <c r="L1191" t="str">
        <f>VLOOKUP(G1191,lookups!$A$2:$I$201,3,0)</f>
        <v>Scarus vetula</v>
      </c>
      <c r="M1191" t="str">
        <f>VLOOKUP(G1191,lookups!$A$2:$I$201,4,0)</f>
        <v>Scaridae</v>
      </c>
      <c r="N1191" t="str">
        <f>VLOOKUP(G1191,lookups!$A$2:$I$201,5,0)</f>
        <v>Herbivores</v>
      </c>
      <c r="O1191">
        <f>VLOOKUP(G1191,lookups!$A$2:$I$201,6,0)</f>
        <v>2.5000000000000001E-2</v>
      </c>
      <c r="P1191">
        <f>VLOOKUP(G1191,lookups!$A$2:$I$201,7,0)</f>
        <v>2.9214000000000002</v>
      </c>
      <c r="Q1191">
        <f t="shared" si="18"/>
        <v>0.61915878909606581</v>
      </c>
    </row>
    <row r="1192" spans="1:17" x14ac:dyDescent="0.2">
      <c r="A1192" s="31">
        <v>44144</v>
      </c>
      <c r="B1192" s="32">
        <v>0.40972222222222199</v>
      </c>
      <c r="C1192" t="s">
        <v>438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VLOOKUP(G1192,lookups!$A$2:$I$201,2,0)</f>
        <v>Queen Parrotfish</v>
      </c>
      <c r="L1192" t="str">
        <f>VLOOKUP(G1192,lookups!$A$2:$I$201,3,0)</f>
        <v>Scarus vetula</v>
      </c>
      <c r="M1192" t="str">
        <f>VLOOKUP(G1192,lookups!$A$2:$I$201,4,0)</f>
        <v>Scaridae</v>
      </c>
      <c r="N1192" t="str">
        <f>VLOOKUP(G1192,lookups!$A$2:$I$201,5,0)</f>
        <v>Herbivores</v>
      </c>
      <c r="O1192">
        <f>VLOOKUP(G1192,lookups!$A$2:$I$201,6,0)</f>
        <v>2.5000000000000001E-2</v>
      </c>
      <c r="P1192">
        <f>VLOOKUP(G1192,lookups!$A$2:$I$201,7,0)</f>
        <v>2.9214000000000002</v>
      </c>
      <c r="Q1192">
        <f t="shared" si="18"/>
        <v>2.7536642058777425</v>
      </c>
    </row>
    <row r="1193" spans="1:17" x14ac:dyDescent="0.2">
      <c r="A1193" s="31">
        <v>44144</v>
      </c>
      <c r="B1193" s="32">
        <v>0.40972222222222199</v>
      </c>
      <c r="C1193" t="s">
        <v>438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VLOOKUP(G1193,lookups!$A$2:$I$201,2,0)</f>
        <v>Sergeant Major</v>
      </c>
      <c r="L1193" t="str">
        <f>VLOOKUP(G1193,lookups!$A$2:$I$201,3,0)</f>
        <v>Abudefduf saxatilis</v>
      </c>
      <c r="M1193" t="str">
        <f>VLOOKUP(G1193,lookups!$A$2:$I$201,4,0)</f>
        <v>Pomacentridae</v>
      </c>
      <c r="N1193" t="str">
        <f>VLOOKUP(G1193,lookups!$A$2:$I$201,5,0)</f>
        <v>Carnivores</v>
      </c>
      <c r="O1193">
        <f>VLOOKUP(G1193,lookups!$A$2:$I$201,6,0)</f>
        <v>1.8200000000000001E-2</v>
      </c>
      <c r="P1193">
        <f>VLOOKUP(G1193,lookups!$A$2:$I$201,7,0)</f>
        <v>3.05</v>
      </c>
      <c r="Q1193">
        <f t="shared" si="18"/>
        <v>35.610181599509723</v>
      </c>
    </row>
    <row r="1194" spans="1:17" x14ac:dyDescent="0.2">
      <c r="A1194" s="31">
        <v>44144</v>
      </c>
      <c r="B1194" s="32">
        <v>0.40972222222222199</v>
      </c>
      <c r="C1194" t="s">
        <v>438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VLOOKUP(G1194,lookups!$A$2:$I$201,2,0)</f>
        <v>Bluehead Wrasse</v>
      </c>
      <c r="L1194" t="str">
        <f>VLOOKUP(G1194,lookups!$A$2:$I$201,3,0)</f>
        <v>Thalassoma bifasciatum</v>
      </c>
      <c r="M1194" t="str">
        <f>VLOOKUP(G1194,lookups!$A$2:$I$201,4,0)</f>
        <v>Labridae</v>
      </c>
      <c r="N1194" t="str">
        <f>VLOOKUP(G1194,lookups!$A$2:$I$201,5,0)</f>
        <v>Carnivores</v>
      </c>
      <c r="O1194">
        <f>VLOOKUP(G1194,lookups!$A$2:$I$201,6,0)</f>
        <v>8.9099999999999995E-3</v>
      </c>
      <c r="P1194">
        <f>VLOOKUP(G1194,lookups!$A$2:$I$201,7,0)</f>
        <v>3.01</v>
      </c>
      <c r="Q1194">
        <f t="shared" si="18"/>
        <v>9.1175405612215243</v>
      </c>
    </row>
    <row r="1195" spans="1:17" x14ac:dyDescent="0.2">
      <c r="A1195" s="31">
        <v>44144</v>
      </c>
      <c r="B1195" s="32">
        <v>0.40972222222222199</v>
      </c>
      <c r="C1195" t="s">
        <v>438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VLOOKUP(G1195,lookups!$A$2:$I$201,2,0)</f>
        <v>Bluehead Wrasse</v>
      </c>
      <c r="L1195" t="str">
        <f>VLOOKUP(G1195,lookups!$A$2:$I$201,3,0)</f>
        <v>Thalassoma bifasciatum</v>
      </c>
      <c r="M1195" t="str">
        <f>VLOOKUP(G1195,lookups!$A$2:$I$201,4,0)</f>
        <v>Labridae</v>
      </c>
      <c r="N1195" t="str">
        <f>VLOOKUP(G1195,lookups!$A$2:$I$201,5,0)</f>
        <v>Carnivores</v>
      </c>
      <c r="O1195">
        <f>VLOOKUP(G1195,lookups!$A$2:$I$201,6,0)</f>
        <v>8.9099999999999995E-3</v>
      </c>
      <c r="P1195">
        <f>VLOOKUP(G1195,lookups!$A$2:$I$201,7,0)</f>
        <v>3.01</v>
      </c>
      <c r="Q1195">
        <f t="shared" si="18"/>
        <v>1.1318201385239828</v>
      </c>
    </row>
    <row r="1196" spans="1:17" x14ac:dyDescent="0.2">
      <c r="A1196" s="31">
        <v>44144</v>
      </c>
      <c r="B1196" s="32">
        <v>0.40972222222222199</v>
      </c>
      <c r="C1196" t="s">
        <v>438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VLOOKUP(G1196,lookups!$A$2:$I$201,2,0)</f>
        <v>Striped Parrotfish</v>
      </c>
      <c r="L1196" t="str">
        <f>VLOOKUP(G1196,lookups!$A$2:$I$201,3,0)</f>
        <v>Scarus iserti</v>
      </c>
      <c r="M1196" t="str">
        <f>VLOOKUP(G1196,lookups!$A$2:$I$201,4,0)</f>
        <v>Scaridae</v>
      </c>
      <c r="N1196" t="str">
        <f>VLOOKUP(G1196,lookups!$A$2:$I$201,5,0)</f>
        <v>Herbivores</v>
      </c>
      <c r="O1196">
        <f>VLOOKUP(G1196,lookups!$A$2:$I$201,6,0)</f>
        <v>1.47E-2</v>
      </c>
      <c r="P1196">
        <f>VLOOKUP(G1196,lookups!$A$2:$I$201,7,0)</f>
        <v>3.0548000000000002</v>
      </c>
      <c r="Q1196">
        <f t="shared" si="18"/>
        <v>16.676977189904147</v>
      </c>
    </row>
    <row r="1197" spans="1:17" x14ac:dyDescent="0.2">
      <c r="A1197" s="31">
        <v>44144</v>
      </c>
      <c r="B1197" s="32">
        <v>0.40972222222222199</v>
      </c>
      <c r="C1197" t="s">
        <v>438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VLOOKUP(G1197,lookups!$A$2:$I$201,2,0)</f>
        <v>Striped Parrotfish</v>
      </c>
      <c r="L1197" t="str">
        <f>VLOOKUP(G1197,lookups!$A$2:$I$201,3,0)</f>
        <v>Scarus iserti</v>
      </c>
      <c r="M1197" t="str">
        <f>VLOOKUP(G1197,lookups!$A$2:$I$201,4,0)</f>
        <v>Scaridae</v>
      </c>
      <c r="N1197" t="str">
        <f>VLOOKUP(G1197,lookups!$A$2:$I$201,5,0)</f>
        <v>Herbivores</v>
      </c>
      <c r="O1197">
        <f>VLOOKUP(G1197,lookups!$A$2:$I$201,6,0)</f>
        <v>1.47E-2</v>
      </c>
      <c r="P1197">
        <f>VLOOKUP(G1197,lookups!$A$2:$I$201,7,0)</f>
        <v>3.0548000000000002</v>
      </c>
      <c r="Q1197">
        <f t="shared" si="18"/>
        <v>8.4348356905685886</v>
      </c>
    </row>
    <row r="1198" spans="1:17" x14ac:dyDescent="0.2">
      <c r="A1198" s="31">
        <v>44144</v>
      </c>
      <c r="B1198" s="32">
        <v>0.40972222222222199</v>
      </c>
      <c r="C1198" t="s">
        <v>438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VLOOKUP(G1198,lookups!$A$2:$I$201,2,0)</f>
        <v>Striped Parrotfish</v>
      </c>
      <c r="L1198" t="str">
        <f>VLOOKUP(G1198,lookups!$A$2:$I$201,3,0)</f>
        <v>Scarus iserti</v>
      </c>
      <c r="M1198" t="str">
        <f>VLOOKUP(G1198,lookups!$A$2:$I$201,4,0)</f>
        <v>Scaridae</v>
      </c>
      <c r="N1198" t="str">
        <f>VLOOKUP(G1198,lookups!$A$2:$I$201,5,0)</f>
        <v>Herbivores</v>
      </c>
      <c r="O1198">
        <f>VLOOKUP(G1198,lookups!$A$2:$I$201,6,0)</f>
        <v>1.47E-2</v>
      </c>
      <c r="P1198">
        <f>VLOOKUP(G1198,lookups!$A$2:$I$201,7,0)</f>
        <v>3.0548000000000002</v>
      </c>
      <c r="Q1198">
        <f t="shared" si="18"/>
        <v>2.0069238957862789</v>
      </c>
    </row>
    <row r="1199" spans="1:17" x14ac:dyDescent="0.2">
      <c r="A1199" s="31">
        <v>44144</v>
      </c>
      <c r="B1199" s="32">
        <v>0.40972222222222199</v>
      </c>
      <c r="C1199" t="s">
        <v>438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VLOOKUP(G1199,lookups!$A$2:$I$201,2,0)</f>
        <v>Beaugregory</v>
      </c>
      <c r="L1199" t="str">
        <f>VLOOKUP(G1199,lookups!$A$2:$I$201,3,0)</f>
        <v>Stegastes leucostictus</v>
      </c>
      <c r="M1199" t="str">
        <f>VLOOKUP(G1199,lookups!$A$2:$I$201,4,0)</f>
        <v>Pomacentridae</v>
      </c>
      <c r="N1199" t="str">
        <f>VLOOKUP(G1199,lookups!$A$2:$I$201,5,0)</f>
        <v>Omnivores</v>
      </c>
      <c r="O1199">
        <f>VLOOKUP(G1199,lookups!$A$2:$I$201,6,0)</f>
        <v>1.9949999999999999E-2</v>
      </c>
      <c r="P1199">
        <f>VLOOKUP(G1199,lookups!$A$2:$I$201,7,0)</f>
        <v>2.95</v>
      </c>
      <c r="Q1199">
        <f t="shared" si="18"/>
        <v>3.9399352870820694</v>
      </c>
    </row>
    <row r="1200" spans="1:17" x14ac:dyDescent="0.2">
      <c r="A1200" s="31">
        <v>44144</v>
      </c>
      <c r="B1200" s="32">
        <v>0.40972222222222199</v>
      </c>
      <c r="C1200" t="s">
        <v>438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VLOOKUP(G1200,lookups!$A$2:$I$201,2,0)</f>
        <v>Queen Parrotfish</v>
      </c>
      <c r="L1200" t="str">
        <f>VLOOKUP(G1200,lookups!$A$2:$I$201,3,0)</f>
        <v>Scarus vetula</v>
      </c>
      <c r="M1200" t="str">
        <f>VLOOKUP(G1200,lookups!$A$2:$I$201,4,0)</f>
        <v>Scaridae</v>
      </c>
      <c r="N1200" t="str">
        <f>VLOOKUP(G1200,lookups!$A$2:$I$201,5,0)</f>
        <v>Herbivores</v>
      </c>
      <c r="O1200">
        <f>VLOOKUP(G1200,lookups!$A$2:$I$201,6,0)</f>
        <v>2.5000000000000001E-2</v>
      </c>
      <c r="P1200">
        <f>VLOOKUP(G1200,lookups!$A$2:$I$201,7,0)</f>
        <v>2.9214000000000002</v>
      </c>
      <c r="Q1200">
        <f t="shared" si="18"/>
        <v>0.61915878909606581</v>
      </c>
    </row>
    <row r="1201" spans="1:17" x14ac:dyDescent="0.2">
      <c r="A1201" s="31">
        <v>44144</v>
      </c>
      <c r="B1201" s="32">
        <v>0.40972222222222199</v>
      </c>
      <c r="C1201" t="s">
        <v>438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VLOOKUP(G1201,lookups!$A$2:$I$201,2,0)</f>
        <v>Queen Parrotfish</v>
      </c>
      <c r="L1201" t="str">
        <f>VLOOKUP(G1201,lookups!$A$2:$I$201,3,0)</f>
        <v>Scarus vetula</v>
      </c>
      <c r="M1201" t="str">
        <f>VLOOKUP(G1201,lookups!$A$2:$I$201,4,0)</f>
        <v>Scaridae</v>
      </c>
      <c r="N1201" t="str">
        <f>VLOOKUP(G1201,lookups!$A$2:$I$201,5,0)</f>
        <v>Herbivores</v>
      </c>
      <c r="O1201">
        <f>VLOOKUP(G1201,lookups!$A$2:$I$201,6,0)</f>
        <v>2.5000000000000001E-2</v>
      </c>
      <c r="P1201">
        <f>VLOOKUP(G1201,lookups!$A$2:$I$201,7,0)</f>
        <v>2.9214000000000002</v>
      </c>
      <c r="Q1201">
        <f t="shared" si="18"/>
        <v>2.7536642058777425</v>
      </c>
    </row>
    <row r="1202" spans="1:17" x14ac:dyDescent="0.2">
      <c r="A1202" s="31">
        <v>44144</v>
      </c>
      <c r="B1202" s="32">
        <v>0.40972222222222199</v>
      </c>
      <c r="C1202" t="s">
        <v>438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VLOOKUP(G1202,lookups!$A$2:$I$201,2,0)</f>
        <v>Clown Wrasse</v>
      </c>
      <c r="L1202" t="str">
        <f>VLOOKUP(G1202,lookups!$A$2:$I$201,3,0)</f>
        <v>Halichoeres maculipinna </v>
      </c>
      <c r="M1202" t="str">
        <f>VLOOKUP(G1202,lookups!$A$2:$I$201,4,0)</f>
        <v>Labridae</v>
      </c>
      <c r="N1202" t="str">
        <f>VLOOKUP(G1202,lookups!$A$2:$I$201,5,0)</f>
        <v>Carnivores</v>
      </c>
      <c r="O1202">
        <f>VLOOKUP(G1202,lookups!$A$2:$I$201,6,0)</f>
        <v>1.047E-2</v>
      </c>
      <c r="P1202">
        <f>VLOOKUP(G1202,lookups!$A$2:$I$201,7,0)</f>
        <v>3.2</v>
      </c>
      <c r="Q1202">
        <f t="shared" si="18"/>
        <v>16.593831725067879</v>
      </c>
    </row>
    <row r="1203" spans="1:17" x14ac:dyDescent="0.2">
      <c r="A1203" s="31">
        <v>44144</v>
      </c>
      <c r="B1203" s="32">
        <v>0.40972222222222199</v>
      </c>
      <c r="C1203" t="s">
        <v>438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VLOOKUP(G1203,lookups!$A$2:$I$201,2,0)</f>
        <v>Clown Wrasse</v>
      </c>
      <c r="L1203" t="str">
        <f>VLOOKUP(G1203,lookups!$A$2:$I$201,3,0)</f>
        <v>Halichoeres maculipinna </v>
      </c>
      <c r="M1203" t="str">
        <f>VLOOKUP(G1203,lookups!$A$2:$I$201,4,0)</f>
        <v>Labridae</v>
      </c>
      <c r="N1203" t="str">
        <f>VLOOKUP(G1203,lookups!$A$2:$I$201,5,0)</f>
        <v>Carnivores</v>
      </c>
      <c r="O1203">
        <f>VLOOKUP(G1203,lookups!$A$2:$I$201,6,0)</f>
        <v>1.047E-2</v>
      </c>
      <c r="P1203">
        <f>VLOOKUP(G1203,lookups!$A$2:$I$201,7,0)</f>
        <v>3.2</v>
      </c>
      <c r="Q1203">
        <f t="shared" si="18"/>
        <v>29.739021099918382</v>
      </c>
    </row>
    <row r="1204" spans="1:17" x14ac:dyDescent="0.2">
      <c r="A1204" s="31">
        <v>44144</v>
      </c>
      <c r="B1204" s="32">
        <v>0.40972222222222199</v>
      </c>
      <c r="C1204" t="s">
        <v>438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VLOOKUP(G1204,lookups!$A$2:$I$201,2,0)</f>
        <v>Redband Parrotfish</v>
      </c>
      <c r="L1204" t="str">
        <f>VLOOKUP(G1204,lookups!$A$2:$I$201,3,0)</f>
        <v>Sparisoma aurofrenatum</v>
      </c>
      <c r="M1204" t="str">
        <f>VLOOKUP(G1204,lookups!$A$2:$I$201,4,0)</f>
        <v>Scaridae</v>
      </c>
      <c r="N1204" t="str">
        <f>VLOOKUP(G1204,lookups!$A$2:$I$201,5,0)</f>
        <v>Herbivores</v>
      </c>
      <c r="O1204">
        <f>VLOOKUP(G1204,lookups!$A$2:$I$201,6,0)</f>
        <v>4.5999999999999999E-3</v>
      </c>
      <c r="P1204">
        <f>VLOOKUP(G1204,lookups!$A$2:$I$201,7,0)</f>
        <v>3.4291</v>
      </c>
      <c r="Q1204">
        <f t="shared" si="18"/>
        <v>5.748356656475992</v>
      </c>
    </row>
    <row r="1205" spans="1:17" x14ac:dyDescent="0.2">
      <c r="A1205" s="31">
        <v>44144</v>
      </c>
      <c r="B1205" s="32">
        <v>0.40972222222222199</v>
      </c>
      <c r="C1205" t="s">
        <v>438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VLOOKUP(G1205,lookups!$A$2:$I$201,2,0)</f>
        <v>Redband Parrotfish</v>
      </c>
      <c r="L1205" t="str">
        <f>VLOOKUP(G1205,lookups!$A$2:$I$201,3,0)</f>
        <v>Sparisoma aurofrenatum</v>
      </c>
      <c r="M1205" t="str">
        <f>VLOOKUP(G1205,lookups!$A$2:$I$201,4,0)</f>
        <v>Scaridae</v>
      </c>
      <c r="N1205" t="str">
        <f>VLOOKUP(G1205,lookups!$A$2:$I$201,5,0)</f>
        <v>Herbivores</v>
      </c>
      <c r="O1205">
        <f>VLOOKUP(G1205,lookups!$A$2:$I$201,6,0)</f>
        <v>4.5999999999999999E-3</v>
      </c>
      <c r="P1205">
        <f>VLOOKUP(G1205,lookups!$A$2:$I$201,7,0)</f>
        <v>3.4291</v>
      </c>
      <c r="Q1205">
        <f t="shared" si="18"/>
        <v>1.1470857206847838</v>
      </c>
    </row>
    <row r="1206" spans="1:17" x14ac:dyDescent="0.2">
      <c r="A1206" s="31">
        <v>44144</v>
      </c>
      <c r="B1206" s="32">
        <v>0.40972222222222199</v>
      </c>
      <c r="C1206" t="s">
        <v>438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VLOOKUP(G1206,lookups!$A$2:$I$201,2,0)</f>
        <v>Foureye Butterflyfish</v>
      </c>
      <c r="L1206" t="str">
        <f>VLOOKUP(G1206,lookups!$A$2:$I$201,3,0)</f>
        <v>Chaetodon capistratus</v>
      </c>
      <c r="M1206" t="str">
        <f>VLOOKUP(G1206,lookups!$A$2:$I$201,4,0)</f>
        <v>Chaetodontidae</v>
      </c>
      <c r="N1206" t="str">
        <f>VLOOKUP(G1206,lookups!$A$2:$I$201,5,0)</f>
        <v>Carnivores</v>
      </c>
      <c r="O1206">
        <f>VLOOKUP(G1206,lookups!$A$2:$I$201,6,0)</f>
        <v>2.1999999999999999E-2</v>
      </c>
      <c r="P1206">
        <f>VLOOKUP(G1206,lookups!$A$2:$I$201,7,0)</f>
        <v>3.1897000000000002</v>
      </c>
      <c r="Q1206">
        <f t="shared" si="18"/>
        <v>1.8315274631886262</v>
      </c>
    </row>
    <row r="1207" spans="1:17" x14ac:dyDescent="0.2">
      <c r="A1207" s="31">
        <v>44144</v>
      </c>
      <c r="B1207" s="32">
        <v>0.40972222222222199</v>
      </c>
      <c r="C1207" t="s">
        <v>438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VLOOKUP(G1207,lookups!$A$2:$I$201,2,0)</f>
        <v>Hamlet spp.</v>
      </c>
      <c r="L1207" t="str">
        <f>VLOOKUP(G1207,lookups!$A$2:$I$201,3,0)</f>
        <v>Hypoplectrus puella</v>
      </c>
      <c r="M1207" t="str">
        <f>VLOOKUP(G1207,lookups!$A$2:$I$201,4,0)</f>
        <v>Serranidae</v>
      </c>
      <c r="N1207" t="str">
        <f>VLOOKUP(G1207,lookups!$A$2:$I$201,5,0)</f>
        <v>Carnivores</v>
      </c>
      <c r="O1207">
        <f>VLOOKUP(G1207,lookups!$A$2:$I$201,6,0)</f>
        <v>1.7780000000000001E-2</v>
      </c>
      <c r="P1207">
        <f>VLOOKUP(G1207,lookups!$A$2:$I$201,7,0)</f>
        <v>3.03</v>
      </c>
      <c r="Q1207">
        <f t="shared" si="18"/>
        <v>4.0525655223098624</v>
      </c>
    </row>
    <row r="1208" spans="1:17" x14ac:dyDescent="0.2">
      <c r="A1208" s="31">
        <v>44144</v>
      </c>
      <c r="B1208" s="32">
        <v>0.40972222222222199</v>
      </c>
      <c r="C1208" t="s">
        <v>438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VLOOKUP(G1208,lookups!$A$2:$I$201,2,0)</f>
        <v>Queen Parrotfish</v>
      </c>
      <c r="L1208" t="str">
        <f>VLOOKUP(G1208,lookups!$A$2:$I$201,3,0)</f>
        <v>Scarus vetula</v>
      </c>
      <c r="M1208" t="str">
        <f>VLOOKUP(G1208,lookups!$A$2:$I$201,4,0)</f>
        <v>Scaridae</v>
      </c>
      <c r="N1208" t="str">
        <f>VLOOKUP(G1208,lookups!$A$2:$I$201,5,0)</f>
        <v>Herbivores</v>
      </c>
      <c r="O1208">
        <f>VLOOKUP(G1208,lookups!$A$2:$I$201,6,0)</f>
        <v>2.5000000000000001E-2</v>
      </c>
      <c r="P1208">
        <f>VLOOKUP(G1208,lookups!$A$2:$I$201,7,0)</f>
        <v>2.9214000000000002</v>
      </c>
      <c r="Q1208">
        <f t="shared" si="18"/>
        <v>1.4348221330880631</v>
      </c>
    </row>
    <row r="1209" spans="1:17" x14ac:dyDescent="0.2">
      <c r="A1209" s="31">
        <v>44144</v>
      </c>
      <c r="B1209" s="32">
        <v>0.40972222222222199</v>
      </c>
      <c r="C1209" t="s">
        <v>438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VLOOKUP(G1209,lookups!$A$2:$I$201,2,0)</f>
        <v>Queen Parrotfish</v>
      </c>
      <c r="L1209" t="str">
        <f>VLOOKUP(G1209,lookups!$A$2:$I$201,3,0)</f>
        <v>Scarus vetula</v>
      </c>
      <c r="M1209" t="str">
        <f>VLOOKUP(G1209,lookups!$A$2:$I$201,4,0)</f>
        <v>Scaridae</v>
      </c>
      <c r="N1209" t="str">
        <f>VLOOKUP(G1209,lookups!$A$2:$I$201,5,0)</f>
        <v>Herbivores</v>
      </c>
      <c r="O1209">
        <f>VLOOKUP(G1209,lookups!$A$2:$I$201,6,0)</f>
        <v>2.5000000000000001E-2</v>
      </c>
      <c r="P1209">
        <f>VLOOKUP(G1209,lookups!$A$2:$I$201,7,0)</f>
        <v>2.9214000000000002</v>
      </c>
      <c r="Q1209">
        <f t="shared" si="18"/>
        <v>2.7536642058777425</v>
      </c>
    </row>
    <row r="1210" spans="1:17" x14ac:dyDescent="0.2">
      <c r="A1210" s="31">
        <v>44144</v>
      </c>
      <c r="B1210" s="32">
        <v>0.40972222222222199</v>
      </c>
      <c r="C1210" t="s">
        <v>438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VLOOKUP(G1210,lookups!$A$2:$I$201,2,0)</f>
        <v>Queen Parrotfish</v>
      </c>
      <c r="L1210" t="str">
        <f>VLOOKUP(G1210,lookups!$A$2:$I$201,3,0)</f>
        <v>Scarus vetula</v>
      </c>
      <c r="M1210" t="str">
        <f>VLOOKUP(G1210,lookups!$A$2:$I$201,4,0)</f>
        <v>Scaridae</v>
      </c>
      <c r="N1210" t="str">
        <f>VLOOKUP(G1210,lookups!$A$2:$I$201,5,0)</f>
        <v>Herbivores</v>
      </c>
      <c r="O1210">
        <f>VLOOKUP(G1210,lookups!$A$2:$I$201,6,0)</f>
        <v>2.5000000000000001E-2</v>
      </c>
      <c r="P1210">
        <f>VLOOKUP(G1210,lookups!$A$2:$I$201,7,0)</f>
        <v>2.9214000000000002</v>
      </c>
      <c r="Q1210">
        <f t="shared" si="18"/>
        <v>0.61915878909606581</v>
      </c>
    </row>
    <row r="1211" spans="1:17" x14ac:dyDescent="0.2">
      <c r="A1211" s="31">
        <v>44144</v>
      </c>
      <c r="B1211" s="32">
        <v>0.40972222222222199</v>
      </c>
      <c r="C1211" t="s">
        <v>438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VLOOKUP(G1211,lookups!$A$2:$I$201,2,0)</f>
        <v>Queen Parrotfish</v>
      </c>
      <c r="L1211" t="str">
        <f>VLOOKUP(G1211,lookups!$A$2:$I$201,3,0)</f>
        <v>Scarus vetula</v>
      </c>
      <c r="M1211" t="str">
        <f>VLOOKUP(G1211,lookups!$A$2:$I$201,4,0)</f>
        <v>Scaridae</v>
      </c>
      <c r="N1211" t="str">
        <f>VLOOKUP(G1211,lookups!$A$2:$I$201,5,0)</f>
        <v>Herbivores</v>
      </c>
      <c r="O1211">
        <f>VLOOKUP(G1211,lookups!$A$2:$I$201,6,0)</f>
        <v>2.5000000000000001E-2</v>
      </c>
      <c r="P1211">
        <f>VLOOKUP(G1211,lookups!$A$2:$I$201,7,0)</f>
        <v>2.9214000000000002</v>
      </c>
      <c r="Q1211">
        <f t="shared" si="18"/>
        <v>15.334304244596257</v>
      </c>
    </row>
    <row r="1212" spans="1:17" x14ac:dyDescent="0.2">
      <c r="A1212" s="31">
        <v>44144</v>
      </c>
      <c r="B1212" s="32">
        <v>0.40972222222222199</v>
      </c>
      <c r="C1212" t="s">
        <v>438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VLOOKUP(G1212,lookups!$A$2:$I$201,2,0)</f>
        <v>Slippery Dick</v>
      </c>
      <c r="L1212" t="str">
        <f>VLOOKUP(G1212,lookups!$A$2:$I$201,3,0)</f>
        <v>Halichoeres bivittatus</v>
      </c>
      <c r="M1212" t="str">
        <f>VLOOKUP(G1212,lookups!$A$2:$I$201,4,0)</f>
        <v>Labridae</v>
      </c>
      <c r="N1212" t="str">
        <f>VLOOKUP(G1212,lookups!$A$2:$I$201,5,0)</f>
        <v>Carnivores</v>
      </c>
      <c r="O1212">
        <f>VLOOKUP(G1212,lookups!$A$2:$I$201,6,0)</f>
        <v>9.3299999999999998E-3</v>
      </c>
      <c r="P1212">
        <f>VLOOKUP(G1212,lookups!$A$2:$I$201,7,0)</f>
        <v>3.06</v>
      </c>
      <c r="Q1212">
        <f t="shared" si="18"/>
        <v>2.2440083567938895</v>
      </c>
    </row>
    <row r="1213" spans="1:17" x14ac:dyDescent="0.2">
      <c r="A1213" s="31">
        <v>44144</v>
      </c>
      <c r="B1213" s="32">
        <v>0.40972222222222199</v>
      </c>
      <c r="C1213" t="s">
        <v>438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VLOOKUP(G1213,lookups!$A$2:$I$201,2,0)</f>
        <v>Slippery Dick</v>
      </c>
      <c r="L1213" t="str">
        <f>VLOOKUP(G1213,lookups!$A$2:$I$201,3,0)</f>
        <v>Halichoeres bivittatus</v>
      </c>
      <c r="M1213" t="str">
        <f>VLOOKUP(G1213,lookups!$A$2:$I$201,4,0)</f>
        <v>Labridae</v>
      </c>
      <c r="N1213" t="str">
        <f>VLOOKUP(G1213,lookups!$A$2:$I$201,5,0)</f>
        <v>Carnivores</v>
      </c>
      <c r="O1213">
        <f>VLOOKUP(G1213,lookups!$A$2:$I$201,6,0)</f>
        <v>9.3299999999999998E-3</v>
      </c>
      <c r="P1213">
        <f>VLOOKUP(G1213,lookups!$A$2:$I$201,7,0)</f>
        <v>3.06</v>
      </c>
      <c r="Q1213">
        <f t="shared" si="18"/>
        <v>10.712273288565926</v>
      </c>
    </row>
    <row r="1214" spans="1:17" x14ac:dyDescent="0.2">
      <c r="A1214" s="31">
        <v>44144</v>
      </c>
      <c r="B1214" s="32">
        <v>0.40972222222222199</v>
      </c>
      <c r="C1214" t="s">
        <v>438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VLOOKUP(G1214,lookups!$A$2:$I$201,2,0)</f>
        <v>Slippery Dick</v>
      </c>
      <c r="L1214" t="str">
        <f>VLOOKUP(G1214,lookups!$A$2:$I$201,3,0)</f>
        <v>Halichoeres bivittatus</v>
      </c>
      <c r="M1214" t="str">
        <f>VLOOKUP(G1214,lookups!$A$2:$I$201,4,0)</f>
        <v>Labridae</v>
      </c>
      <c r="N1214" t="str">
        <f>VLOOKUP(G1214,lookups!$A$2:$I$201,5,0)</f>
        <v>Carnivores</v>
      </c>
      <c r="O1214">
        <f>VLOOKUP(G1214,lookups!$A$2:$I$201,6,0)</f>
        <v>9.3299999999999998E-3</v>
      </c>
      <c r="P1214">
        <f>VLOOKUP(G1214,lookups!$A$2:$I$201,7,0)</f>
        <v>3.06</v>
      </c>
      <c r="Q1214">
        <f t="shared" si="18"/>
        <v>1.284487425265967</v>
      </c>
    </row>
    <row r="1215" spans="1:17" x14ac:dyDescent="0.2">
      <c r="A1215" s="31">
        <v>44144</v>
      </c>
      <c r="B1215" s="32">
        <v>0.40972222222222199</v>
      </c>
      <c r="C1215" t="s">
        <v>438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VLOOKUP(G1215,lookups!$A$2:$I$201,2,0)</f>
        <v>Slippery Dick</v>
      </c>
      <c r="L1215" t="str">
        <f>VLOOKUP(G1215,lookups!$A$2:$I$201,3,0)</f>
        <v>Halichoeres bivittatus</v>
      </c>
      <c r="M1215" t="str">
        <f>VLOOKUP(G1215,lookups!$A$2:$I$201,4,0)</f>
        <v>Labridae</v>
      </c>
      <c r="N1215" t="str">
        <f>VLOOKUP(G1215,lookups!$A$2:$I$201,5,0)</f>
        <v>Carnivores</v>
      </c>
      <c r="O1215">
        <f>VLOOKUP(G1215,lookups!$A$2:$I$201,6,0)</f>
        <v>9.3299999999999998E-3</v>
      </c>
      <c r="P1215">
        <f>VLOOKUP(G1215,lookups!$A$2:$I$201,7,0)</f>
        <v>3.06</v>
      </c>
      <c r="Q1215">
        <f t="shared" si="18"/>
        <v>5.4117410047026144</v>
      </c>
    </row>
    <row r="1216" spans="1:17" x14ac:dyDescent="0.2">
      <c r="A1216" s="31">
        <v>44144</v>
      </c>
      <c r="B1216" s="32">
        <v>0.40972222222222199</v>
      </c>
      <c r="C1216" t="s">
        <v>438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VLOOKUP(G1216,lookups!$A$2:$I$201,2,0)</f>
        <v>Slippery Dick</v>
      </c>
      <c r="L1216" t="str">
        <f>VLOOKUP(G1216,lookups!$A$2:$I$201,3,0)</f>
        <v>Halichoeres bivittatus</v>
      </c>
      <c r="M1216" t="str">
        <f>VLOOKUP(G1216,lookups!$A$2:$I$201,4,0)</f>
        <v>Labridae</v>
      </c>
      <c r="N1216" t="str">
        <f>VLOOKUP(G1216,lookups!$A$2:$I$201,5,0)</f>
        <v>Carnivores</v>
      </c>
      <c r="O1216">
        <f>VLOOKUP(G1216,lookups!$A$2:$I$201,6,0)</f>
        <v>9.3299999999999998E-3</v>
      </c>
      <c r="P1216">
        <f>VLOOKUP(G1216,lookups!$A$2:$I$201,7,0)</f>
        <v>3.06</v>
      </c>
      <c r="Q1216">
        <f t="shared" si="18"/>
        <v>0.64891112111155991</v>
      </c>
    </row>
    <row r="1217" spans="1:17" x14ac:dyDescent="0.2">
      <c r="A1217" s="31">
        <v>44144</v>
      </c>
      <c r="B1217" s="32">
        <v>0.40972222222222199</v>
      </c>
      <c r="C1217" t="s">
        <v>438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VLOOKUP(G1217,lookups!$A$2:$I$201,2,0)</f>
        <v>Slippery Dick</v>
      </c>
      <c r="L1217" t="str">
        <f>VLOOKUP(G1217,lookups!$A$2:$I$201,3,0)</f>
        <v>Halichoeres bivittatus</v>
      </c>
      <c r="M1217" t="str">
        <f>VLOOKUP(G1217,lookups!$A$2:$I$201,4,0)</f>
        <v>Labridae</v>
      </c>
      <c r="N1217" t="str">
        <f>VLOOKUP(G1217,lookups!$A$2:$I$201,5,0)</f>
        <v>Carnivores</v>
      </c>
      <c r="O1217">
        <f>VLOOKUP(G1217,lookups!$A$2:$I$201,6,0)</f>
        <v>9.3299999999999998E-3</v>
      </c>
      <c r="P1217">
        <f>VLOOKUP(G1217,lookups!$A$2:$I$201,7,0)</f>
        <v>3.06</v>
      </c>
      <c r="Q1217">
        <f t="shared" si="18"/>
        <v>2.2440083567938895</v>
      </c>
    </row>
    <row r="1218" spans="1:17" x14ac:dyDescent="0.2">
      <c r="A1218" s="31">
        <v>44144</v>
      </c>
      <c r="B1218" s="32">
        <v>0.40972222222222199</v>
      </c>
      <c r="C1218" t="s">
        <v>438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VLOOKUP(G1218,lookups!$A$2:$I$201,2,0)</f>
        <v>Greenblotch Parrotfish</v>
      </c>
      <c r="L1218" t="str">
        <f>VLOOKUP(G1218,lookups!$A$2:$I$201,3,0)</f>
        <v>Sparisoma atomarium</v>
      </c>
      <c r="M1218" t="str">
        <f>VLOOKUP(G1218,lookups!$A$2:$I$201,4,0)</f>
        <v>Scaridae</v>
      </c>
      <c r="N1218" t="str">
        <f>VLOOKUP(G1218,lookups!$A$2:$I$201,5,0)</f>
        <v>Herbivores</v>
      </c>
      <c r="O1218">
        <f>VLOOKUP(G1218,lookups!$A$2:$I$201,6,0)</f>
        <v>1.21E-2</v>
      </c>
      <c r="P1218">
        <f>VLOOKUP(G1218,lookups!$A$2:$I$201,7,0)</f>
        <v>3.0274999999999999</v>
      </c>
      <c r="Q1218">
        <f t="shared" si="18"/>
        <v>12.890963250377522</v>
      </c>
    </row>
    <row r="1219" spans="1:17" x14ac:dyDescent="0.2">
      <c r="A1219" s="31">
        <v>44144</v>
      </c>
      <c r="B1219" s="32">
        <v>0.40972222222222199</v>
      </c>
      <c r="C1219" t="s">
        <v>438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VLOOKUP(G1219,lookups!$A$2:$I$201,2,0)</f>
        <v>Greenblotch Parrotfish</v>
      </c>
      <c r="L1219" t="str">
        <f>VLOOKUP(G1219,lookups!$A$2:$I$201,3,0)</f>
        <v>Sparisoma atomarium</v>
      </c>
      <c r="M1219" t="str">
        <f>VLOOKUP(G1219,lookups!$A$2:$I$201,4,0)</f>
        <v>Scaridae</v>
      </c>
      <c r="N1219" t="str">
        <f>VLOOKUP(G1219,lookups!$A$2:$I$201,5,0)</f>
        <v>Herbivores</v>
      </c>
      <c r="O1219">
        <f>VLOOKUP(G1219,lookups!$A$2:$I$201,6,0)</f>
        <v>1.21E-2</v>
      </c>
      <c r="P1219">
        <f>VLOOKUP(G1219,lookups!$A$2:$I$201,7,0)</f>
        <v>3.0274999999999999</v>
      </c>
      <c r="Q1219">
        <f t="shared" ref="Q1219:Q1282" si="19">O1219*H1219^P1219</f>
        <v>6.5597955811227795</v>
      </c>
    </row>
    <row r="1220" spans="1:17" x14ac:dyDescent="0.2">
      <c r="A1220" s="31">
        <v>44144</v>
      </c>
      <c r="B1220" s="32">
        <v>0.40972222222222199</v>
      </c>
      <c r="C1220" t="s">
        <v>438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VLOOKUP(G1220,lookups!$A$2:$I$201,2,0)</f>
        <v>Greenblotch Parrotfish</v>
      </c>
      <c r="L1220" t="str">
        <f>VLOOKUP(G1220,lookups!$A$2:$I$201,3,0)</f>
        <v>Sparisoma atomarium</v>
      </c>
      <c r="M1220" t="str">
        <f>VLOOKUP(G1220,lookups!$A$2:$I$201,4,0)</f>
        <v>Scaridae</v>
      </c>
      <c r="N1220" t="str">
        <f>VLOOKUP(G1220,lookups!$A$2:$I$201,5,0)</f>
        <v>Herbivores</v>
      </c>
      <c r="O1220">
        <f>VLOOKUP(G1220,lookups!$A$2:$I$201,6,0)</f>
        <v>1.21E-2</v>
      </c>
      <c r="P1220">
        <f>VLOOKUP(G1220,lookups!$A$2:$I$201,7,0)</f>
        <v>3.0274999999999999</v>
      </c>
      <c r="Q1220">
        <f t="shared" si="19"/>
        <v>1.580946081368922</v>
      </c>
    </row>
    <row r="1221" spans="1:17" x14ac:dyDescent="0.2">
      <c r="A1221" s="31">
        <v>44144</v>
      </c>
      <c r="B1221" s="32">
        <v>0.40972222222222199</v>
      </c>
      <c r="C1221" t="s">
        <v>438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VLOOKUP(G1221,lookups!$A$2:$I$201,2,0)</f>
        <v>Greenblotch Parrotfish</v>
      </c>
      <c r="L1221" t="str">
        <f>VLOOKUP(G1221,lookups!$A$2:$I$201,3,0)</f>
        <v>Sparisoma atomarium</v>
      </c>
      <c r="M1221" t="str">
        <f>VLOOKUP(G1221,lookups!$A$2:$I$201,4,0)</f>
        <v>Scaridae</v>
      </c>
      <c r="N1221" t="str">
        <f>VLOOKUP(G1221,lookups!$A$2:$I$201,5,0)</f>
        <v>Herbivores</v>
      </c>
      <c r="O1221">
        <f>VLOOKUP(G1221,lookups!$A$2:$I$201,6,0)</f>
        <v>1.21E-2</v>
      </c>
      <c r="P1221">
        <f>VLOOKUP(G1221,lookups!$A$2:$I$201,7,0)</f>
        <v>3.0274999999999999</v>
      </c>
      <c r="Q1221">
        <f t="shared" si="19"/>
        <v>2.7456064148190644</v>
      </c>
    </row>
    <row r="1222" spans="1:17" x14ac:dyDescent="0.2">
      <c r="A1222" s="31">
        <v>44144</v>
      </c>
      <c r="B1222" s="32">
        <v>0.40972222222222199</v>
      </c>
      <c r="C1222" t="s">
        <v>438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VLOOKUP(G1222,lookups!$A$2:$I$201,2,0)</f>
        <v>Yellowhead Wrasse</v>
      </c>
      <c r="L1222" t="str">
        <f>VLOOKUP(G1222,lookups!$A$2:$I$201,3,0)</f>
        <v>Halichoeres garnoti</v>
      </c>
      <c r="M1222" t="str">
        <f>VLOOKUP(G1222,lookups!$A$2:$I$201,4,0)</f>
        <v>Labridae</v>
      </c>
      <c r="N1222" t="str">
        <f>VLOOKUP(G1222,lookups!$A$2:$I$201,5,0)</f>
        <v>Carnivores</v>
      </c>
      <c r="O1222">
        <f>VLOOKUP(G1222,lookups!$A$2:$I$201,6,0)</f>
        <v>0.01</v>
      </c>
      <c r="P1222">
        <f>VLOOKUP(G1222,lookups!$A$2:$I$201,7,0)</f>
        <v>3.13</v>
      </c>
      <c r="Q1222">
        <f t="shared" si="19"/>
        <v>6.7092142277548126</v>
      </c>
    </row>
    <row r="1223" spans="1:17" x14ac:dyDescent="0.2">
      <c r="A1223" s="31">
        <v>44144</v>
      </c>
      <c r="B1223" s="32">
        <v>0.40972222222222199</v>
      </c>
      <c r="C1223" t="s">
        <v>438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VLOOKUP(G1223,lookups!$A$2:$I$201,2,0)</f>
        <v>Ocean Surgeonfish</v>
      </c>
      <c r="L1223" t="str">
        <f>VLOOKUP(G1223,lookups!$A$2:$I$201,3,0)</f>
        <v>Acanthurus bahianus</v>
      </c>
      <c r="M1223" t="str">
        <f>VLOOKUP(G1223,lookups!$A$2:$I$201,4,0)</f>
        <v>Acanthuridae</v>
      </c>
      <c r="N1223" t="str">
        <f>VLOOKUP(G1223,lookups!$A$2:$I$201,5,0)</f>
        <v>Herbivores</v>
      </c>
      <c r="O1223">
        <f>VLOOKUP(G1223,lookups!$A$2:$I$201,6,0)</f>
        <v>2.3699999999999999E-2</v>
      </c>
      <c r="P1223">
        <f>VLOOKUP(G1223,lookups!$A$2:$I$201,7,0)</f>
        <v>2.9752000000000001</v>
      </c>
      <c r="Q1223">
        <f t="shared" si="19"/>
        <v>4.896705059076262</v>
      </c>
    </row>
    <row r="1224" spans="1:17" x14ac:dyDescent="0.2">
      <c r="A1224" s="31">
        <v>44144</v>
      </c>
      <c r="B1224" s="32">
        <v>0.40972222222222199</v>
      </c>
      <c r="C1224" t="s">
        <v>438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VLOOKUP(G1224,lookups!$A$2:$I$201,2,0)</f>
        <v>Striped Parrotfish</v>
      </c>
      <c r="L1224" t="str">
        <f>VLOOKUP(G1224,lookups!$A$2:$I$201,3,0)</f>
        <v>Scarus iserti</v>
      </c>
      <c r="M1224" t="str">
        <f>VLOOKUP(G1224,lookups!$A$2:$I$201,4,0)</f>
        <v>Scaridae</v>
      </c>
      <c r="N1224" t="str">
        <f>VLOOKUP(G1224,lookups!$A$2:$I$201,5,0)</f>
        <v>Herbivores</v>
      </c>
      <c r="O1224">
        <f>VLOOKUP(G1224,lookups!$A$2:$I$201,6,0)</f>
        <v>1.47E-2</v>
      </c>
      <c r="P1224">
        <f>VLOOKUP(G1224,lookups!$A$2:$I$201,7,0)</f>
        <v>3.0548000000000002</v>
      </c>
      <c r="Q1224">
        <f t="shared" si="19"/>
        <v>16.676977189904147</v>
      </c>
    </row>
    <row r="1225" spans="1:17" x14ac:dyDescent="0.2">
      <c r="A1225" s="31">
        <v>44144</v>
      </c>
      <c r="B1225" s="32">
        <v>0.40972222222222199</v>
      </c>
      <c r="C1225" t="s">
        <v>438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VLOOKUP(G1225,lookups!$A$2:$I$201,2,0)</f>
        <v>Striped Parrotfish</v>
      </c>
      <c r="L1225" t="str">
        <f>VLOOKUP(G1225,lookups!$A$2:$I$201,3,0)</f>
        <v>Scarus iserti</v>
      </c>
      <c r="M1225" t="str">
        <f>VLOOKUP(G1225,lookups!$A$2:$I$201,4,0)</f>
        <v>Scaridae</v>
      </c>
      <c r="N1225" t="str">
        <f>VLOOKUP(G1225,lookups!$A$2:$I$201,5,0)</f>
        <v>Herbivores</v>
      </c>
      <c r="O1225">
        <f>VLOOKUP(G1225,lookups!$A$2:$I$201,6,0)</f>
        <v>1.47E-2</v>
      </c>
      <c r="P1225">
        <f>VLOOKUP(G1225,lookups!$A$2:$I$201,7,0)</f>
        <v>3.0548000000000002</v>
      </c>
      <c r="Q1225">
        <f t="shared" si="19"/>
        <v>1.0150564524775472</v>
      </c>
    </row>
    <row r="1226" spans="1:17" x14ac:dyDescent="0.2">
      <c r="A1226" s="31">
        <v>44144</v>
      </c>
      <c r="B1226" s="32">
        <v>0.40972222222222199</v>
      </c>
      <c r="C1226" t="s">
        <v>438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VLOOKUP(G1226,lookups!$A$2:$I$201,2,0)</f>
        <v>Striped Parrotfish</v>
      </c>
      <c r="L1226" t="str">
        <f>VLOOKUP(G1226,lookups!$A$2:$I$201,3,0)</f>
        <v>Scarus iserti</v>
      </c>
      <c r="M1226" t="str">
        <f>VLOOKUP(G1226,lookups!$A$2:$I$201,4,0)</f>
        <v>Scaridae</v>
      </c>
      <c r="N1226" t="str">
        <f>VLOOKUP(G1226,lookups!$A$2:$I$201,5,0)</f>
        <v>Herbivores</v>
      </c>
      <c r="O1226">
        <f>VLOOKUP(G1226,lookups!$A$2:$I$201,6,0)</f>
        <v>1.47E-2</v>
      </c>
      <c r="P1226">
        <f>VLOOKUP(G1226,lookups!$A$2:$I$201,7,0)</f>
        <v>3.0548000000000002</v>
      </c>
      <c r="Q1226">
        <f t="shared" si="19"/>
        <v>3.5027873644931384</v>
      </c>
    </row>
    <row r="1227" spans="1:17" x14ac:dyDescent="0.2">
      <c r="A1227" s="31">
        <v>44144</v>
      </c>
      <c r="B1227" s="32">
        <v>0.40972222222222199</v>
      </c>
      <c r="C1227" t="s">
        <v>438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VLOOKUP(G1227,lookups!$A$2:$I$201,2,0)</f>
        <v>Striped Parrotfish</v>
      </c>
      <c r="L1227" t="str">
        <f>VLOOKUP(G1227,lookups!$A$2:$I$201,3,0)</f>
        <v>Scarus iserti</v>
      </c>
      <c r="M1227" t="str">
        <f>VLOOKUP(G1227,lookups!$A$2:$I$201,4,0)</f>
        <v>Scaridae</v>
      </c>
      <c r="N1227" t="str">
        <f>VLOOKUP(G1227,lookups!$A$2:$I$201,5,0)</f>
        <v>Herbivores</v>
      </c>
      <c r="O1227">
        <f>VLOOKUP(G1227,lookups!$A$2:$I$201,6,0)</f>
        <v>1.47E-2</v>
      </c>
      <c r="P1227">
        <f>VLOOKUP(G1227,lookups!$A$2:$I$201,7,0)</f>
        <v>3.0548000000000002</v>
      </c>
      <c r="Q1227">
        <f t="shared" si="19"/>
        <v>8.4348356905685886</v>
      </c>
    </row>
    <row r="1228" spans="1:17" x14ac:dyDescent="0.2">
      <c r="A1228" s="31">
        <v>44144</v>
      </c>
      <c r="B1228" s="32">
        <v>0.40972222222222199</v>
      </c>
      <c r="C1228" t="s">
        <v>438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VLOOKUP(G1228,lookups!$A$2:$I$201,2,0)</f>
        <v>Redband Parrotfish</v>
      </c>
      <c r="L1228" t="str">
        <f>VLOOKUP(G1228,lookups!$A$2:$I$201,3,0)</f>
        <v>Sparisoma aurofrenatum</v>
      </c>
      <c r="M1228" t="str">
        <f>VLOOKUP(G1228,lookups!$A$2:$I$201,4,0)</f>
        <v>Scaridae</v>
      </c>
      <c r="N1228" t="str">
        <f>VLOOKUP(G1228,lookups!$A$2:$I$201,5,0)</f>
        <v>Herbivores</v>
      </c>
      <c r="O1228">
        <f>VLOOKUP(G1228,lookups!$A$2:$I$201,6,0)</f>
        <v>4.5999999999999999E-3</v>
      </c>
      <c r="P1228">
        <f>VLOOKUP(G1228,lookups!$A$2:$I$201,7,0)</f>
        <v>3.4291</v>
      </c>
      <c r="Q1228">
        <f t="shared" si="19"/>
        <v>23.087570919727767</v>
      </c>
    </row>
    <row r="1229" spans="1:17" x14ac:dyDescent="0.2">
      <c r="A1229" s="31">
        <v>44144</v>
      </c>
      <c r="B1229" s="32">
        <v>0.40972222222222199</v>
      </c>
      <c r="C1229" t="s">
        <v>438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VLOOKUP(G1229,lookups!$A$2:$I$201,2,0)</f>
        <v>Stoplight Parrotfish</v>
      </c>
      <c r="L1229" t="str">
        <f>VLOOKUP(G1229,lookups!$A$2:$I$201,3,0)</f>
        <v>Sparisoma viride</v>
      </c>
      <c r="M1229" t="str">
        <f>VLOOKUP(G1229,lookups!$A$2:$I$201,4,0)</f>
        <v>Scaridae</v>
      </c>
      <c r="N1229" t="str">
        <f>VLOOKUP(G1229,lookups!$A$2:$I$201,5,0)</f>
        <v>Herbivores</v>
      </c>
      <c r="O1229">
        <f>VLOOKUP(G1229,lookups!$A$2:$I$201,6,0)</f>
        <v>2.5000000000000001E-2</v>
      </c>
      <c r="P1229">
        <f>VLOOKUP(G1229,lookups!$A$2:$I$201,7,0)</f>
        <v>2.9214000000000002</v>
      </c>
      <c r="Q1229">
        <f t="shared" si="19"/>
        <v>10.869938743553069</v>
      </c>
    </row>
    <row r="1230" spans="1:17" x14ac:dyDescent="0.2">
      <c r="A1230" s="31">
        <v>44144</v>
      </c>
      <c r="B1230" s="32">
        <v>0.40972222222222199</v>
      </c>
      <c r="C1230" t="s">
        <v>438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VLOOKUP(G1230,lookups!$A$2:$I$201,2,0)</f>
        <v>Stoplight Parrotfish</v>
      </c>
      <c r="L1230" t="str">
        <f>VLOOKUP(G1230,lookups!$A$2:$I$201,3,0)</f>
        <v>Sparisoma viride</v>
      </c>
      <c r="M1230" t="str">
        <f>VLOOKUP(G1230,lookups!$A$2:$I$201,4,0)</f>
        <v>Scaridae</v>
      </c>
      <c r="N1230" t="str">
        <f>VLOOKUP(G1230,lookups!$A$2:$I$201,5,0)</f>
        <v>Herbivores</v>
      </c>
      <c r="O1230">
        <f>VLOOKUP(G1230,lookups!$A$2:$I$201,6,0)</f>
        <v>2.5000000000000001E-2</v>
      </c>
      <c r="P1230">
        <f>VLOOKUP(G1230,lookups!$A$2:$I$201,7,0)</f>
        <v>2.9214000000000002</v>
      </c>
      <c r="Q1230">
        <f t="shared" si="19"/>
        <v>4.6906288624930603</v>
      </c>
    </row>
    <row r="1231" spans="1:17" x14ac:dyDescent="0.2">
      <c r="A1231" s="31">
        <v>44144</v>
      </c>
      <c r="B1231" s="32">
        <v>0.40972222222222199</v>
      </c>
      <c r="C1231" t="s">
        <v>438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VLOOKUP(G1231,lookups!$A$2:$I$201,2,0)</f>
        <v>Bluehead Wrasse</v>
      </c>
      <c r="L1231" t="str">
        <f>VLOOKUP(G1231,lookups!$A$2:$I$201,3,0)</f>
        <v>Thalassoma bifasciatum</v>
      </c>
      <c r="M1231" t="str">
        <f>VLOOKUP(G1231,lookups!$A$2:$I$201,4,0)</f>
        <v>Labridae</v>
      </c>
      <c r="N1231" t="str">
        <f>VLOOKUP(G1231,lookups!$A$2:$I$201,5,0)</f>
        <v>Carnivores</v>
      </c>
      <c r="O1231">
        <f>VLOOKUP(G1231,lookups!$A$2:$I$201,6,0)</f>
        <v>8.9099999999999995E-3</v>
      </c>
      <c r="P1231">
        <f>VLOOKUP(G1231,lookups!$A$2:$I$201,7,0)</f>
        <v>3.01</v>
      </c>
      <c r="Q1231">
        <f t="shared" si="19"/>
        <v>1.9593542699963782</v>
      </c>
    </row>
    <row r="1232" spans="1:17" x14ac:dyDescent="0.2">
      <c r="A1232" s="31">
        <v>44144</v>
      </c>
      <c r="B1232" s="32">
        <v>0.40972222222222199</v>
      </c>
      <c r="C1232" t="s">
        <v>438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VLOOKUP(G1232,lookups!$A$2:$I$201,2,0)</f>
        <v>Bluehead Wrasse</v>
      </c>
      <c r="L1232" t="str">
        <f>VLOOKUP(G1232,lookups!$A$2:$I$201,3,0)</f>
        <v>Thalassoma bifasciatum</v>
      </c>
      <c r="M1232" t="str">
        <f>VLOOKUP(G1232,lookups!$A$2:$I$201,4,0)</f>
        <v>Labridae</v>
      </c>
      <c r="N1232" t="str">
        <f>VLOOKUP(G1232,lookups!$A$2:$I$201,5,0)</f>
        <v>Carnivores</v>
      </c>
      <c r="O1232">
        <f>VLOOKUP(G1232,lookups!$A$2:$I$201,6,0)</f>
        <v>8.9099999999999995E-3</v>
      </c>
      <c r="P1232">
        <f>VLOOKUP(G1232,lookups!$A$2:$I$201,7,0)</f>
        <v>3.01</v>
      </c>
      <c r="Q1232">
        <f t="shared" si="19"/>
        <v>0.5782002537554658</v>
      </c>
    </row>
    <row r="1233" spans="1:17" x14ac:dyDescent="0.2">
      <c r="A1233" s="31">
        <v>44144</v>
      </c>
      <c r="B1233" s="32">
        <v>0.40972222222222199</v>
      </c>
      <c r="C1233" t="s">
        <v>438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VLOOKUP(G1233,lookups!$A$2:$I$201,2,0)</f>
        <v>Bluehead Wrasse</v>
      </c>
      <c r="L1233" t="str">
        <f>VLOOKUP(G1233,lookups!$A$2:$I$201,3,0)</f>
        <v>Thalassoma bifasciatum</v>
      </c>
      <c r="M1233" t="str">
        <f>VLOOKUP(G1233,lookups!$A$2:$I$201,4,0)</f>
        <v>Labridae</v>
      </c>
      <c r="N1233" t="str">
        <f>VLOOKUP(G1233,lookups!$A$2:$I$201,5,0)</f>
        <v>Carnivores</v>
      </c>
      <c r="O1233">
        <f>VLOOKUP(G1233,lookups!$A$2:$I$201,6,0)</f>
        <v>8.9099999999999995E-3</v>
      </c>
      <c r="P1233">
        <f>VLOOKUP(G1233,lookups!$A$2:$I$201,7,0)</f>
        <v>3.01</v>
      </c>
      <c r="Q1233">
        <f t="shared" si="19"/>
        <v>15.783861253601465</v>
      </c>
    </row>
    <row r="1234" spans="1:17" x14ac:dyDescent="0.2">
      <c r="A1234" s="31">
        <v>44144</v>
      </c>
      <c r="B1234" s="32">
        <v>0.40972222222222199</v>
      </c>
      <c r="C1234" t="s">
        <v>438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VLOOKUP(G1234,lookups!$A$2:$I$201,2,0)</f>
        <v>Yellowtail Snapper</v>
      </c>
      <c r="L1234" t="str">
        <f>VLOOKUP(G1234,lookups!$A$2:$I$201,3,0)</f>
        <v>Ocyurus chrysurus</v>
      </c>
      <c r="M1234" t="str">
        <f>VLOOKUP(G1234,lookups!$A$2:$I$201,4,0)</f>
        <v>Lutjanidae</v>
      </c>
      <c r="N1234" t="str">
        <f>VLOOKUP(G1234,lookups!$A$2:$I$201,5,0)</f>
        <v>Carnivores</v>
      </c>
      <c r="O1234">
        <f>VLOOKUP(G1234,lookups!$A$2:$I$201,6,0)</f>
        <v>4.0500000000000001E-2</v>
      </c>
      <c r="P1234">
        <f>VLOOKUP(G1234,lookups!$A$2:$I$201,7,0)</f>
        <v>2.718</v>
      </c>
      <c r="Q1234">
        <f t="shared" si="19"/>
        <v>3.2155516880777717</v>
      </c>
    </row>
    <row r="1235" spans="1:17" x14ac:dyDescent="0.2">
      <c r="A1235" s="31">
        <v>44144</v>
      </c>
      <c r="B1235" s="32">
        <v>0.40972222222222199</v>
      </c>
      <c r="C1235" t="s">
        <v>438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VLOOKUP(G1235,lookups!$A$2:$I$201,2,0)</f>
        <v>Yellowtail Snapper</v>
      </c>
      <c r="L1235" t="str">
        <f>VLOOKUP(G1235,lookups!$A$2:$I$201,3,0)</f>
        <v>Ocyurus chrysurus</v>
      </c>
      <c r="M1235" t="str">
        <f>VLOOKUP(G1235,lookups!$A$2:$I$201,4,0)</f>
        <v>Lutjanidae</v>
      </c>
      <c r="N1235" t="str">
        <f>VLOOKUP(G1235,lookups!$A$2:$I$201,5,0)</f>
        <v>Carnivores</v>
      </c>
      <c r="O1235">
        <f>VLOOKUP(G1235,lookups!$A$2:$I$201,6,0)</f>
        <v>4.0500000000000001E-2</v>
      </c>
      <c r="P1235">
        <f>VLOOKUP(G1235,lookups!$A$2:$I$201,7,0)</f>
        <v>2.718</v>
      </c>
      <c r="Q1235">
        <f t="shared" si="19"/>
        <v>0.80217771629770573</v>
      </c>
    </row>
    <row r="1236" spans="1:17" x14ac:dyDescent="0.2">
      <c r="A1236" s="31">
        <v>44144</v>
      </c>
      <c r="B1236" s="32">
        <v>0.40972222222222199</v>
      </c>
      <c r="C1236" t="s">
        <v>438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VLOOKUP(G1236,lookups!$A$2:$I$201,2,0)</f>
        <v>Yellowtail Snapper</v>
      </c>
      <c r="L1236" t="str">
        <f>VLOOKUP(G1236,lookups!$A$2:$I$201,3,0)</f>
        <v>Ocyurus chrysurus</v>
      </c>
      <c r="M1236" t="str">
        <f>VLOOKUP(G1236,lookups!$A$2:$I$201,4,0)</f>
        <v>Lutjanidae</v>
      </c>
      <c r="N1236" t="str">
        <f>VLOOKUP(G1236,lookups!$A$2:$I$201,5,0)</f>
        <v>Carnivores</v>
      </c>
      <c r="O1236">
        <f>VLOOKUP(G1236,lookups!$A$2:$I$201,6,0)</f>
        <v>4.0500000000000001E-2</v>
      </c>
      <c r="P1236">
        <f>VLOOKUP(G1236,lookups!$A$2:$I$201,7,0)</f>
        <v>2.718</v>
      </c>
      <c r="Q1236">
        <f t="shared" si="19"/>
        <v>3.2155516880777717</v>
      </c>
    </row>
    <row r="1237" spans="1:17" x14ac:dyDescent="0.2">
      <c r="A1237" s="31">
        <v>44144</v>
      </c>
      <c r="B1237" s="32">
        <v>0.40972222222222199</v>
      </c>
      <c r="C1237" t="s">
        <v>438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VLOOKUP(G1237,lookups!$A$2:$I$201,2,0)</f>
        <v>French Grunt</v>
      </c>
      <c r="L1237" t="str">
        <f>VLOOKUP(G1237,lookups!$A$2:$I$201,3,0)</f>
        <v>Haemulon flavolineatum</v>
      </c>
      <c r="M1237" t="str">
        <f>VLOOKUP(G1237,lookups!$A$2:$I$201,4,0)</f>
        <v>Haemulidae</v>
      </c>
      <c r="N1237" t="str">
        <f>VLOOKUP(G1237,lookups!$A$2:$I$201,5,0)</f>
        <v>Carnivores</v>
      </c>
      <c r="O1237">
        <f>VLOOKUP(G1237,lookups!$A$2:$I$201,6,0)</f>
        <v>1.2699999999999999E-2</v>
      </c>
      <c r="P1237">
        <f>VLOOKUP(G1237,lookups!$A$2:$I$201,7,0)</f>
        <v>3.1581000000000001</v>
      </c>
      <c r="Q1237">
        <f t="shared" si="19"/>
        <v>3.6415240688494404</v>
      </c>
    </row>
    <row r="1238" spans="1:17" x14ac:dyDescent="0.2">
      <c r="A1238" s="31">
        <v>44144</v>
      </c>
      <c r="B1238" s="32">
        <v>0.40972222222222199</v>
      </c>
      <c r="C1238" t="s">
        <v>438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VLOOKUP(G1238,lookups!$A$2:$I$201,2,0)</f>
        <v>French Grunt</v>
      </c>
      <c r="L1238" t="str">
        <f>VLOOKUP(G1238,lookups!$A$2:$I$201,3,0)</f>
        <v>Haemulon flavolineatum</v>
      </c>
      <c r="M1238" t="str">
        <f>VLOOKUP(G1238,lookups!$A$2:$I$201,4,0)</f>
        <v>Haemulidae</v>
      </c>
      <c r="N1238" t="str">
        <f>VLOOKUP(G1238,lookups!$A$2:$I$201,5,0)</f>
        <v>Carnivores</v>
      </c>
      <c r="O1238">
        <f>VLOOKUP(G1238,lookups!$A$2:$I$201,6,0)</f>
        <v>1.2699999999999999E-2</v>
      </c>
      <c r="P1238">
        <f>VLOOKUP(G1238,lookups!$A$2:$I$201,7,0)</f>
        <v>3.1581000000000001</v>
      </c>
      <c r="Q1238">
        <f t="shared" si="19"/>
        <v>9.0334201264139971</v>
      </c>
    </row>
    <row r="1239" spans="1:17" x14ac:dyDescent="0.2">
      <c r="A1239" s="31">
        <v>44144</v>
      </c>
      <c r="B1239" s="32">
        <v>0.40972222222222199</v>
      </c>
      <c r="C1239" t="s">
        <v>438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VLOOKUP(G1239,lookups!$A$2:$I$201,2,0)</f>
        <v>French Grunt</v>
      </c>
      <c r="L1239" t="str">
        <f>VLOOKUP(G1239,lookups!$A$2:$I$201,3,0)</f>
        <v>Haemulon flavolineatum</v>
      </c>
      <c r="M1239" t="str">
        <f>VLOOKUP(G1239,lookups!$A$2:$I$201,4,0)</f>
        <v>Haemulidae</v>
      </c>
      <c r="N1239" t="str">
        <f>VLOOKUP(G1239,lookups!$A$2:$I$201,5,0)</f>
        <v>Carnivores</v>
      </c>
      <c r="O1239">
        <f>VLOOKUP(G1239,lookups!$A$2:$I$201,6,0)</f>
        <v>1.2699999999999999E-2</v>
      </c>
      <c r="P1239">
        <f>VLOOKUP(G1239,lookups!$A$2:$I$201,7,0)</f>
        <v>3.1581000000000001</v>
      </c>
      <c r="Q1239">
        <f t="shared" si="19"/>
        <v>18.276949882608324</v>
      </c>
    </row>
    <row r="1240" spans="1:17" x14ac:dyDescent="0.2">
      <c r="A1240" s="31">
        <v>44144</v>
      </c>
      <c r="B1240" s="32">
        <v>0.40972222222222199</v>
      </c>
      <c r="C1240" t="s">
        <v>438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VLOOKUP(G1240,lookups!$A$2:$I$201,2,0)</f>
        <v>Striped Parrotfish</v>
      </c>
      <c r="L1240" t="str">
        <f>VLOOKUP(G1240,lookups!$A$2:$I$201,3,0)</f>
        <v>Scarus iserti</v>
      </c>
      <c r="M1240" t="str">
        <f>VLOOKUP(G1240,lookups!$A$2:$I$201,4,0)</f>
        <v>Scaridae</v>
      </c>
      <c r="N1240" t="str">
        <f>VLOOKUP(G1240,lookups!$A$2:$I$201,5,0)</f>
        <v>Herbivores</v>
      </c>
      <c r="O1240">
        <f>VLOOKUP(G1240,lookups!$A$2:$I$201,6,0)</f>
        <v>1.47E-2</v>
      </c>
      <c r="P1240">
        <f>VLOOKUP(G1240,lookups!$A$2:$I$201,7,0)</f>
        <v>3.0548000000000002</v>
      </c>
      <c r="Q1240">
        <f t="shared" si="19"/>
        <v>16.676977189904147</v>
      </c>
    </row>
    <row r="1241" spans="1:17" x14ac:dyDescent="0.2">
      <c r="A1241" s="31">
        <v>44144</v>
      </c>
      <c r="B1241" s="32">
        <v>0.40972222222222199</v>
      </c>
      <c r="C1241" t="s">
        <v>438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VLOOKUP(G1241,lookups!$A$2:$I$201,2,0)</f>
        <v>Striped Parrotfish</v>
      </c>
      <c r="L1241" t="str">
        <f>VLOOKUP(G1241,lookups!$A$2:$I$201,3,0)</f>
        <v>Scarus iserti</v>
      </c>
      <c r="M1241" t="str">
        <f>VLOOKUP(G1241,lookups!$A$2:$I$201,4,0)</f>
        <v>Scaridae</v>
      </c>
      <c r="N1241" t="str">
        <f>VLOOKUP(G1241,lookups!$A$2:$I$201,5,0)</f>
        <v>Herbivores</v>
      </c>
      <c r="O1241">
        <f>VLOOKUP(G1241,lookups!$A$2:$I$201,6,0)</f>
        <v>1.47E-2</v>
      </c>
      <c r="P1241">
        <f>VLOOKUP(G1241,lookups!$A$2:$I$201,7,0)</f>
        <v>3.0548000000000002</v>
      </c>
      <c r="Q1241">
        <f t="shared" si="19"/>
        <v>8.4348356905685886</v>
      </c>
    </row>
    <row r="1242" spans="1:17" x14ac:dyDescent="0.2">
      <c r="A1242" s="31">
        <v>44144</v>
      </c>
      <c r="B1242" s="32">
        <v>0.40972222222222199</v>
      </c>
      <c r="C1242" t="s">
        <v>438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VLOOKUP(G1242,lookups!$A$2:$I$201,2,0)</f>
        <v>Striped Parrotfish</v>
      </c>
      <c r="L1242" t="str">
        <f>VLOOKUP(G1242,lookups!$A$2:$I$201,3,0)</f>
        <v>Scarus iserti</v>
      </c>
      <c r="M1242" t="str">
        <f>VLOOKUP(G1242,lookups!$A$2:$I$201,4,0)</f>
        <v>Scaridae</v>
      </c>
      <c r="N1242" t="str">
        <f>VLOOKUP(G1242,lookups!$A$2:$I$201,5,0)</f>
        <v>Herbivores</v>
      </c>
      <c r="O1242">
        <f>VLOOKUP(G1242,lookups!$A$2:$I$201,6,0)</f>
        <v>1.47E-2</v>
      </c>
      <c r="P1242">
        <f>VLOOKUP(G1242,lookups!$A$2:$I$201,7,0)</f>
        <v>3.0548000000000002</v>
      </c>
      <c r="Q1242">
        <f t="shared" si="19"/>
        <v>1.0150564524775472</v>
      </c>
    </row>
    <row r="1243" spans="1:17" x14ac:dyDescent="0.2">
      <c r="A1243" s="31">
        <v>44144</v>
      </c>
      <c r="B1243" s="32">
        <v>0.40972222222222199</v>
      </c>
      <c r="C1243" t="s">
        <v>438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VLOOKUP(G1243,lookups!$A$2:$I$201,2,0)</f>
        <v>Striped Parrotfish</v>
      </c>
      <c r="L1243" t="str">
        <f>VLOOKUP(G1243,lookups!$A$2:$I$201,3,0)</f>
        <v>Scarus iserti</v>
      </c>
      <c r="M1243" t="str">
        <f>VLOOKUP(G1243,lookups!$A$2:$I$201,4,0)</f>
        <v>Scaridae</v>
      </c>
      <c r="N1243" t="str">
        <f>VLOOKUP(G1243,lookups!$A$2:$I$201,5,0)</f>
        <v>Herbivores</v>
      </c>
      <c r="O1243">
        <f>VLOOKUP(G1243,lookups!$A$2:$I$201,6,0)</f>
        <v>1.47E-2</v>
      </c>
      <c r="P1243">
        <f>VLOOKUP(G1243,lookups!$A$2:$I$201,7,0)</f>
        <v>3.0548000000000002</v>
      </c>
      <c r="Q1243">
        <f t="shared" si="19"/>
        <v>3.5027873644931384</v>
      </c>
    </row>
    <row r="1244" spans="1:17" x14ac:dyDescent="0.2">
      <c r="A1244" s="31">
        <v>44144</v>
      </c>
      <c r="B1244" s="32">
        <v>0.40972222222222199</v>
      </c>
      <c r="C1244" t="s">
        <v>438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VLOOKUP(G1244,lookups!$A$2:$I$201,2,0)</f>
        <v>Striped Parrotfish</v>
      </c>
      <c r="L1244" t="str">
        <f>VLOOKUP(G1244,lookups!$A$2:$I$201,3,0)</f>
        <v>Scarus iserti</v>
      </c>
      <c r="M1244" t="str">
        <f>VLOOKUP(G1244,lookups!$A$2:$I$201,4,0)</f>
        <v>Scaridae</v>
      </c>
      <c r="N1244" t="str">
        <f>VLOOKUP(G1244,lookups!$A$2:$I$201,5,0)</f>
        <v>Herbivores</v>
      </c>
      <c r="O1244">
        <f>VLOOKUP(G1244,lookups!$A$2:$I$201,6,0)</f>
        <v>1.47E-2</v>
      </c>
      <c r="P1244">
        <f>VLOOKUP(G1244,lookups!$A$2:$I$201,7,0)</f>
        <v>3.0548000000000002</v>
      </c>
      <c r="Q1244">
        <f t="shared" si="19"/>
        <v>2.0069238957862789</v>
      </c>
    </row>
    <row r="1245" spans="1:17" x14ac:dyDescent="0.2">
      <c r="A1245" s="31">
        <v>44144</v>
      </c>
      <c r="B1245" s="32">
        <v>0.40972222222222199</v>
      </c>
      <c r="C1245" t="s">
        <v>438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VLOOKUP(G1245,lookups!$A$2:$I$201,2,0)</f>
        <v>Hamlet spp.</v>
      </c>
      <c r="L1245" t="str">
        <f>VLOOKUP(G1245,lookups!$A$2:$I$201,3,0)</f>
        <v>Hypoplectrus puella</v>
      </c>
      <c r="M1245" t="str">
        <f>VLOOKUP(G1245,lookups!$A$2:$I$201,4,0)</f>
        <v>Serranidae</v>
      </c>
      <c r="N1245" t="str">
        <f>VLOOKUP(G1245,lookups!$A$2:$I$201,5,0)</f>
        <v>Carnivores</v>
      </c>
      <c r="O1245">
        <f>VLOOKUP(G1245,lookups!$A$2:$I$201,6,0)</f>
        <v>1.7780000000000001E-2</v>
      </c>
      <c r="P1245">
        <f>VLOOKUP(G1245,lookups!$A$2:$I$201,7,0)</f>
        <v>3.03</v>
      </c>
      <c r="Q1245">
        <f t="shared" si="19"/>
        <v>2.3324420895012303</v>
      </c>
    </row>
    <row r="1246" spans="1:17" x14ac:dyDescent="0.2">
      <c r="A1246" s="31">
        <v>44144</v>
      </c>
      <c r="B1246" s="32">
        <v>0.40972222222222199</v>
      </c>
      <c r="C1246" t="s">
        <v>438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VLOOKUP(G1246,lookups!$A$2:$I$201,2,0)</f>
        <v>3-spot Damselfish</v>
      </c>
      <c r="L1246" t="str">
        <f>VLOOKUP(G1246,lookups!$A$2:$I$201,3,0)</f>
        <v>Stegastes planifrons</v>
      </c>
      <c r="M1246" t="str">
        <f>VLOOKUP(G1246,lookups!$A$2:$I$201,4,0)</f>
        <v>Pomacentridae</v>
      </c>
      <c r="N1246" t="str">
        <f>VLOOKUP(G1246,lookups!$A$2:$I$201,5,0)</f>
        <v>Omnivores</v>
      </c>
      <c r="O1246">
        <f>VLOOKUP(G1246,lookups!$A$2:$I$201,6,0)</f>
        <v>2.188E-2</v>
      </c>
      <c r="P1246">
        <f>VLOOKUP(G1246,lookups!$A$2:$I$201,7,0)</f>
        <v>2.96</v>
      </c>
      <c r="Q1246">
        <f t="shared" si="19"/>
        <v>0.56536150138828423</v>
      </c>
    </row>
    <row r="1247" spans="1:17" x14ac:dyDescent="0.2">
      <c r="A1247" s="31">
        <v>44144</v>
      </c>
      <c r="B1247" s="32">
        <v>0.40972222222222199</v>
      </c>
      <c r="C1247" t="s">
        <v>438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VLOOKUP(G1247,lookups!$A$2:$I$201,2,0)</f>
        <v>Queen Parrotfish</v>
      </c>
      <c r="L1247" t="str">
        <f>VLOOKUP(G1247,lookups!$A$2:$I$201,3,0)</f>
        <v>Scarus vetula</v>
      </c>
      <c r="M1247" t="str">
        <f>VLOOKUP(G1247,lookups!$A$2:$I$201,4,0)</f>
        <v>Scaridae</v>
      </c>
      <c r="N1247" t="str">
        <f>VLOOKUP(G1247,lookups!$A$2:$I$201,5,0)</f>
        <v>Herbivores</v>
      </c>
      <c r="O1247">
        <f>VLOOKUP(G1247,lookups!$A$2:$I$201,6,0)</f>
        <v>2.5000000000000001E-2</v>
      </c>
      <c r="P1247">
        <f>VLOOKUP(G1247,lookups!$A$2:$I$201,7,0)</f>
        <v>2.9214000000000002</v>
      </c>
      <c r="Q1247">
        <f t="shared" si="19"/>
        <v>0.61915878909606581</v>
      </c>
    </row>
    <row r="1248" spans="1:17" x14ac:dyDescent="0.2">
      <c r="A1248" s="31">
        <v>44144</v>
      </c>
      <c r="B1248" s="32">
        <v>0.40972222222222199</v>
      </c>
      <c r="C1248" t="s">
        <v>438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VLOOKUP(G1248,lookups!$A$2:$I$201,2,0)</f>
        <v>Queen Parrotfish</v>
      </c>
      <c r="L1248" t="str">
        <f>VLOOKUP(G1248,lookups!$A$2:$I$201,3,0)</f>
        <v>Scarus vetula</v>
      </c>
      <c r="M1248" t="str">
        <f>VLOOKUP(G1248,lookups!$A$2:$I$201,4,0)</f>
        <v>Scaridae</v>
      </c>
      <c r="N1248" t="str">
        <f>VLOOKUP(G1248,lookups!$A$2:$I$201,5,0)</f>
        <v>Herbivores</v>
      </c>
      <c r="O1248">
        <f>VLOOKUP(G1248,lookups!$A$2:$I$201,6,0)</f>
        <v>2.5000000000000001E-2</v>
      </c>
      <c r="P1248">
        <f>VLOOKUP(G1248,lookups!$A$2:$I$201,7,0)</f>
        <v>2.9214000000000002</v>
      </c>
      <c r="Q1248">
        <f t="shared" si="19"/>
        <v>2.7536642058777425</v>
      </c>
    </row>
    <row r="1249" spans="1:17" x14ac:dyDescent="0.2">
      <c r="A1249" s="31">
        <v>44144</v>
      </c>
      <c r="B1249" s="32">
        <v>0.40972222222222199</v>
      </c>
      <c r="C1249" t="s">
        <v>438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VLOOKUP(G1249,lookups!$A$2:$I$201,2,0)</f>
        <v>Slippery Dick</v>
      </c>
      <c r="L1249" t="str">
        <f>VLOOKUP(G1249,lookups!$A$2:$I$201,3,0)</f>
        <v>Halichoeres bivittatus</v>
      </c>
      <c r="M1249" t="str">
        <f>VLOOKUP(G1249,lookups!$A$2:$I$201,4,0)</f>
        <v>Labridae</v>
      </c>
      <c r="N1249" t="str">
        <f>VLOOKUP(G1249,lookups!$A$2:$I$201,5,0)</f>
        <v>Carnivores</v>
      </c>
      <c r="O1249">
        <f>VLOOKUP(G1249,lookups!$A$2:$I$201,6,0)</f>
        <v>9.3299999999999998E-3</v>
      </c>
      <c r="P1249">
        <f>VLOOKUP(G1249,lookups!$A$2:$I$201,7,0)</f>
        <v>3.06</v>
      </c>
      <c r="Q1249">
        <f t="shared" si="19"/>
        <v>1.284487425265967</v>
      </c>
    </row>
    <row r="1250" spans="1:17" x14ac:dyDescent="0.2">
      <c r="A1250" s="31">
        <v>44144</v>
      </c>
      <c r="B1250" s="32">
        <v>0.40972222222222199</v>
      </c>
      <c r="C1250" t="s">
        <v>438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VLOOKUP(G1250,lookups!$A$2:$I$201,2,0)</f>
        <v>Slippery Dick</v>
      </c>
      <c r="L1250" t="str">
        <f>VLOOKUP(G1250,lookups!$A$2:$I$201,3,0)</f>
        <v>Halichoeres bivittatus</v>
      </c>
      <c r="M1250" t="str">
        <f>VLOOKUP(G1250,lookups!$A$2:$I$201,4,0)</f>
        <v>Labridae</v>
      </c>
      <c r="N1250" t="str">
        <f>VLOOKUP(G1250,lookups!$A$2:$I$201,5,0)</f>
        <v>Carnivores</v>
      </c>
      <c r="O1250">
        <f>VLOOKUP(G1250,lookups!$A$2:$I$201,6,0)</f>
        <v>9.3299999999999998E-3</v>
      </c>
      <c r="P1250">
        <f>VLOOKUP(G1250,lookups!$A$2:$I$201,7,0)</f>
        <v>3.06</v>
      </c>
      <c r="Q1250">
        <f t="shared" si="19"/>
        <v>5.4117410047026144</v>
      </c>
    </row>
    <row r="1251" spans="1:17" x14ac:dyDescent="0.2">
      <c r="A1251" s="31">
        <v>44144</v>
      </c>
      <c r="B1251" s="32">
        <v>0.40972222222222199</v>
      </c>
      <c r="C1251" t="s">
        <v>438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VLOOKUP(G1251,lookups!$A$2:$I$201,2,0)</f>
        <v>Slippery Dick</v>
      </c>
      <c r="L1251" t="str">
        <f>VLOOKUP(G1251,lookups!$A$2:$I$201,3,0)</f>
        <v>Halichoeres bivittatus</v>
      </c>
      <c r="M1251" t="str">
        <f>VLOOKUP(G1251,lookups!$A$2:$I$201,4,0)</f>
        <v>Labridae</v>
      </c>
      <c r="N1251" t="str">
        <f>VLOOKUP(G1251,lookups!$A$2:$I$201,5,0)</f>
        <v>Carnivores</v>
      </c>
      <c r="O1251">
        <f>VLOOKUP(G1251,lookups!$A$2:$I$201,6,0)</f>
        <v>9.3299999999999998E-3</v>
      </c>
      <c r="P1251">
        <f>VLOOKUP(G1251,lookups!$A$2:$I$201,7,0)</f>
        <v>3.06</v>
      </c>
      <c r="Q1251">
        <f t="shared" si="19"/>
        <v>2.2440083567938895</v>
      </c>
    </row>
    <row r="1252" spans="1:17" x14ac:dyDescent="0.2">
      <c r="A1252" s="31">
        <v>44144</v>
      </c>
      <c r="B1252" s="32">
        <v>0.40972222222222199</v>
      </c>
      <c r="C1252" t="s">
        <v>438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VLOOKUP(G1252,lookups!$A$2:$I$201,2,0)</f>
        <v>Foureye Butterflyfish</v>
      </c>
      <c r="L1252" t="str">
        <f>VLOOKUP(G1252,lookups!$A$2:$I$201,3,0)</f>
        <v>Chaetodon capistratus</v>
      </c>
      <c r="M1252" t="str">
        <f>VLOOKUP(G1252,lookups!$A$2:$I$201,4,0)</f>
        <v>Chaetodontidae</v>
      </c>
      <c r="N1252" t="str">
        <f>VLOOKUP(G1252,lookups!$A$2:$I$201,5,0)</f>
        <v>Carnivores</v>
      </c>
      <c r="O1252">
        <f>VLOOKUP(G1252,lookups!$A$2:$I$201,6,0)</f>
        <v>2.1999999999999999E-2</v>
      </c>
      <c r="P1252">
        <f>VLOOKUP(G1252,lookups!$A$2:$I$201,7,0)</f>
        <v>3.1897000000000002</v>
      </c>
      <c r="Q1252">
        <f t="shared" si="19"/>
        <v>3.7318768485776825</v>
      </c>
    </row>
    <row r="1253" spans="1:17" x14ac:dyDescent="0.2">
      <c r="A1253" s="31">
        <v>44144</v>
      </c>
      <c r="B1253" s="32">
        <v>0.40972222222222199</v>
      </c>
      <c r="C1253" t="s">
        <v>438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VLOOKUP(G1253,lookups!$A$2:$I$201,2,0)</f>
        <v>Bluestriped Grunt</v>
      </c>
      <c r="L1253" t="str">
        <f>VLOOKUP(G1253,lookups!$A$2:$I$201,3,0)</f>
        <v>Haemulon sciurus</v>
      </c>
      <c r="M1253" t="str">
        <f>VLOOKUP(G1253,lookups!$A$2:$I$201,4,0)</f>
        <v>Haemulidae</v>
      </c>
      <c r="N1253" t="str">
        <f>VLOOKUP(G1253,lookups!$A$2:$I$201,5,0)</f>
        <v>Carnivores</v>
      </c>
      <c r="O1253">
        <f>VLOOKUP(G1253,lookups!$A$2:$I$201,6,0)</f>
        <v>1.9400000000000001E-2</v>
      </c>
      <c r="P1253">
        <f>VLOOKUP(G1253,lookups!$A$2:$I$201,7,0)</f>
        <v>2.9996</v>
      </c>
      <c r="Q1253">
        <f t="shared" si="19"/>
        <v>4.1873978004204728</v>
      </c>
    </row>
    <row r="1254" spans="1:17" x14ac:dyDescent="0.2">
      <c r="A1254" s="31">
        <v>44144</v>
      </c>
      <c r="B1254" s="32">
        <v>0.40972222222222199</v>
      </c>
      <c r="C1254" t="s">
        <v>438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VLOOKUP(G1254,lookups!$A$2:$I$201,2,0)</f>
        <v>Clown Wrasse</v>
      </c>
      <c r="L1254" t="str">
        <f>VLOOKUP(G1254,lookups!$A$2:$I$201,3,0)</f>
        <v>Halichoeres maculipinna </v>
      </c>
      <c r="M1254" t="str">
        <f>VLOOKUP(G1254,lookups!$A$2:$I$201,4,0)</f>
        <v>Labridae</v>
      </c>
      <c r="N1254" t="str">
        <f>VLOOKUP(G1254,lookups!$A$2:$I$201,5,0)</f>
        <v>Carnivores</v>
      </c>
      <c r="O1254">
        <f>VLOOKUP(G1254,lookups!$A$2:$I$201,6,0)</f>
        <v>1.047E-2</v>
      </c>
      <c r="P1254">
        <f>VLOOKUP(G1254,lookups!$A$2:$I$201,7,0)</f>
        <v>3.2</v>
      </c>
      <c r="Q1254">
        <f t="shared" si="19"/>
        <v>3.2361651963011573</v>
      </c>
    </row>
    <row r="1255" spans="1:17" x14ac:dyDescent="0.2">
      <c r="A1255" s="31">
        <v>44144</v>
      </c>
      <c r="B1255" s="32">
        <v>0.40972222222222199</v>
      </c>
      <c r="C1255" t="s">
        <v>438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VLOOKUP(G1255,lookups!$A$2:$I$201,2,0)</f>
        <v>Yellowtail Snapper</v>
      </c>
      <c r="L1255" t="str">
        <f>VLOOKUP(G1255,lookups!$A$2:$I$201,3,0)</f>
        <v>Ocyurus chrysurus</v>
      </c>
      <c r="M1255" t="str">
        <f>VLOOKUP(G1255,lookups!$A$2:$I$201,4,0)</f>
        <v>Lutjanidae</v>
      </c>
      <c r="N1255" t="str">
        <f>VLOOKUP(G1255,lookups!$A$2:$I$201,5,0)</f>
        <v>Carnivores</v>
      </c>
      <c r="O1255">
        <f>VLOOKUP(G1255,lookups!$A$2:$I$201,6,0)</f>
        <v>4.0500000000000001E-2</v>
      </c>
      <c r="P1255">
        <f>VLOOKUP(G1255,lookups!$A$2:$I$201,7,0)</f>
        <v>2.718</v>
      </c>
      <c r="Q1255">
        <f t="shared" si="19"/>
        <v>21.157045654464355</v>
      </c>
    </row>
    <row r="1256" spans="1:17" x14ac:dyDescent="0.2">
      <c r="A1256" s="31">
        <v>44144</v>
      </c>
      <c r="B1256" s="32">
        <v>0.40972222222222199</v>
      </c>
      <c r="C1256" t="s">
        <v>438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VLOOKUP(G1256,lookups!$A$2:$I$201,2,0)</f>
        <v>Blue Tang</v>
      </c>
      <c r="L1256" t="str">
        <f>VLOOKUP(G1256,lookups!$A$2:$I$201,3,0)</f>
        <v>Acanthurus coeruleus</v>
      </c>
      <c r="M1256" t="str">
        <f>VLOOKUP(G1256,lookups!$A$2:$I$201,4,0)</f>
        <v>Acanthuridae</v>
      </c>
      <c r="N1256" t="str">
        <f>VLOOKUP(G1256,lookups!$A$2:$I$201,5,0)</f>
        <v>Herbivores</v>
      </c>
      <c r="O1256">
        <f>VLOOKUP(G1256,lookups!$A$2:$I$201,6,0)</f>
        <v>4.1500000000000002E-2</v>
      </c>
      <c r="P1256">
        <f>VLOOKUP(G1256,lookups!$A$2:$I$201,7,0)</f>
        <v>2.8346</v>
      </c>
      <c r="Q1256">
        <f t="shared" si="19"/>
        <v>0.93432077429463178</v>
      </c>
    </row>
    <row r="1257" spans="1:17" x14ac:dyDescent="0.2">
      <c r="A1257" s="31">
        <v>44144</v>
      </c>
      <c r="B1257" s="32">
        <v>0.40972222222222199</v>
      </c>
      <c r="C1257" t="s">
        <v>438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VLOOKUP(G1257,lookups!$A$2:$I$201,2,0)</f>
        <v>Greenblotch Parrotfish</v>
      </c>
      <c r="L1257" t="str">
        <f>VLOOKUP(G1257,lookups!$A$2:$I$201,3,0)</f>
        <v>Sparisoma atomarium</v>
      </c>
      <c r="M1257" t="str">
        <f>VLOOKUP(G1257,lookups!$A$2:$I$201,4,0)</f>
        <v>Scaridae</v>
      </c>
      <c r="N1257" t="str">
        <f>VLOOKUP(G1257,lookups!$A$2:$I$201,5,0)</f>
        <v>Herbivores</v>
      </c>
      <c r="O1257">
        <f>VLOOKUP(G1257,lookups!$A$2:$I$201,6,0)</f>
        <v>1.21E-2</v>
      </c>
      <c r="P1257">
        <f>VLOOKUP(G1257,lookups!$A$2:$I$201,7,0)</f>
        <v>3.0274999999999999</v>
      </c>
      <c r="Q1257">
        <f t="shared" si="19"/>
        <v>2.7456064148190644</v>
      </c>
    </row>
    <row r="1258" spans="1:17" x14ac:dyDescent="0.2">
      <c r="A1258" s="31">
        <v>44144</v>
      </c>
      <c r="B1258" s="32">
        <v>0.40972222222222199</v>
      </c>
      <c r="C1258" t="s">
        <v>438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VLOOKUP(G1258,lookups!$A$2:$I$201,2,0)</f>
        <v>Beaugregory</v>
      </c>
      <c r="L1258" t="str">
        <f>VLOOKUP(G1258,lookups!$A$2:$I$201,3,0)</f>
        <v>Stegastes leucostictus</v>
      </c>
      <c r="M1258" t="str">
        <f>VLOOKUP(G1258,lookups!$A$2:$I$201,4,0)</f>
        <v>Pomacentridae</v>
      </c>
      <c r="N1258" t="str">
        <f>VLOOKUP(G1258,lookups!$A$2:$I$201,5,0)</f>
        <v>Omnivores</v>
      </c>
      <c r="O1258">
        <f>VLOOKUP(G1258,lookups!$A$2:$I$201,6,0)</f>
        <v>1.9949999999999999E-2</v>
      </c>
      <c r="P1258">
        <f>VLOOKUP(G1258,lookups!$A$2:$I$201,7,0)</f>
        <v>2.95</v>
      </c>
      <c r="Q1258">
        <f t="shared" si="19"/>
        <v>2.3009353312602805</v>
      </c>
    </row>
    <row r="1259" spans="1:17" x14ac:dyDescent="0.2">
      <c r="A1259" s="31">
        <v>44144</v>
      </c>
      <c r="B1259" s="32">
        <v>0.40972222222222199</v>
      </c>
      <c r="C1259" t="s">
        <v>438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VLOOKUP(G1259,lookups!$A$2:$I$201,2,0)</f>
        <v>Blue Tang</v>
      </c>
      <c r="L1259" t="str">
        <f>VLOOKUP(G1259,lookups!$A$2:$I$201,3,0)</f>
        <v>Acanthurus coeruleus</v>
      </c>
      <c r="M1259" t="str">
        <f>VLOOKUP(G1259,lookups!$A$2:$I$201,4,0)</f>
        <v>Acanthuridae</v>
      </c>
      <c r="N1259" t="str">
        <f>VLOOKUP(G1259,lookups!$A$2:$I$201,5,0)</f>
        <v>Herbivores</v>
      </c>
      <c r="O1259">
        <f>VLOOKUP(G1259,lookups!$A$2:$I$201,6,0)</f>
        <v>4.1500000000000002E-2</v>
      </c>
      <c r="P1259">
        <f>VLOOKUP(G1259,lookups!$A$2:$I$201,7,0)</f>
        <v>2.8346</v>
      </c>
      <c r="Q1259">
        <f t="shared" si="19"/>
        <v>2.1117735602071006</v>
      </c>
    </row>
    <row r="1260" spans="1:17" x14ac:dyDescent="0.2">
      <c r="A1260" s="31">
        <v>44144</v>
      </c>
      <c r="B1260" s="32">
        <v>0.40972222222222199</v>
      </c>
      <c r="C1260" t="s">
        <v>438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VLOOKUP(G1260,lookups!$A$2:$I$201,2,0)</f>
        <v>Striped Parrotfish</v>
      </c>
      <c r="L1260" t="str">
        <f>VLOOKUP(G1260,lookups!$A$2:$I$201,3,0)</f>
        <v>Scarus iserti</v>
      </c>
      <c r="M1260" t="str">
        <f>VLOOKUP(G1260,lookups!$A$2:$I$201,4,0)</f>
        <v>Scaridae</v>
      </c>
      <c r="N1260" t="str">
        <f>VLOOKUP(G1260,lookups!$A$2:$I$201,5,0)</f>
        <v>Herbivores</v>
      </c>
      <c r="O1260">
        <f>VLOOKUP(G1260,lookups!$A$2:$I$201,6,0)</f>
        <v>1.47E-2</v>
      </c>
      <c r="P1260">
        <f>VLOOKUP(G1260,lookups!$A$2:$I$201,7,0)</f>
        <v>3.0548000000000002</v>
      </c>
      <c r="Q1260">
        <f t="shared" si="19"/>
        <v>5.6094828861923958</v>
      </c>
    </row>
    <row r="1261" spans="1:17" x14ac:dyDescent="0.2">
      <c r="A1261" s="31">
        <v>44144</v>
      </c>
      <c r="B1261" s="32">
        <v>0.40972222222222199</v>
      </c>
      <c r="C1261" t="s">
        <v>438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VLOOKUP(G1261,lookups!$A$2:$I$201,2,0)</f>
        <v>Striped Parrotfish</v>
      </c>
      <c r="L1261" t="str">
        <f>VLOOKUP(G1261,lookups!$A$2:$I$201,3,0)</f>
        <v>Scarus iserti</v>
      </c>
      <c r="M1261" t="str">
        <f>VLOOKUP(G1261,lookups!$A$2:$I$201,4,0)</f>
        <v>Scaridae</v>
      </c>
      <c r="N1261" t="str">
        <f>VLOOKUP(G1261,lookups!$A$2:$I$201,5,0)</f>
        <v>Herbivores</v>
      </c>
      <c r="O1261">
        <f>VLOOKUP(G1261,lookups!$A$2:$I$201,6,0)</f>
        <v>1.47E-2</v>
      </c>
      <c r="P1261">
        <f>VLOOKUP(G1261,lookups!$A$2:$I$201,7,0)</f>
        <v>3.0548000000000002</v>
      </c>
      <c r="Q1261">
        <f t="shared" si="19"/>
        <v>2.0069238957862789</v>
      </c>
    </row>
    <row r="1262" spans="1:17" x14ac:dyDescent="0.2">
      <c r="A1262" s="31">
        <v>44144</v>
      </c>
      <c r="B1262" s="32">
        <v>0.40972222222222199</v>
      </c>
      <c r="C1262" t="s">
        <v>438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VLOOKUP(G1262,lookups!$A$2:$I$201,2,0)</f>
        <v>Striped Parrotfish</v>
      </c>
      <c r="L1262" t="str">
        <f>VLOOKUP(G1262,lookups!$A$2:$I$201,3,0)</f>
        <v>Scarus iserti</v>
      </c>
      <c r="M1262" t="str">
        <f>VLOOKUP(G1262,lookups!$A$2:$I$201,4,0)</f>
        <v>Scaridae</v>
      </c>
      <c r="N1262" t="str">
        <f>VLOOKUP(G1262,lookups!$A$2:$I$201,5,0)</f>
        <v>Herbivores</v>
      </c>
      <c r="O1262">
        <f>VLOOKUP(G1262,lookups!$A$2:$I$201,6,0)</f>
        <v>1.47E-2</v>
      </c>
      <c r="P1262">
        <f>VLOOKUP(G1262,lookups!$A$2:$I$201,7,0)</f>
        <v>3.0548000000000002</v>
      </c>
      <c r="Q1262">
        <f t="shared" si="19"/>
        <v>8.4348356905685886</v>
      </c>
    </row>
    <row r="1263" spans="1:17" x14ac:dyDescent="0.2">
      <c r="A1263" s="31">
        <v>44144</v>
      </c>
      <c r="B1263" s="32">
        <v>0.40972222222222199</v>
      </c>
      <c r="C1263" t="s">
        <v>438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VLOOKUP(G1263,lookups!$A$2:$I$201,2,0)</f>
        <v>Stoplight Parrotfish</v>
      </c>
      <c r="L1263" t="str">
        <f>VLOOKUP(G1263,lookups!$A$2:$I$201,3,0)</f>
        <v>Sparisoma viride</v>
      </c>
      <c r="M1263" t="str">
        <f>VLOOKUP(G1263,lookups!$A$2:$I$201,4,0)</f>
        <v>Scaridae</v>
      </c>
      <c r="N1263" t="str">
        <f>VLOOKUP(G1263,lookups!$A$2:$I$201,5,0)</f>
        <v>Herbivores</v>
      </c>
      <c r="O1263">
        <f>VLOOKUP(G1263,lookups!$A$2:$I$201,6,0)</f>
        <v>2.5000000000000001E-2</v>
      </c>
      <c r="P1263">
        <f>VLOOKUP(G1263,lookups!$A$2:$I$201,7,0)</f>
        <v>2.9214000000000002</v>
      </c>
      <c r="Q1263">
        <f t="shared" si="19"/>
        <v>82.348582143975179</v>
      </c>
    </row>
    <row r="1264" spans="1:17" x14ac:dyDescent="0.2">
      <c r="A1264" s="31">
        <v>44144</v>
      </c>
      <c r="B1264" s="32">
        <v>0.40972222222222199</v>
      </c>
      <c r="C1264" t="s">
        <v>438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VLOOKUP(G1264,lookups!$A$2:$I$201,2,0)</f>
        <v>Ocean Surgeonfish</v>
      </c>
      <c r="L1264" t="str">
        <f>VLOOKUP(G1264,lookups!$A$2:$I$201,3,0)</f>
        <v>Acanthurus bahianus</v>
      </c>
      <c r="M1264" t="str">
        <f>VLOOKUP(G1264,lookups!$A$2:$I$201,4,0)</f>
        <v>Acanthuridae</v>
      </c>
      <c r="N1264" t="str">
        <f>VLOOKUP(G1264,lookups!$A$2:$I$201,5,0)</f>
        <v>Herbivores</v>
      </c>
      <c r="O1264">
        <f>VLOOKUP(G1264,lookups!$A$2:$I$201,6,0)</f>
        <v>2.3699999999999999E-2</v>
      </c>
      <c r="P1264">
        <f>VLOOKUP(G1264,lookups!$A$2:$I$201,7,0)</f>
        <v>2.9752000000000001</v>
      </c>
      <c r="Q1264">
        <f t="shared" si="19"/>
        <v>60.912787998674638</v>
      </c>
    </row>
    <row r="1265" spans="1:17" x14ac:dyDescent="0.2">
      <c r="A1265" s="31">
        <v>44144</v>
      </c>
      <c r="B1265" s="32">
        <v>0.40972222222222199</v>
      </c>
      <c r="C1265" t="s">
        <v>438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VLOOKUP(G1265,lookups!$A$2:$I$201,2,0)</f>
        <v>Goatfish</v>
      </c>
      <c r="L1265" t="str">
        <f>VLOOKUP(G1265,lookups!$A$2:$I$201,3,0)</f>
        <v>Mulloidichthys martinicus</v>
      </c>
      <c r="M1265" t="str">
        <f>VLOOKUP(G1265,lookups!$A$2:$I$201,4,0)</f>
        <v>Mullidae</v>
      </c>
      <c r="N1265" t="str">
        <f>VLOOKUP(G1265,lookups!$A$2:$I$201,5,0)</f>
        <v>Carnivores</v>
      </c>
      <c r="O1265">
        <f>VLOOKUP(G1265,lookups!$A$2:$I$201,6,0)</f>
        <v>9.7699999999999992E-3</v>
      </c>
      <c r="P1265">
        <f>VLOOKUP(G1265,lookups!$A$2:$I$201,7,0)</f>
        <v>3.12</v>
      </c>
      <c r="Q1265">
        <f t="shared" si="19"/>
        <v>36.797137450279614</v>
      </c>
    </row>
    <row r="1266" spans="1:17" x14ac:dyDescent="0.2">
      <c r="A1266" s="31">
        <v>44144</v>
      </c>
      <c r="B1266" s="32">
        <v>0.40972222222222199</v>
      </c>
      <c r="C1266" t="s">
        <v>438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VLOOKUP(G1266,lookups!$A$2:$I$201,2,0)</f>
        <v>Goatfish</v>
      </c>
      <c r="L1266" t="str">
        <f>VLOOKUP(G1266,lookups!$A$2:$I$201,3,0)</f>
        <v>Mulloidichthys martinicus</v>
      </c>
      <c r="M1266" t="str">
        <f>VLOOKUP(G1266,lookups!$A$2:$I$201,4,0)</f>
        <v>Mullidae</v>
      </c>
      <c r="N1266" t="str">
        <f>VLOOKUP(G1266,lookups!$A$2:$I$201,5,0)</f>
        <v>Carnivores</v>
      </c>
      <c r="O1266">
        <f>VLOOKUP(G1266,lookups!$A$2:$I$201,6,0)</f>
        <v>9.7699999999999992E-3</v>
      </c>
      <c r="P1266">
        <f>VLOOKUP(G1266,lookups!$A$2:$I$201,7,0)</f>
        <v>3.12</v>
      </c>
      <c r="Q1266">
        <f t="shared" si="19"/>
        <v>22.747834053184654</v>
      </c>
    </row>
    <row r="1267" spans="1:17" x14ac:dyDescent="0.2">
      <c r="A1267" s="31">
        <v>44144</v>
      </c>
      <c r="B1267" s="32">
        <v>0.40972222222222199</v>
      </c>
      <c r="C1267" t="s">
        <v>438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VLOOKUP(G1267,lookups!$A$2:$I$201,2,0)</f>
        <v>Redtail Parrotfish</v>
      </c>
      <c r="L1267" t="str">
        <f>VLOOKUP(G1267,lookups!$A$2:$I$201,3,0)</f>
        <v>Sparisoma chrysopterum</v>
      </c>
      <c r="M1267" t="str">
        <f>VLOOKUP(G1267,lookups!$A$2:$I$201,4,0)</f>
        <v>Scaridae</v>
      </c>
      <c r="N1267" t="str">
        <f>VLOOKUP(G1267,lookups!$A$2:$I$201,5,0)</f>
        <v>Herbivores</v>
      </c>
      <c r="O1267">
        <f>VLOOKUP(G1267,lookups!$A$2:$I$201,6,0)</f>
        <v>9.9000000000000008E-3</v>
      </c>
      <c r="P1267">
        <f>VLOOKUP(G1267,lookups!$A$2:$I$201,7,0)</f>
        <v>3.1707999999999998</v>
      </c>
      <c r="Q1267">
        <f t="shared" si="19"/>
        <v>53.062213025071451</v>
      </c>
    </row>
    <row r="1268" spans="1:17" x14ac:dyDescent="0.2">
      <c r="A1268" s="31">
        <v>44144</v>
      </c>
      <c r="B1268" s="32">
        <v>0.40972222222222199</v>
      </c>
      <c r="C1268" t="s">
        <v>438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VLOOKUP(G1268,lookups!$A$2:$I$201,2,0)</f>
        <v>White Grunt</v>
      </c>
      <c r="L1268" t="str">
        <f>VLOOKUP(G1268,lookups!$A$2:$I$201,3,0)</f>
        <v>Haemulon plumieri</v>
      </c>
      <c r="M1268" t="str">
        <f>VLOOKUP(G1268,lookups!$A$2:$I$201,4,0)</f>
        <v>Haemulidae</v>
      </c>
      <c r="N1268" t="str">
        <f>VLOOKUP(G1268,lookups!$A$2:$I$201,5,0)</f>
        <v>Carnivores</v>
      </c>
      <c r="O1268">
        <f>VLOOKUP(G1268,lookups!$A$2:$I$201,6,0)</f>
        <v>1.21E-2</v>
      </c>
      <c r="P1268">
        <f>VLOOKUP(G1268,lookups!$A$2:$I$201,7,0)</f>
        <v>3.1612</v>
      </c>
      <c r="Q1268">
        <f t="shared" si="19"/>
        <v>31.209953767028857</v>
      </c>
    </row>
    <row r="1269" spans="1:17" x14ac:dyDescent="0.2">
      <c r="A1269" s="31">
        <v>44144</v>
      </c>
      <c r="B1269" s="32">
        <v>0.40972222222222199</v>
      </c>
      <c r="C1269" t="s">
        <v>438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VLOOKUP(G1269,lookups!$A$2:$I$201,2,0)</f>
        <v>White Grunt</v>
      </c>
      <c r="L1269" t="str">
        <f>VLOOKUP(G1269,lookups!$A$2:$I$201,3,0)</f>
        <v>Haemulon plumieri</v>
      </c>
      <c r="M1269" t="str">
        <f>VLOOKUP(G1269,lookups!$A$2:$I$201,4,0)</f>
        <v>Haemulidae</v>
      </c>
      <c r="N1269" t="str">
        <f>VLOOKUP(G1269,lookups!$A$2:$I$201,5,0)</f>
        <v>Carnivores</v>
      </c>
      <c r="O1269">
        <f>VLOOKUP(G1269,lookups!$A$2:$I$201,6,0)</f>
        <v>1.21E-2</v>
      </c>
      <c r="P1269">
        <f>VLOOKUP(G1269,lookups!$A$2:$I$201,7,0)</f>
        <v>3.1612</v>
      </c>
      <c r="Q1269">
        <f t="shared" si="19"/>
        <v>8.6623043220769169</v>
      </c>
    </row>
    <row r="1270" spans="1:17" x14ac:dyDescent="0.2">
      <c r="A1270" s="31">
        <v>44144</v>
      </c>
      <c r="B1270" s="32">
        <v>0.40972222222222199</v>
      </c>
      <c r="C1270" t="s">
        <v>438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VLOOKUP(G1270,lookups!$A$2:$I$201,2,0)</f>
        <v>White Grunt</v>
      </c>
      <c r="L1270" t="str">
        <f>VLOOKUP(G1270,lookups!$A$2:$I$201,3,0)</f>
        <v>Haemulon plumieri</v>
      </c>
      <c r="M1270" t="str">
        <f>VLOOKUP(G1270,lookups!$A$2:$I$201,4,0)</f>
        <v>Haemulidae</v>
      </c>
      <c r="N1270" t="str">
        <f>VLOOKUP(G1270,lookups!$A$2:$I$201,5,0)</f>
        <v>Carnivores</v>
      </c>
      <c r="O1270">
        <f>VLOOKUP(G1270,lookups!$A$2:$I$201,6,0)</f>
        <v>1.21E-2</v>
      </c>
      <c r="P1270">
        <f>VLOOKUP(G1270,lookups!$A$2:$I$201,7,0)</f>
        <v>3.1612</v>
      </c>
      <c r="Q1270">
        <f t="shared" si="19"/>
        <v>17.538214214582226</v>
      </c>
    </row>
    <row r="1271" spans="1:17" x14ac:dyDescent="0.2">
      <c r="A1271" s="31">
        <v>44144</v>
      </c>
      <c r="B1271" s="32">
        <v>0.40972222222222199</v>
      </c>
      <c r="C1271" t="s">
        <v>438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VLOOKUP(G1271,lookups!$A$2:$I$201,2,0)</f>
        <v>Ocean Surgeonfish</v>
      </c>
      <c r="L1271" t="str">
        <f>VLOOKUP(G1271,lookups!$A$2:$I$201,3,0)</f>
        <v>Acanthurus bahianus</v>
      </c>
      <c r="M1271" t="str">
        <f>VLOOKUP(G1271,lookups!$A$2:$I$201,4,0)</f>
        <v>Acanthuridae</v>
      </c>
      <c r="N1271" t="str">
        <f>VLOOKUP(G1271,lookups!$A$2:$I$201,5,0)</f>
        <v>Herbivores</v>
      </c>
      <c r="O1271">
        <f>VLOOKUP(G1271,lookups!$A$2:$I$201,6,0)</f>
        <v>2.3699999999999999E-2</v>
      </c>
      <c r="P1271">
        <f>VLOOKUP(G1271,lookups!$A$2:$I$201,7,0)</f>
        <v>2.9752000000000001</v>
      </c>
      <c r="Q1271">
        <f t="shared" si="19"/>
        <v>108.53754070246436</v>
      </c>
    </row>
    <row r="1272" spans="1:17" x14ac:dyDescent="0.2">
      <c r="A1272" s="31">
        <v>44144</v>
      </c>
      <c r="B1272" s="32">
        <v>0.40972222222222199</v>
      </c>
      <c r="C1272" t="s">
        <v>438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VLOOKUP(G1272,lookups!$A$2:$I$201,2,0)</f>
        <v>Ocean Surgeonfish</v>
      </c>
      <c r="L1272" t="str">
        <f>VLOOKUP(G1272,lookups!$A$2:$I$201,3,0)</f>
        <v>Acanthurus bahianus</v>
      </c>
      <c r="M1272" t="str">
        <f>VLOOKUP(G1272,lookups!$A$2:$I$201,4,0)</f>
        <v>Acanthuridae</v>
      </c>
      <c r="N1272" t="str">
        <f>VLOOKUP(G1272,lookups!$A$2:$I$201,5,0)</f>
        <v>Herbivores</v>
      </c>
      <c r="O1272">
        <f>VLOOKUP(G1272,lookups!$A$2:$I$201,6,0)</f>
        <v>2.3699999999999999E-2</v>
      </c>
      <c r="P1272">
        <f>VLOOKUP(G1272,lookups!$A$2:$I$201,7,0)</f>
        <v>2.9752000000000001</v>
      </c>
      <c r="Q1272">
        <f t="shared" si="19"/>
        <v>38.505998471352768</v>
      </c>
    </row>
    <row r="1273" spans="1:17" x14ac:dyDescent="0.2">
      <c r="A1273" s="31">
        <v>44144</v>
      </c>
      <c r="B1273" s="32">
        <v>0.40972222222222199</v>
      </c>
      <c r="C1273" t="s">
        <v>438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VLOOKUP(G1273,lookups!$A$2:$I$201,2,0)</f>
        <v>Redtail Parrotfish</v>
      </c>
      <c r="L1273" t="str">
        <f>VLOOKUP(G1273,lookups!$A$2:$I$201,3,0)</f>
        <v>Sparisoma chrysopterum</v>
      </c>
      <c r="M1273" t="str">
        <f>VLOOKUP(G1273,lookups!$A$2:$I$201,4,0)</f>
        <v>Scaridae</v>
      </c>
      <c r="N1273" t="str">
        <f>VLOOKUP(G1273,lookups!$A$2:$I$201,5,0)</f>
        <v>Herbivores</v>
      </c>
      <c r="O1273">
        <f>VLOOKUP(G1273,lookups!$A$2:$I$201,6,0)</f>
        <v>9.9000000000000008E-3</v>
      </c>
      <c r="P1273">
        <f>VLOOKUP(G1273,lookups!$A$2:$I$201,7,0)</f>
        <v>3.1707999999999998</v>
      </c>
      <c r="Q1273">
        <f t="shared" si="19"/>
        <v>78.911924398392841</v>
      </c>
    </row>
    <row r="1274" spans="1:17" x14ac:dyDescent="0.2">
      <c r="A1274" s="31">
        <v>44144</v>
      </c>
      <c r="B1274" s="32">
        <v>0.40972222222222199</v>
      </c>
      <c r="C1274" t="s">
        <v>438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VLOOKUP(G1274,lookups!$A$2:$I$201,2,0)</f>
        <v>Redtail Parrotfish</v>
      </c>
      <c r="L1274" t="str">
        <f>VLOOKUP(G1274,lookups!$A$2:$I$201,3,0)</f>
        <v>Sparisoma chrysopterum</v>
      </c>
      <c r="M1274" t="str">
        <f>VLOOKUP(G1274,lookups!$A$2:$I$201,4,0)</f>
        <v>Scaridae</v>
      </c>
      <c r="N1274" t="str">
        <f>VLOOKUP(G1274,lookups!$A$2:$I$201,5,0)</f>
        <v>Herbivores</v>
      </c>
      <c r="O1274">
        <f>VLOOKUP(G1274,lookups!$A$2:$I$201,6,0)</f>
        <v>9.9000000000000008E-3</v>
      </c>
      <c r="P1274">
        <f>VLOOKUP(G1274,lookups!$A$2:$I$201,7,0)</f>
        <v>3.1707999999999998</v>
      </c>
      <c r="Q1274">
        <f t="shared" si="19"/>
        <v>26.151890524931066</v>
      </c>
    </row>
    <row r="1275" spans="1:17" x14ac:dyDescent="0.2">
      <c r="A1275" s="31">
        <v>44144</v>
      </c>
      <c r="B1275" s="32">
        <v>0.40972222222222199</v>
      </c>
      <c r="C1275" t="s">
        <v>438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VLOOKUP(G1275,lookups!$A$2:$I$201,2,0)</f>
        <v>Queen Parrotfish</v>
      </c>
      <c r="L1275" t="str">
        <f>VLOOKUP(G1275,lookups!$A$2:$I$201,3,0)</f>
        <v>Scarus vetula</v>
      </c>
      <c r="M1275" t="str">
        <f>VLOOKUP(G1275,lookups!$A$2:$I$201,4,0)</f>
        <v>Scaridae</v>
      </c>
      <c r="N1275" t="str">
        <f>VLOOKUP(G1275,lookups!$A$2:$I$201,5,0)</f>
        <v>Herbivores</v>
      </c>
      <c r="O1275">
        <f>VLOOKUP(G1275,lookups!$A$2:$I$201,6,0)</f>
        <v>2.5000000000000001E-2</v>
      </c>
      <c r="P1275">
        <f>VLOOKUP(G1275,lookups!$A$2:$I$201,7,0)</f>
        <v>2.9214000000000002</v>
      </c>
      <c r="Q1275">
        <f t="shared" si="19"/>
        <v>4.6906288624930603</v>
      </c>
    </row>
    <row r="1276" spans="1:17" x14ac:dyDescent="0.2">
      <c r="A1276" s="31">
        <v>44144</v>
      </c>
      <c r="B1276" s="32">
        <v>0.40972222222222199</v>
      </c>
      <c r="C1276" t="s">
        <v>438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VLOOKUP(G1276,lookups!$A$2:$I$201,2,0)</f>
        <v>Queen Parrotfish</v>
      </c>
      <c r="L1276" t="str">
        <f>VLOOKUP(G1276,lookups!$A$2:$I$201,3,0)</f>
        <v>Scarus vetula</v>
      </c>
      <c r="M1276" t="str">
        <f>VLOOKUP(G1276,lookups!$A$2:$I$201,4,0)</f>
        <v>Scaridae</v>
      </c>
      <c r="N1276" t="str">
        <f>VLOOKUP(G1276,lookups!$A$2:$I$201,5,0)</f>
        <v>Herbivores</v>
      </c>
      <c r="O1276">
        <f>VLOOKUP(G1276,lookups!$A$2:$I$201,6,0)</f>
        <v>2.5000000000000001E-2</v>
      </c>
      <c r="P1276">
        <f>VLOOKUP(G1276,lookups!$A$2:$I$201,7,0)</f>
        <v>2.9214000000000002</v>
      </c>
      <c r="Q1276">
        <f t="shared" si="19"/>
        <v>7.3588410575586884</v>
      </c>
    </row>
    <row r="1277" spans="1:17" x14ac:dyDescent="0.2">
      <c r="A1277" s="31">
        <v>44144</v>
      </c>
      <c r="B1277" s="32">
        <v>0.40972222222222199</v>
      </c>
      <c r="C1277" t="s">
        <v>438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VLOOKUP(G1277,lookups!$A$2:$I$201,2,0)</f>
        <v>Yellowtail Snapper</v>
      </c>
      <c r="L1277" t="str">
        <f>VLOOKUP(G1277,lookups!$A$2:$I$201,3,0)</f>
        <v>Ocyurus chrysurus</v>
      </c>
      <c r="M1277" t="str">
        <f>VLOOKUP(G1277,lookups!$A$2:$I$201,4,0)</f>
        <v>Lutjanidae</v>
      </c>
      <c r="N1277" t="str">
        <f>VLOOKUP(G1277,lookups!$A$2:$I$201,5,0)</f>
        <v>Carnivores</v>
      </c>
      <c r="O1277">
        <f>VLOOKUP(G1277,lookups!$A$2:$I$201,6,0)</f>
        <v>4.0500000000000001E-2</v>
      </c>
      <c r="P1277">
        <f>VLOOKUP(G1277,lookups!$A$2:$I$201,7,0)</f>
        <v>2.718</v>
      </c>
      <c r="Q1277">
        <f t="shared" si="19"/>
        <v>3.2155516880777717</v>
      </c>
    </row>
    <row r="1278" spans="1:17" x14ac:dyDescent="0.2">
      <c r="A1278" s="31">
        <v>44144</v>
      </c>
      <c r="B1278" s="32">
        <v>0.40972222222222199</v>
      </c>
      <c r="C1278" t="s">
        <v>438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VLOOKUP(G1278,lookups!$A$2:$I$201,2,0)</f>
        <v>3-spot Damselfish</v>
      </c>
      <c r="L1278" t="str">
        <f>VLOOKUP(G1278,lookups!$A$2:$I$201,3,0)</f>
        <v>Stegastes planifrons</v>
      </c>
      <c r="M1278" t="str">
        <f>VLOOKUP(G1278,lookups!$A$2:$I$201,4,0)</f>
        <v>Pomacentridae</v>
      </c>
      <c r="N1278" t="str">
        <f>VLOOKUP(G1278,lookups!$A$2:$I$201,5,0)</f>
        <v>Omnivores</v>
      </c>
      <c r="O1278">
        <f>VLOOKUP(G1278,lookups!$A$2:$I$201,6,0)</f>
        <v>2.188E-2</v>
      </c>
      <c r="P1278">
        <f>VLOOKUP(G1278,lookups!$A$2:$I$201,7,0)</f>
        <v>2.96</v>
      </c>
      <c r="Q1278">
        <f t="shared" si="19"/>
        <v>4.3992132912140169</v>
      </c>
    </row>
    <row r="1279" spans="1:17" x14ac:dyDescent="0.2">
      <c r="A1279" s="31">
        <v>44144</v>
      </c>
      <c r="B1279" s="32">
        <v>0.40972222222222199</v>
      </c>
      <c r="C1279" t="s">
        <v>438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VLOOKUP(G1279,lookups!$A$2:$I$201,2,0)</f>
        <v>3-spot Damselfish</v>
      </c>
      <c r="L1279" t="str">
        <f>VLOOKUP(G1279,lookups!$A$2:$I$201,3,0)</f>
        <v>Stegastes planifrons</v>
      </c>
      <c r="M1279" t="str">
        <f>VLOOKUP(G1279,lookups!$A$2:$I$201,4,0)</f>
        <v>Pomacentridae</v>
      </c>
      <c r="N1279" t="str">
        <f>VLOOKUP(G1279,lookups!$A$2:$I$201,5,0)</f>
        <v>Omnivores</v>
      </c>
      <c r="O1279">
        <f>VLOOKUP(G1279,lookups!$A$2:$I$201,6,0)</f>
        <v>2.188E-2</v>
      </c>
      <c r="P1279">
        <f>VLOOKUP(G1279,lookups!$A$2:$I$201,7,0)</f>
        <v>2.96</v>
      </c>
      <c r="Q1279">
        <f t="shared" si="19"/>
        <v>34.231332579369578</v>
      </c>
    </row>
    <row r="1280" spans="1:17" x14ac:dyDescent="0.2">
      <c r="A1280" s="31">
        <v>44144</v>
      </c>
      <c r="B1280" s="32">
        <v>0.40972222222222199</v>
      </c>
      <c r="C1280" t="s">
        <v>438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VLOOKUP(G1280,lookups!$A$2:$I$201,2,0)</f>
        <v>3-spot Damselfish</v>
      </c>
      <c r="L1280" t="str">
        <f>VLOOKUP(G1280,lookups!$A$2:$I$201,3,0)</f>
        <v>Stegastes planifrons</v>
      </c>
      <c r="M1280" t="str">
        <f>VLOOKUP(G1280,lookups!$A$2:$I$201,4,0)</f>
        <v>Pomacentridae</v>
      </c>
      <c r="N1280" t="str">
        <f>VLOOKUP(G1280,lookups!$A$2:$I$201,5,0)</f>
        <v>Omnivores</v>
      </c>
      <c r="O1280">
        <f>VLOOKUP(G1280,lookups!$A$2:$I$201,6,0)</f>
        <v>2.188E-2</v>
      </c>
      <c r="P1280">
        <f>VLOOKUP(G1280,lookups!$A$2:$I$201,7,0)</f>
        <v>2.96</v>
      </c>
      <c r="Q1280">
        <f t="shared" si="19"/>
        <v>4.3992132912140169</v>
      </c>
    </row>
    <row r="1281" spans="1:17" x14ac:dyDescent="0.2">
      <c r="A1281" s="31">
        <v>44144</v>
      </c>
      <c r="B1281" s="32">
        <v>0.40972222222222199</v>
      </c>
      <c r="C1281" t="s">
        <v>438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VLOOKUP(G1281,lookups!$A$2:$I$201,2,0)</f>
        <v>Stoplight Parrotfish</v>
      </c>
      <c r="L1281" t="str">
        <f>VLOOKUP(G1281,lookups!$A$2:$I$201,3,0)</f>
        <v>Sparisoma viride</v>
      </c>
      <c r="M1281" t="str">
        <f>VLOOKUP(G1281,lookups!$A$2:$I$201,4,0)</f>
        <v>Scaridae</v>
      </c>
      <c r="N1281" t="str">
        <f>VLOOKUP(G1281,lookups!$A$2:$I$201,5,0)</f>
        <v>Herbivores</v>
      </c>
      <c r="O1281">
        <f>VLOOKUP(G1281,lookups!$A$2:$I$201,6,0)</f>
        <v>2.5000000000000001E-2</v>
      </c>
      <c r="P1281">
        <f>VLOOKUP(G1281,lookups!$A$2:$I$201,7,0)</f>
        <v>2.9214000000000002</v>
      </c>
      <c r="Q1281">
        <f t="shared" si="19"/>
        <v>10.869938743553069</v>
      </c>
    </row>
    <row r="1282" spans="1:17" x14ac:dyDescent="0.2">
      <c r="A1282" s="31">
        <v>44144</v>
      </c>
      <c r="B1282" s="32">
        <v>0.40972222222222199</v>
      </c>
      <c r="C1282" t="s">
        <v>438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VLOOKUP(G1282,lookups!$A$2:$I$201,2,0)</f>
        <v>3-spot Damselfish</v>
      </c>
      <c r="L1282" t="str">
        <f>VLOOKUP(G1282,lookups!$A$2:$I$201,3,0)</f>
        <v>Stegastes planifrons</v>
      </c>
      <c r="M1282" t="str">
        <f>VLOOKUP(G1282,lookups!$A$2:$I$201,4,0)</f>
        <v>Pomacentridae</v>
      </c>
      <c r="N1282" t="str">
        <f>VLOOKUP(G1282,lookups!$A$2:$I$201,5,0)</f>
        <v>Omnivores</v>
      </c>
      <c r="O1282">
        <f>VLOOKUP(G1282,lookups!$A$2:$I$201,6,0)</f>
        <v>2.188E-2</v>
      </c>
      <c r="P1282">
        <f>VLOOKUP(G1282,lookups!$A$2:$I$201,7,0)</f>
        <v>2.96</v>
      </c>
      <c r="Q1282">
        <f t="shared" si="19"/>
        <v>0.56536150138828423</v>
      </c>
    </row>
    <row r="1283" spans="1:17" x14ac:dyDescent="0.2">
      <c r="A1283" s="31">
        <v>44144</v>
      </c>
      <c r="B1283" s="32">
        <v>0.40972222222222199</v>
      </c>
      <c r="C1283" t="s">
        <v>438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VLOOKUP(G1283,lookups!$A$2:$I$201,2,0)</f>
        <v>Redband Parrotfish</v>
      </c>
      <c r="L1283" t="str">
        <f>VLOOKUP(G1283,lookups!$A$2:$I$201,3,0)</f>
        <v>Sparisoma aurofrenatum</v>
      </c>
      <c r="M1283" t="str">
        <f>VLOOKUP(G1283,lookups!$A$2:$I$201,4,0)</f>
        <v>Scaridae</v>
      </c>
      <c r="N1283" t="str">
        <f>VLOOKUP(G1283,lookups!$A$2:$I$201,5,0)</f>
        <v>Herbivores</v>
      </c>
      <c r="O1283">
        <f>VLOOKUP(G1283,lookups!$A$2:$I$201,6,0)</f>
        <v>4.5999999999999999E-3</v>
      </c>
      <c r="P1283">
        <f>VLOOKUP(G1283,lookups!$A$2:$I$201,7,0)</f>
        <v>3.4291</v>
      </c>
      <c r="Q1283">
        <f t="shared" ref="Q1283:Q1346" si="20">O1283*H1283^P1283</f>
        <v>30.379525134436857</v>
      </c>
    </row>
    <row r="1284" spans="1:17" x14ac:dyDescent="0.2">
      <c r="A1284" s="31">
        <v>44144</v>
      </c>
      <c r="B1284" s="32">
        <v>0.40972222222222199</v>
      </c>
      <c r="C1284" t="s">
        <v>438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VLOOKUP(G1284,lookups!$A$2:$I$201,2,0)</f>
        <v>Beaugregory</v>
      </c>
      <c r="L1284" t="str">
        <f>VLOOKUP(G1284,lookups!$A$2:$I$201,3,0)</f>
        <v>Stegastes leucostictus</v>
      </c>
      <c r="M1284" t="str">
        <f>VLOOKUP(G1284,lookups!$A$2:$I$201,4,0)</f>
        <v>Pomacentridae</v>
      </c>
      <c r="N1284" t="str">
        <f>VLOOKUP(G1284,lookups!$A$2:$I$201,5,0)</f>
        <v>Omnivores</v>
      </c>
      <c r="O1284">
        <f>VLOOKUP(G1284,lookups!$A$2:$I$201,6,0)</f>
        <v>1.9949999999999999E-2</v>
      </c>
      <c r="P1284">
        <f>VLOOKUP(G1284,lookups!$A$2:$I$201,7,0)</f>
        <v>2.95</v>
      </c>
      <c r="Q1284">
        <f t="shared" si="20"/>
        <v>2.3009353312602805</v>
      </c>
    </row>
    <row r="1285" spans="1:17" x14ac:dyDescent="0.2">
      <c r="A1285" s="31">
        <v>44144</v>
      </c>
      <c r="B1285" s="32">
        <v>0.40972222222222199</v>
      </c>
      <c r="C1285" t="s">
        <v>438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VLOOKUP(G1285,lookups!$A$2:$I$201,2,0)</f>
        <v>Beaugregory</v>
      </c>
      <c r="L1285" t="str">
        <f>VLOOKUP(G1285,lookups!$A$2:$I$201,3,0)</f>
        <v>Stegastes leucostictus</v>
      </c>
      <c r="M1285" t="str">
        <f>VLOOKUP(G1285,lookups!$A$2:$I$201,4,0)</f>
        <v>Pomacentridae</v>
      </c>
      <c r="N1285" t="str">
        <f>VLOOKUP(G1285,lookups!$A$2:$I$201,5,0)</f>
        <v>Omnivores</v>
      </c>
      <c r="O1285">
        <f>VLOOKUP(G1285,lookups!$A$2:$I$201,6,0)</f>
        <v>1.9949999999999999E-2</v>
      </c>
      <c r="P1285">
        <f>VLOOKUP(G1285,lookups!$A$2:$I$201,7,0)</f>
        <v>2.95</v>
      </c>
      <c r="Q1285">
        <f t="shared" si="20"/>
        <v>1.1912965235941961</v>
      </c>
    </row>
    <row r="1286" spans="1:17" x14ac:dyDescent="0.2">
      <c r="A1286" s="31">
        <v>44144</v>
      </c>
      <c r="B1286" s="32">
        <v>0.40972222222222199</v>
      </c>
      <c r="C1286" t="s">
        <v>438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VLOOKUP(G1286,lookups!$A$2:$I$201,2,0)</f>
        <v>Yellowtail Snapper</v>
      </c>
      <c r="L1286" t="str">
        <f>VLOOKUP(G1286,lookups!$A$2:$I$201,3,0)</f>
        <v>Ocyurus chrysurus</v>
      </c>
      <c r="M1286" t="str">
        <f>VLOOKUP(G1286,lookups!$A$2:$I$201,4,0)</f>
        <v>Lutjanidae</v>
      </c>
      <c r="N1286" t="str">
        <f>VLOOKUP(G1286,lookups!$A$2:$I$201,5,0)</f>
        <v>Carnivores</v>
      </c>
      <c r="O1286">
        <f>VLOOKUP(G1286,lookups!$A$2:$I$201,6,0)</f>
        <v>4.0500000000000001E-2</v>
      </c>
      <c r="P1286">
        <f>VLOOKUP(G1286,lookups!$A$2:$I$201,7,0)</f>
        <v>2.718</v>
      </c>
      <c r="Q1286">
        <f t="shared" si="20"/>
        <v>0.80217771629770573</v>
      </c>
    </row>
    <row r="1287" spans="1:17" x14ac:dyDescent="0.2">
      <c r="A1287" s="31">
        <v>44144</v>
      </c>
      <c r="B1287" s="32">
        <v>0.40972222222222199</v>
      </c>
      <c r="C1287" t="s">
        <v>438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VLOOKUP(G1287,lookups!$A$2:$I$201,2,0)</f>
        <v>Yellowtail Snapper</v>
      </c>
      <c r="L1287" t="str">
        <f>VLOOKUP(G1287,lookups!$A$2:$I$201,3,0)</f>
        <v>Ocyurus chrysurus</v>
      </c>
      <c r="M1287" t="str">
        <f>VLOOKUP(G1287,lookups!$A$2:$I$201,4,0)</f>
        <v>Lutjanidae</v>
      </c>
      <c r="N1287" t="str">
        <f>VLOOKUP(G1287,lookups!$A$2:$I$201,5,0)</f>
        <v>Carnivores</v>
      </c>
      <c r="O1287">
        <f>VLOOKUP(G1287,lookups!$A$2:$I$201,6,0)</f>
        <v>4.0500000000000001E-2</v>
      </c>
      <c r="P1287">
        <f>VLOOKUP(G1287,lookups!$A$2:$I$201,7,0)</f>
        <v>2.718</v>
      </c>
      <c r="Q1287">
        <f t="shared" si="20"/>
        <v>52.799647630471192</v>
      </c>
    </row>
    <row r="1288" spans="1:17" x14ac:dyDescent="0.2">
      <c r="A1288" s="31">
        <v>44144</v>
      </c>
      <c r="B1288" s="32">
        <v>0.40972222222222199</v>
      </c>
      <c r="C1288" t="s">
        <v>438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VLOOKUP(G1288,lookups!$A$2:$I$201,2,0)</f>
        <v>French Grunt</v>
      </c>
      <c r="L1288" t="str">
        <f>VLOOKUP(G1288,lookups!$A$2:$I$201,3,0)</f>
        <v>Haemulon flavolineatum</v>
      </c>
      <c r="M1288" t="str">
        <f>VLOOKUP(G1288,lookups!$A$2:$I$201,4,0)</f>
        <v>Haemulidae</v>
      </c>
      <c r="N1288" t="str">
        <f>VLOOKUP(G1288,lookups!$A$2:$I$201,5,0)</f>
        <v>Carnivores</v>
      </c>
      <c r="O1288">
        <f>VLOOKUP(G1288,lookups!$A$2:$I$201,6,0)</f>
        <v>1.2699999999999999E-2</v>
      </c>
      <c r="P1288">
        <f>VLOOKUP(G1288,lookups!$A$2:$I$201,7,0)</f>
        <v>3.1581000000000001</v>
      </c>
      <c r="Q1288">
        <f t="shared" si="20"/>
        <v>0.40794381733308699</v>
      </c>
    </row>
    <row r="1289" spans="1:17" x14ac:dyDescent="0.2">
      <c r="A1289" s="31">
        <v>44144</v>
      </c>
      <c r="B1289" s="32">
        <v>0.40972222222222199</v>
      </c>
      <c r="C1289" t="s">
        <v>438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VLOOKUP(G1289,lookups!$A$2:$I$201,2,0)</f>
        <v>French Grunt</v>
      </c>
      <c r="L1289" t="str">
        <f>VLOOKUP(G1289,lookups!$A$2:$I$201,3,0)</f>
        <v>Haemulon flavolineatum</v>
      </c>
      <c r="M1289" t="str">
        <f>VLOOKUP(G1289,lookups!$A$2:$I$201,4,0)</f>
        <v>Haemulidae</v>
      </c>
      <c r="N1289" t="str">
        <f>VLOOKUP(G1289,lookups!$A$2:$I$201,5,0)</f>
        <v>Carnivores</v>
      </c>
      <c r="O1289">
        <f>VLOOKUP(G1289,lookups!$A$2:$I$201,6,0)</f>
        <v>1.2699999999999999E-2</v>
      </c>
      <c r="P1289">
        <f>VLOOKUP(G1289,lookups!$A$2:$I$201,7,0)</f>
        <v>3.1581000000000001</v>
      </c>
      <c r="Q1289">
        <f t="shared" si="20"/>
        <v>3.6415240688494404</v>
      </c>
    </row>
    <row r="1290" spans="1:17" x14ac:dyDescent="0.2">
      <c r="A1290" s="31">
        <v>44144</v>
      </c>
      <c r="B1290" s="32">
        <v>0.40972222222222199</v>
      </c>
      <c r="C1290" t="s">
        <v>438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VLOOKUP(G1290,lookups!$A$2:$I$201,2,0)</f>
        <v>French Grunt</v>
      </c>
      <c r="L1290" t="str">
        <f>VLOOKUP(G1290,lookups!$A$2:$I$201,3,0)</f>
        <v>Haemulon flavolineatum</v>
      </c>
      <c r="M1290" t="str">
        <f>VLOOKUP(G1290,lookups!$A$2:$I$201,4,0)</f>
        <v>Haemulidae</v>
      </c>
      <c r="N1290" t="str">
        <f>VLOOKUP(G1290,lookups!$A$2:$I$201,5,0)</f>
        <v>Carnivores</v>
      </c>
      <c r="O1290">
        <f>VLOOKUP(G1290,lookups!$A$2:$I$201,6,0)</f>
        <v>1.2699999999999999E-2</v>
      </c>
      <c r="P1290">
        <f>VLOOKUP(G1290,lookups!$A$2:$I$201,7,0)</f>
        <v>3.1581000000000001</v>
      </c>
      <c r="Q1290">
        <f t="shared" si="20"/>
        <v>0.40794381733308699</v>
      </c>
    </row>
    <row r="1291" spans="1:17" x14ac:dyDescent="0.2">
      <c r="A1291" s="31">
        <v>44144</v>
      </c>
      <c r="B1291" s="32">
        <v>0.40972222222222199</v>
      </c>
      <c r="C1291" t="s">
        <v>438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VLOOKUP(G1291,lookups!$A$2:$I$201,2,0)</f>
        <v>Hamlet spp.</v>
      </c>
      <c r="L1291" t="str">
        <f>VLOOKUP(G1291,lookups!$A$2:$I$201,3,0)</f>
        <v>Hypoplectrus puella</v>
      </c>
      <c r="M1291" t="str">
        <f>VLOOKUP(G1291,lookups!$A$2:$I$201,4,0)</f>
        <v>Serranidae</v>
      </c>
      <c r="N1291" t="str">
        <f>VLOOKUP(G1291,lookups!$A$2:$I$201,5,0)</f>
        <v>Carnivores</v>
      </c>
      <c r="O1291">
        <f>VLOOKUP(G1291,lookups!$A$2:$I$201,6,0)</f>
        <v>1.7780000000000001E-2</v>
      </c>
      <c r="P1291">
        <f>VLOOKUP(G1291,lookups!$A$2:$I$201,7,0)</f>
        <v>3.03</v>
      </c>
      <c r="Q1291">
        <f t="shared" si="20"/>
        <v>1.1862426385763281</v>
      </c>
    </row>
    <row r="1292" spans="1:17" x14ac:dyDescent="0.2">
      <c r="A1292" s="31">
        <v>44144</v>
      </c>
      <c r="B1292" s="32">
        <v>0.40972222222222199</v>
      </c>
      <c r="C1292" t="s">
        <v>438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VLOOKUP(G1292,lookups!$A$2:$I$201,2,0)</f>
        <v>Hamlet spp.</v>
      </c>
      <c r="L1292" t="str">
        <f>VLOOKUP(G1292,lookups!$A$2:$I$201,3,0)</f>
        <v>Hypoplectrus puella</v>
      </c>
      <c r="M1292" t="str">
        <f>VLOOKUP(G1292,lookups!$A$2:$I$201,4,0)</f>
        <v>Serranidae</v>
      </c>
      <c r="N1292" t="str">
        <f>VLOOKUP(G1292,lookups!$A$2:$I$201,5,0)</f>
        <v>Carnivores</v>
      </c>
      <c r="O1292">
        <f>VLOOKUP(G1292,lookups!$A$2:$I$201,6,0)</f>
        <v>1.7780000000000001E-2</v>
      </c>
      <c r="P1292">
        <f>VLOOKUP(G1292,lookups!$A$2:$I$201,7,0)</f>
        <v>3.03</v>
      </c>
      <c r="Q1292">
        <f t="shared" si="20"/>
        <v>2.3324420895012303</v>
      </c>
    </row>
    <row r="1293" spans="1:17" x14ac:dyDescent="0.2">
      <c r="A1293" s="31">
        <v>44144</v>
      </c>
      <c r="B1293" s="32">
        <v>0.40972222222222199</v>
      </c>
      <c r="C1293" t="s">
        <v>438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VLOOKUP(G1293,lookups!$A$2:$I$201,2,0)</f>
        <v>Slippery Dick</v>
      </c>
      <c r="L1293" t="str">
        <f>VLOOKUP(G1293,lookups!$A$2:$I$201,3,0)</f>
        <v>Halichoeres bivittatus</v>
      </c>
      <c r="M1293" t="str">
        <f>VLOOKUP(G1293,lookups!$A$2:$I$201,4,0)</f>
        <v>Labridae</v>
      </c>
      <c r="N1293" t="str">
        <f>VLOOKUP(G1293,lookups!$A$2:$I$201,5,0)</f>
        <v>Carnivores</v>
      </c>
      <c r="O1293">
        <f>VLOOKUP(G1293,lookups!$A$2:$I$201,6,0)</f>
        <v>9.3299999999999998E-3</v>
      </c>
      <c r="P1293">
        <f>VLOOKUP(G1293,lookups!$A$2:$I$201,7,0)</f>
        <v>3.06</v>
      </c>
      <c r="Q1293">
        <f t="shared" si="20"/>
        <v>10.712273288565926</v>
      </c>
    </row>
    <row r="1294" spans="1:17" x14ac:dyDescent="0.2">
      <c r="A1294" s="31">
        <v>44144</v>
      </c>
      <c r="B1294" s="32">
        <v>0.40972222222222199</v>
      </c>
      <c r="C1294" t="s">
        <v>438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VLOOKUP(G1294,lookups!$A$2:$I$201,2,0)</f>
        <v>Slippery Dick</v>
      </c>
      <c r="L1294" t="str">
        <f>VLOOKUP(G1294,lookups!$A$2:$I$201,3,0)</f>
        <v>Halichoeres bivittatus</v>
      </c>
      <c r="M1294" t="str">
        <f>VLOOKUP(G1294,lookups!$A$2:$I$201,4,0)</f>
        <v>Labridae</v>
      </c>
      <c r="N1294" t="str">
        <f>VLOOKUP(G1294,lookups!$A$2:$I$201,5,0)</f>
        <v>Carnivores</v>
      </c>
      <c r="O1294">
        <f>VLOOKUP(G1294,lookups!$A$2:$I$201,6,0)</f>
        <v>9.3299999999999998E-3</v>
      </c>
      <c r="P1294">
        <f>VLOOKUP(G1294,lookups!$A$2:$I$201,7,0)</f>
        <v>3.06</v>
      </c>
      <c r="Q1294">
        <f t="shared" si="20"/>
        <v>5.4117410047026144</v>
      </c>
    </row>
    <row r="1295" spans="1:17" x14ac:dyDescent="0.2">
      <c r="A1295" s="31">
        <v>44144</v>
      </c>
      <c r="B1295" s="32">
        <v>0.40972222222222199</v>
      </c>
      <c r="C1295" t="s">
        <v>438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VLOOKUP(G1295,lookups!$A$2:$I$201,2,0)</f>
        <v>Slippery Dick</v>
      </c>
      <c r="L1295" t="str">
        <f>VLOOKUP(G1295,lookups!$A$2:$I$201,3,0)</f>
        <v>Halichoeres bivittatus</v>
      </c>
      <c r="M1295" t="str">
        <f>VLOOKUP(G1295,lookups!$A$2:$I$201,4,0)</f>
        <v>Labridae</v>
      </c>
      <c r="N1295" t="str">
        <f>VLOOKUP(G1295,lookups!$A$2:$I$201,5,0)</f>
        <v>Carnivores</v>
      </c>
      <c r="O1295">
        <f>VLOOKUP(G1295,lookups!$A$2:$I$201,6,0)</f>
        <v>9.3299999999999998E-3</v>
      </c>
      <c r="P1295">
        <f>VLOOKUP(G1295,lookups!$A$2:$I$201,7,0)</f>
        <v>3.06</v>
      </c>
      <c r="Q1295">
        <f t="shared" si="20"/>
        <v>1.284487425265967</v>
      </c>
    </row>
    <row r="1296" spans="1:17" x14ac:dyDescent="0.2">
      <c r="A1296" s="31">
        <v>44144</v>
      </c>
      <c r="B1296" s="32">
        <v>0.40972222222222199</v>
      </c>
      <c r="C1296" t="s">
        <v>438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VLOOKUP(G1296,lookups!$A$2:$I$201,2,0)</f>
        <v>Slippery Dick</v>
      </c>
      <c r="L1296" t="str">
        <f>VLOOKUP(G1296,lookups!$A$2:$I$201,3,0)</f>
        <v>Halichoeres bivittatus</v>
      </c>
      <c r="M1296" t="str">
        <f>VLOOKUP(G1296,lookups!$A$2:$I$201,4,0)</f>
        <v>Labridae</v>
      </c>
      <c r="N1296" t="str">
        <f>VLOOKUP(G1296,lookups!$A$2:$I$201,5,0)</f>
        <v>Carnivores</v>
      </c>
      <c r="O1296">
        <f>VLOOKUP(G1296,lookups!$A$2:$I$201,6,0)</f>
        <v>9.3299999999999998E-3</v>
      </c>
      <c r="P1296">
        <f>VLOOKUP(G1296,lookups!$A$2:$I$201,7,0)</f>
        <v>3.06</v>
      </c>
      <c r="Q1296">
        <f t="shared" si="20"/>
        <v>18.714415031991813</v>
      </c>
    </row>
    <row r="1297" spans="1:17" x14ac:dyDescent="0.2">
      <c r="A1297" s="31">
        <v>44144</v>
      </c>
      <c r="B1297" s="32">
        <v>0.40972222222222199</v>
      </c>
      <c r="C1297" t="s">
        <v>438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VLOOKUP(G1297,lookups!$A$2:$I$201,2,0)</f>
        <v>Queen Parrotfish</v>
      </c>
      <c r="L1297" t="str">
        <f>VLOOKUP(G1297,lookups!$A$2:$I$201,3,0)</f>
        <v>Scarus vetula</v>
      </c>
      <c r="M1297" t="str">
        <f>VLOOKUP(G1297,lookups!$A$2:$I$201,4,0)</f>
        <v>Scaridae</v>
      </c>
      <c r="N1297" t="str">
        <f>VLOOKUP(G1297,lookups!$A$2:$I$201,5,0)</f>
        <v>Herbivores</v>
      </c>
      <c r="O1297">
        <f>VLOOKUP(G1297,lookups!$A$2:$I$201,6,0)</f>
        <v>2.5000000000000001E-2</v>
      </c>
      <c r="P1297">
        <f>VLOOKUP(G1297,lookups!$A$2:$I$201,7,0)</f>
        <v>2.9214000000000002</v>
      </c>
      <c r="Q1297">
        <f t="shared" si="20"/>
        <v>0.61915878909606581</v>
      </c>
    </row>
    <row r="1298" spans="1:17" x14ac:dyDescent="0.2">
      <c r="A1298" s="31">
        <v>44144</v>
      </c>
      <c r="B1298" s="32">
        <v>0.40972222222222199</v>
      </c>
      <c r="C1298" t="s">
        <v>438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VLOOKUP(G1298,lookups!$A$2:$I$201,2,0)</f>
        <v>Queen Parrotfish</v>
      </c>
      <c r="L1298" t="str">
        <f>VLOOKUP(G1298,lookups!$A$2:$I$201,3,0)</f>
        <v>Scarus vetula</v>
      </c>
      <c r="M1298" t="str">
        <f>VLOOKUP(G1298,lookups!$A$2:$I$201,4,0)</f>
        <v>Scaridae</v>
      </c>
      <c r="N1298" t="str">
        <f>VLOOKUP(G1298,lookups!$A$2:$I$201,5,0)</f>
        <v>Herbivores</v>
      </c>
      <c r="O1298">
        <f>VLOOKUP(G1298,lookups!$A$2:$I$201,6,0)</f>
        <v>2.5000000000000001E-2</v>
      </c>
      <c r="P1298">
        <f>VLOOKUP(G1298,lookups!$A$2:$I$201,7,0)</f>
        <v>2.9214000000000002</v>
      </c>
      <c r="Q1298">
        <f t="shared" si="20"/>
        <v>1.4348221330880631</v>
      </c>
    </row>
    <row r="1299" spans="1:17" x14ac:dyDescent="0.2">
      <c r="A1299" s="31">
        <v>44144</v>
      </c>
      <c r="B1299" s="32">
        <v>0.40972222222222199</v>
      </c>
      <c r="C1299" t="s">
        <v>438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VLOOKUP(G1299,lookups!$A$2:$I$201,2,0)</f>
        <v>Queen Parrotfish</v>
      </c>
      <c r="L1299" t="str">
        <f>VLOOKUP(G1299,lookups!$A$2:$I$201,3,0)</f>
        <v>Scarus vetula</v>
      </c>
      <c r="M1299" t="str">
        <f>VLOOKUP(G1299,lookups!$A$2:$I$201,4,0)</f>
        <v>Scaridae</v>
      </c>
      <c r="N1299" t="str">
        <f>VLOOKUP(G1299,lookups!$A$2:$I$201,5,0)</f>
        <v>Herbivores</v>
      </c>
      <c r="O1299">
        <f>VLOOKUP(G1299,lookups!$A$2:$I$201,6,0)</f>
        <v>2.5000000000000001E-2</v>
      </c>
      <c r="P1299">
        <f>VLOOKUP(G1299,lookups!$A$2:$I$201,7,0)</f>
        <v>2.9214000000000002</v>
      </c>
      <c r="Q1299">
        <f t="shared" si="20"/>
        <v>2.7536642058777425</v>
      </c>
    </row>
    <row r="1300" spans="1:17" x14ac:dyDescent="0.2">
      <c r="A1300" s="31">
        <v>44144</v>
      </c>
      <c r="B1300" s="32">
        <v>0.40972222222222199</v>
      </c>
      <c r="C1300" t="s">
        <v>438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VLOOKUP(G1300,lookups!$A$2:$I$201,2,0)</f>
        <v>Greenblotch Parrotfish</v>
      </c>
      <c r="L1300" t="str">
        <f>VLOOKUP(G1300,lookups!$A$2:$I$201,3,0)</f>
        <v>Sparisoma atomarium</v>
      </c>
      <c r="M1300" t="str">
        <f>VLOOKUP(G1300,lookups!$A$2:$I$201,4,0)</f>
        <v>Scaridae</v>
      </c>
      <c r="N1300" t="str">
        <f>VLOOKUP(G1300,lookups!$A$2:$I$201,5,0)</f>
        <v>Herbivores</v>
      </c>
      <c r="O1300">
        <f>VLOOKUP(G1300,lookups!$A$2:$I$201,6,0)</f>
        <v>1.21E-2</v>
      </c>
      <c r="P1300">
        <f>VLOOKUP(G1300,lookups!$A$2:$I$201,7,0)</f>
        <v>3.0274999999999999</v>
      </c>
      <c r="Q1300">
        <f t="shared" si="20"/>
        <v>0.33672081893201128</v>
      </c>
    </row>
    <row r="1301" spans="1:17" x14ac:dyDescent="0.2">
      <c r="A1301" s="31">
        <v>44144</v>
      </c>
      <c r="B1301" s="32">
        <v>0.40972222222222199</v>
      </c>
      <c r="C1301" t="s">
        <v>438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VLOOKUP(G1301,lookups!$A$2:$I$201,2,0)</f>
        <v>Greenblotch Parrotfish</v>
      </c>
      <c r="L1301" t="str">
        <f>VLOOKUP(G1301,lookups!$A$2:$I$201,3,0)</f>
        <v>Sparisoma atomarium</v>
      </c>
      <c r="M1301" t="str">
        <f>VLOOKUP(G1301,lookups!$A$2:$I$201,4,0)</f>
        <v>Scaridae</v>
      </c>
      <c r="N1301" t="str">
        <f>VLOOKUP(G1301,lookups!$A$2:$I$201,5,0)</f>
        <v>Herbivores</v>
      </c>
      <c r="O1301">
        <f>VLOOKUP(G1301,lookups!$A$2:$I$201,6,0)</f>
        <v>1.21E-2</v>
      </c>
      <c r="P1301">
        <f>VLOOKUP(G1301,lookups!$A$2:$I$201,7,0)</f>
        <v>3.0274999999999999</v>
      </c>
      <c r="Q1301">
        <f t="shared" si="20"/>
        <v>12.890963250377522</v>
      </c>
    </row>
    <row r="1302" spans="1:17" x14ac:dyDescent="0.2">
      <c r="A1302" s="31">
        <v>44144</v>
      </c>
      <c r="B1302" s="32">
        <v>0.40972222222222199</v>
      </c>
      <c r="C1302" t="s">
        <v>438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VLOOKUP(G1302,lookups!$A$2:$I$201,2,0)</f>
        <v>Stoplight Parrotfish</v>
      </c>
      <c r="L1302" t="str">
        <f>VLOOKUP(G1302,lookups!$A$2:$I$201,3,0)</f>
        <v>Sparisoma viride</v>
      </c>
      <c r="M1302" t="str">
        <f>VLOOKUP(G1302,lookups!$A$2:$I$201,4,0)</f>
        <v>Scaridae</v>
      </c>
      <c r="N1302" t="str">
        <f>VLOOKUP(G1302,lookups!$A$2:$I$201,5,0)</f>
        <v>Herbivores</v>
      </c>
      <c r="O1302">
        <f>VLOOKUP(G1302,lookups!$A$2:$I$201,6,0)</f>
        <v>2.5000000000000001E-2</v>
      </c>
      <c r="P1302">
        <f>VLOOKUP(G1302,lookups!$A$2:$I$201,7,0)</f>
        <v>2.9214000000000002</v>
      </c>
      <c r="Q1302">
        <f t="shared" si="20"/>
        <v>4.6906288624930603</v>
      </c>
    </row>
    <row r="1303" spans="1:17" x14ac:dyDescent="0.2">
      <c r="A1303" s="31">
        <v>44144</v>
      </c>
      <c r="B1303" s="32">
        <v>0.40972222222222199</v>
      </c>
      <c r="C1303" t="s">
        <v>438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VLOOKUP(G1303,lookups!$A$2:$I$201,2,0)</f>
        <v>Redband Parrotfish</v>
      </c>
      <c r="L1303" t="str">
        <f>VLOOKUP(G1303,lookups!$A$2:$I$201,3,0)</f>
        <v>Sparisoma aurofrenatum</v>
      </c>
      <c r="M1303" t="str">
        <f>VLOOKUP(G1303,lookups!$A$2:$I$201,4,0)</f>
        <v>Scaridae</v>
      </c>
      <c r="N1303" t="str">
        <f>VLOOKUP(G1303,lookups!$A$2:$I$201,5,0)</f>
        <v>Herbivores</v>
      </c>
      <c r="O1303">
        <f>VLOOKUP(G1303,lookups!$A$2:$I$201,6,0)</f>
        <v>4.5999999999999999E-3</v>
      </c>
      <c r="P1303">
        <f>VLOOKUP(G1303,lookups!$A$2:$I$201,7,0)</f>
        <v>3.4291</v>
      </c>
      <c r="Q1303">
        <f t="shared" si="20"/>
        <v>0.19900057269145616</v>
      </c>
    </row>
    <row r="1304" spans="1:17" x14ac:dyDescent="0.2">
      <c r="A1304" s="31">
        <v>44144</v>
      </c>
      <c r="B1304" s="32">
        <v>0.40972222222222199</v>
      </c>
      <c r="C1304" t="s">
        <v>438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VLOOKUP(G1304,lookups!$A$2:$I$201,2,0)</f>
        <v>Foureye Butterflyfish</v>
      </c>
      <c r="L1304" t="str">
        <f>VLOOKUP(G1304,lookups!$A$2:$I$201,3,0)</f>
        <v>Chaetodon capistratus</v>
      </c>
      <c r="M1304" t="str">
        <f>VLOOKUP(G1304,lookups!$A$2:$I$201,4,0)</f>
        <v>Chaetodontidae</v>
      </c>
      <c r="N1304" t="str">
        <f>VLOOKUP(G1304,lookups!$A$2:$I$201,5,0)</f>
        <v>Carnivores</v>
      </c>
      <c r="O1304">
        <f>VLOOKUP(G1304,lookups!$A$2:$I$201,6,0)</f>
        <v>2.1999999999999999E-2</v>
      </c>
      <c r="P1304">
        <f>VLOOKUP(G1304,lookups!$A$2:$I$201,7,0)</f>
        <v>3.1897000000000002</v>
      </c>
      <c r="Q1304">
        <f t="shared" si="20"/>
        <v>1.8315274631886262</v>
      </c>
    </row>
    <row r="1305" spans="1:17" x14ac:dyDescent="0.2">
      <c r="A1305" s="31">
        <v>44144</v>
      </c>
      <c r="B1305" s="32">
        <v>0.40972222222222199</v>
      </c>
      <c r="C1305" t="s">
        <v>438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VLOOKUP(G1305,lookups!$A$2:$I$201,2,0)</f>
        <v>Foureye Butterflyfish</v>
      </c>
      <c r="L1305" t="str">
        <f>VLOOKUP(G1305,lookups!$A$2:$I$201,3,0)</f>
        <v>Chaetodon capistratus</v>
      </c>
      <c r="M1305" t="str">
        <f>VLOOKUP(G1305,lookups!$A$2:$I$201,4,0)</f>
        <v>Chaetodontidae</v>
      </c>
      <c r="N1305" t="str">
        <f>VLOOKUP(G1305,lookups!$A$2:$I$201,5,0)</f>
        <v>Carnivores</v>
      </c>
      <c r="O1305">
        <f>VLOOKUP(G1305,lookups!$A$2:$I$201,6,0)</f>
        <v>2.1999999999999999E-2</v>
      </c>
      <c r="P1305">
        <f>VLOOKUP(G1305,lookups!$A$2:$I$201,7,0)</f>
        <v>3.1897000000000002</v>
      </c>
      <c r="Q1305">
        <f t="shared" si="20"/>
        <v>3.7318768485776825</v>
      </c>
    </row>
    <row r="1306" spans="1:17" x14ac:dyDescent="0.2">
      <c r="A1306" s="31">
        <v>44144</v>
      </c>
      <c r="B1306" s="32">
        <v>0.40972222222222199</v>
      </c>
      <c r="C1306" t="s">
        <v>438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VLOOKUP(G1306,lookups!$A$2:$I$201,2,0)</f>
        <v>Beaugregory</v>
      </c>
      <c r="L1306" t="str">
        <f>VLOOKUP(G1306,lookups!$A$2:$I$201,3,0)</f>
        <v>Stegastes leucostictus</v>
      </c>
      <c r="M1306" t="str">
        <f>VLOOKUP(G1306,lookups!$A$2:$I$201,4,0)</f>
        <v>Pomacentridae</v>
      </c>
      <c r="N1306" t="str">
        <f>VLOOKUP(G1306,lookups!$A$2:$I$201,5,0)</f>
        <v>Omnivores</v>
      </c>
      <c r="O1306">
        <f>VLOOKUP(G1306,lookups!$A$2:$I$201,6,0)</f>
        <v>1.9949999999999999E-2</v>
      </c>
      <c r="P1306">
        <f>VLOOKUP(G1306,lookups!$A$2:$I$201,7,0)</f>
        <v>2.95</v>
      </c>
      <c r="Q1306">
        <f t="shared" si="20"/>
        <v>1.1912965235941961</v>
      </c>
    </row>
    <row r="1307" spans="1:17" x14ac:dyDescent="0.2">
      <c r="A1307" s="31">
        <v>44144</v>
      </c>
      <c r="B1307" s="32">
        <v>0.40972222222222199</v>
      </c>
      <c r="C1307" t="s">
        <v>438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VLOOKUP(G1307,lookups!$A$2:$I$201,2,0)</f>
        <v>Bar Jack</v>
      </c>
      <c r="L1307" t="str">
        <f>VLOOKUP(G1307,lookups!$A$2:$I$201,3,0)</f>
        <v>Caranx ruber</v>
      </c>
      <c r="M1307" t="str">
        <f>VLOOKUP(G1307,lookups!$A$2:$I$201,4,0)</f>
        <v>Carangidae</v>
      </c>
      <c r="N1307" t="str">
        <f>VLOOKUP(G1307,lookups!$A$2:$I$201,5,0)</f>
        <v>Carnivores</v>
      </c>
      <c r="O1307">
        <f>VLOOKUP(G1307,lookups!$A$2:$I$201,6,0)</f>
        <v>7.4000000000000003E-3</v>
      </c>
      <c r="P1307">
        <f>VLOOKUP(G1307,lookups!$A$2:$I$201,7,0)</f>
        <v>3.2370000000000001</v>
      </c>
      <c r="Q1307">
        <f t="shared" si="20"/>
        <v>400.87967618639851</v>
      </c>
    </row>
    <row r="1308" spans="1:17" x14ac:dyDescent="0.2">
      <c r="A1308" s="31">
        <v>44144</v>
      </c>
      <c r="B1308" s="32">
        <v>0.40972222222222199</v>
      </c>
      <c r="C1308" t="s">
        <v>438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VLOOKUP(G1308,lookups!$A$2:$I$201,2,0)</f>
        <v>Blue Tang</v>
      </c>
      <c r="L1308" t="str">
        <f>VLOOKUP(G1308,lookups!$A$2:$I$201,3,0)</f>
        <v>Acanthurus coeruleus</v>
      </c>
      <c r="M1308" t="str">
        <f>VLOOKUP(G1308,lookups!$A$2:$I$201,4,0)</f>
        <v>Acanthuridae</v>
      </c>
      <c r="N1308" t="str">
        <f>VLOOKUP(G1308,lookups!$A$2:$I$201,5,0)</f>
        <v>Herbivores</v>
      </c>
      <c r="O1308">
        <f>VLOOKUP(G1308,lookups!$A$2:$I$201,6,0)</f>
        <v>4.1500000000000002E-2</v>
      </c>
      <c r="P1308">
        <f>VLOOKUP(G1308,lookups!$A$2:$I$201,7,0)</f>
        <v>2.8346</v>
      </c>
      <c r="Q1308">
        <f t="shared" si="20"/>
        <v>3.9751037756219527</v>
      </c>
    </row>
    <row r="1309" spans="1:17" x14ac:dyDescent="0.2">
      <c r="A1309" s="31">
        <v>44144</v>
      </c>
      <c r="B1309" s="32">
        <v>0.40972222222222199</v>
      </c>
      <c r="C1309" t="s">
        <v>438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VLOOKUP(G1309,lookups!$A$2:$I$201,2,0)</f>
        <v>3-spot Damselfish</v>
      </c>
      <c r="L1309" t="str">
        <f>VLOOKUP(G1309,lookups!$A$2:$I$201,3,0)</f>
        <v>Stegastes planifrons</v>
      </c>
      <c r="M1309" t="str">
        <f>VLOOKUP(G1309,lookups!$A$2:$I$201,4,0)</f>
        <v>Pomacentridae</v>
      </c>
      <c r="N1309" t="str">
        <f>VLOOKUP(G1309,lookups!$A$2:$I$201,5,0)</f>
        <v>Omnivores</v>
      </c>
      <c r="O1309">
        <f>VLOOKUP(G1309,lookups!$A$2:$I$201,6,0)</f>
        <v>2.188E-2</v>
      </c>
      <c r="P1309">
        <f>VLOOKUP(G1309,lookups!$A$2:$I$201,7,0)</f>
        <v>2.96</v>
      </c>
      <c r="Q1309">
        <f t="shared" si="20"/>
        <v>34.231332579369578</v>
      </c>
    </row>
    <row r="1310" spans="1:17" x14ac:dyDescent="0.2">
      <c r="A1310" s="31">
        <v>44144</v>
      </c>
      <c r="B1310" s="32">
        <v>0.40972222222222199</v>
      </c>
      <c r="C1310" t="s">
        <v>438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VLOOKUP(G1310,lookups!$A$2:$I$201,2,0)</f>
        <v>Redband Parrotfish</v>
      </c>
      <c r="L1310" t="str">
        <f>VLOOKUP(G1310,lookups!$A$2:$I$201,3,0)</f>
        <v>Sparisoma aurofrenatum</v>
      </c>
      <c r="M1310" t="str">
        <f>VLOOKUP(G1310,lookups!$A$2:$I$201,4,0)</f>
        <v>Scaridae</v>
      </c>
      <c r="N1310" t="str">
        <f>VLOOKUP(G1310,lookups!$A$2:$I$201,5,0)</f>
        <v>Herbivores</v>
      </c>
      <c r="O1310">
        <f>VLOOKUP(G1310,lookups!$A$2:$I$201,6,0)</f>
        <v>4.5999999999999999E-3</v>
      </c>
      <c r="P1310">
        <f>VLOOKUP(G1310,lookups!$A$2:$I$201,7,0)</f>
        <v>3.4291</v>
      </c>
      <c r="Q1310">
        <f t="shared" si="20"/>
        <v>2.1434644468897606</v>
      </c>
    </row>
    <row r="1311" spans="1:17" x14ac:dyDescent="0.2">
      <c r="A1311" s="31">
        <v>44144</v>
      </c>
      <c r="B1311" s="32">
        <v>0.40972222222222199</v>
      </c>
      <c r="C1311" t="s">
        <v>438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VLOOKUP(G1311,lookups!$A$2:$I$201,2,0)</f>
        <v>Bluehead Wrasse</v>
      </c>
      <c r="L1311" t="str">
        <f>VLOOKUP(G1311,lookups!$A$2:$I$201,3,0)</f>
        <v>Thalassoma bifasciatum</v>
      </c>
      <c r="M1311" t="str">
        <f>VLOOKUP(G1311,lookups!$A$2:$I$201,4,0)</f>
        <v>Labridae</v>
      </c>
      <c r="N1311" t="str">
        <f>VLOOKUP(G1311,lookups!$A$2:$I$201,5,0)</f>
        <v>Carnivores</v>
      </c>
      <c r="O1311">
        <f>VLOOKUP(G1311,lookups!$A$2:$I$201,6,0)</f>
        <v>8.9099999999999995E-3</v>
      </c>
      <c r="P1311">
        <f>VLOOKUP(G1311,lookups!$A$2:$I$201,7,0)</f>
        <v>3.01</v>
      </c>
      <c r="Q1311">
        <f t="shared" si="20"/>
        <v>15.783861253601465</v>
      </c>
    </row>
    <row r="1312" spans="1:17" x14ac:dyDescent="0.2">
      <c r="A1312" s="31">
        <v>44144</v>
      </c>
      <c r="B1312" s="32">
        <v>0.40972222222222199</v>
      </c>
      <c r="C1312" t="s">
        <v>438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VLOOKUP(G1312,lookups!$A$2:$I$201,2,0)</f>
        <v>Bluehead Wrasse</v>
      </c>
      <c r="L1312" t="str">
        <f>VLOOKUP(G1312,lookups!$A$2:$I$201,3,0)</f>
        <v>Thalassoma bifasciatum</v>
      </c>
      <c r="M1312" t="str">
        <f>VLOOKUP(G1312,lookups!$A$2:$I$201,4,0)</f>
        <v>Labridae</v>
      </c>
      <c r="N1312" t="str">
        <f>VLOOKUP(G1312,lookups!$A$2:$I$201,5,0)</f>
        <v>Carnivores</v>
      </c>
      <c r="O1312">
        <f>VLOOKUP(G1312,lookups!$A$2:$I$201,6,0)</f>
        <v>8.9099999999999995E-3</v>
      </c>
      <c r="P1312">
        <f>VLOOKUP(G1312,lookups!$A$2:$I$201,7,0)</f>
        <v>3.01</v>
      </c>
      <c r="Q1312">
        <f t="shared" si="20"/>
        <v>1.1318201385239828</v>
      </c>
    </row>
    <row r="1313" spans="1:17" x14ac:dyDescent="0.2">
      <c r="A1313" s="31">
        <v>44144</v>
      </c>
      <c r="B1313" s="32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VLOOKUP(G1313,lookups!$A$2:$I$201,2,0)</f>
        <v>Dusky Damselfish</v>
      </c>
      <c r="L1313" t="str">
        <f>VLOOKUP(G1313,lookups!$A$2:$I$201,3,0)</f>
        <v>Stegastes adustus </v>
      </c>
      <c r="M1313" t="str">
        <f>VLOOKUP(G1313,lookups!$A$2:$I$201,4,0)</f>
        <v>Pomacentridae</v>
      </c>
      <c r="N1313" t="str">
        <f>VLOOKUP(G1313,lookups!$A$2:$I$201,5,0)</f>
        <v>Herbivores</v>
      </c>
      <c r="O1313">
        <f>VLOOKUP(G1313,lookups!$A$2:$I$201,6,0)</f>
        <v>1.95E-2</v>
      </c>
      <c r="P1313">
        <f>VLOOKUP(G1313,lookups!$A$2:$I$201,7,0)</f>
        <v>2.99</v>
      </c>
      <c r="Q1313">
        <f t="shared" si="20"/>
        <v>19.056125808638321</v>
      </c>
    </row>
    <row r="1314" spans="1:17" x14ac:dyDescent="0.2">
      <c r="A1314" s="31">
        <v>44144</v>
      </c>
      <c r="B1314" s="32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VLOOKUP(G1314,lookups!$A$2:$I$201,2,0)</f>
        <v>Queen Parrotfish</v>
      </c>
      <c r="L1314" t="str">
        <f>VLOOKUP(G1314,lookups!$A$2:$I$201,3,0)</f>
        <v>Scarus vetula</v>
      </c>
      <c r="M1314" t="str">
        <f>VLOOKUP(G1314,lookups!$A$2:$I$201,4,0)</f>
        <v>Scaridae</v>
      </c>
      <c r="N1314" t="str">
        <f>VLOOKUP(G1314,lookups!$A$2:$I$201,5,0)</f>
        <v>Herbivores</v>
      </c>
      <c r="O1314">
        <f>VLOOKUP(G1314,lookups!$A$2:$I$201,6,0)</f>
        <v>2.5000000000000001E-2</v>
      </c>
      <c r="P1314">
        <f>VLOOKUP(G1314,lookups!$A$2:$I$201,7,0)</f>
        <v>2.9214000000000002</v>
      </c>
      <c r="Q1314">
        <f t="shared" si="20"/>
        <v>1.4348221330880631</v>
      </c>
    </row>
    <row r="1315" spans="1:17" x14ac:dyDescent="0.2">
      <c r="A1315" s="31">
        <v>44144</v>
      </c>
      <c r="B1315" s="32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VLOOKUP(G1315,lookups!$A$2:$I$201,2,0)</f>
        <v>Queen Parrotfish</v>
      </c>
      <c r="L1315" t="str">
        <f>VLOOKUP(G1315,lookups!$A$2:$I$201,3,0)</f>
        <v>Scarus vetula</v>
      </c>
      <c r="M1315" t="str">
        <f>VLOOKUP(G1315,lookups!$A$2:$I$201,4,0)</f>
        <v>Scaridae</v>
      </c>
      <c r="N1315" t="str">
        <f>VLOOKUP(G1315,lookups!$A$2:$I$201,5,0)</f>
        <v>Herbivores</v>
      </c>
      <c r="O1315">
        <f>VLOOKUP(G1315,lookups!$A$2:$I$201,6,0)</f>
        <v>2.5000000000000001E-2</v>
      </c>
      <c r="P1315">
        <f>VLOOKUP(G1315,lookups!$A$2:$I$201,7,0)</f>
        <v>2.9214000000000002</v>
      </c>
      <c r="Q1315">
        <f t="shared" si="20"/>
        <v>2.7536642058777425</v>
      </c>
    </row>
    <row r="1316" spans="1:17" x14ac:dyDescent="0.2">
      <c r="A1316" s="31">
        <v>44144</v>
      </c>
      <c r="B1316" s="32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VLOOKUP(G1316,lookups!$A$2:$I$201,2,0)</f>
        <v>Queen Parrotfish</v>
      </c>
      <c r="L1316" t="str">
        <f>VLOOKUP(G1316,lookups!$A$2:$I$201,3,0)</f>
        <v>Scarus vetula</v>
      </c>
      <c r="M1316" t="str">
        <f>VLOOKUP(G1316,lookups!$A$2:$I$201,4,0)</f>
        <v>Scaridae</v>
      </c>
      <c r="N1316" t="str">
        <f>VLOOKUP(G1316,lookups!$A$2:$I$201,5,0)</f>
        <v>Herbivores</v>
      </c>
      <c r="O1316">
        <f>VLOOKUP(G1316,lookups!$A$2:$I$201,6,0)</f>
        <v>2.5000000000000001E-2</v>
      </c>
      <c r="P1316">
        <f>VLOOKUP(G1316,lookups!$A$2:$I$201,7,0)</f>
        <v>2.9214000000000002</v>
      </c>
      <c r="Q1316">
        <f t="shared" si="20"/>
        <v>15.334304244596257</v>
      </c>
    </row>
    <row r="1317" spans="1:17" x14ac:dyDescent="0.2">
      <c r="A1317" s="31">
        <v>44144</v>
      </c>
      <c r="B1317" s="32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VLOOKUP(G1317,lookups!$A$2:$I$201,2,0)</f>
        <v>Queen Parrotfish</v>
      </c>
      <c r="L1317" t="str">
        <f>VLOOKUP(G1317,lookups!$A$2:$I$201,3,0)</f>
        <v>Scarus vetula</v>
      </c>
      <c r="M1317" t="str">
        <f>VLOOKUP(G1317,lookups!$A$2:$I$201,4,0)</f>
        <v>Scaridae</v>
      </c>
      <c r="N1317" t="str">
        <f>VLOOKUP(G1317,lookups!$A$2:$I$201,5,0)</f>
        <v>Herbivores</v>
      </c>
      <c r="O1317">
        <f>VLOOKUP(G1317,lookups!$A$2:$I$201,6,0)</f>
        <v>2.5000000000000001E-2</v>
      </c>
      <c r="P1317">
        <f>VLOOKUP(G1317,lookups!$A$2:$I$201,7,0)</f>
        <v>2.9214000000000002</v>
      </c>
      <c r="Q1317">
        <f t="shared" si="20"/>
        <v>20.861234677071096</v>
      </c>
    </row>
    <row r="1318" spans="1:17" x14ac:dyDescent="0.2">
      <c r="A1318" s="31">
        <v>44144</v>
      </c>
      <c r="B1318" s="32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VLOOKUP(G1318,lookups!$A$2:$I$201,2,0)</f>
        <v>Queen Parrotfish</v>
      </c>
      <c r="L1318" t="str">
        <f>VLOOKUP(G1318,lookups!$A$2:$I$201,3,0)</f>
        <v>Scarus vetula</v>
      </c>
      <c r="M1318" t="str">
        <f>VLOOKUP(G1318,lookups!$A$2:$I$201,4,0)</f>
        <v>Scaridae</v>
      </c>
      <c r="N1318" t="str">
        <f>VLOOKUP(G1318,lookups!$A$2:$I$201,5,0)</f>
        <v>Herbivores</v>
      </c>
      <c r="O1318">
        <f>VLOOKUP(G1318,lookups!$A$2:$I$201,6,0)</f>
        <v>2.5000000000000001E-2</v>
      </c>
      <c r="P1318">
        <f>VLOOKUP(G1318,lookups!$A$2:$I$201,7,0)</f>
        <v>2.9214000000000002</v>
      </c>
      <c r="Q1318">
        <f t="shared" si="20"/>
        <v>1.4348221330880631</v>
      </c>
    </row>
    <row r="1319" spans="1:17" x14ac:dyDescent="0.2">
      <c r="A1319" s="31">
        <v>44144</v>
      </c>
      <c r="B1319" s="32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VLOOKUP(G1319,lookups!$A$2:$I$201,2,0)</f>
        <v>Stoplight Parrotfish</v>
      </c>
      <c r="L1319" t="str">
        <f>VLOOKUP(G1319,lookups!$A$2:$I$201,3,0)</f>
        <v>Sparisoma viride</v>
      </c>
      <c r="M1319" t="str">
        <f>VLOOKUP(G1319,lookups!$A$2:$I$201,4,0)</f>
        <v>Scaridae</v>
      </c>
      <c r="N1319" t="str">
        <f>VLOOKUP(G1319,lookups!$A$2:$I$201,5,0)</f>
        <v>Herbivores</v>
      </c>
      <c r="O1319">
        <f>VLOOKUP(G1319,lookups!$A$2:$I$201,6,0)</f>
        <v>2.5000000000000001E-2</v>
      </c>
      <c r="P1319">
        <f>VLOOKUP(G1319,lookups!$A$2:$I$201,7,0)</f>
        <v>2.9214000000000002</v>
      </c>
      <c r="Q1319">
        <f t="shared" si="20"/>
        <v>55.7491759254154</v>
      </c>
    </row>
    <row r="1320" spans="1:17" x14ac:dyDescent="0.2">
      <c r="A1320" s="31">
        <v>44144</v>
      </c>
      <c r="B1320" s="32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VLOOKUP(G1320,lookups!$A$2:$I$201,2,0)</f>
        <v>Stoplight Parrotfish</v>
      </c>
      <c r="L1320" t="str">
        <f>VLOOKUP(G1320,lookups!$A$2:$I$201,3,0)</f>
        <v>Sparisoma viride</v>
      </c>
      <c r="M1320" t="str">
        <f>VLOOKUP(G1320,lookups!$A$2:$I$201,4,0)</f>
        <v>Scaridae</v>
      </c>
      <c r="N1320" t="str">
        <f>VLOOKUP(G1320,lookups!$A$2:$I$201,5,0)</f>
        <v>Herbivores</v>
      </c>
      <c r="O1320">
        <f>VLOOKUP(G1320,lookups!$A$2:$I$201,6,0)</f>
        <v>2.5000000000000001E-2</v>
      </c>
      <c r="P1320">
        <f>VLOOKUP(G1320,lookups!$A$2:$I$201,7,0)</f>
        <v>2.9214000000000002</v>
      </c>
      <c r="Q1320">
        <f t="shared" si="20"/>
        <v>4.6906288624930603</v>
      </c>
    </row>
    <row r="1321" spans="1:17" x14ac:dyDescent="0.2">
      <c r="A1321" s="31">
        <v>44144</v>
      </c>
      <c r="B1321" s="32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VLOOKUP(G1321,lookups!$A$2:$I$201,2,0)</f>
        <v>Stoplight Parrotfish</v>
      </c>
      <c r="L1321" t="str">
        <f>VLOOKUP(G1321,lookups!$A$2:$I$201,3,0)</f>
        <v>Sparisoma viride</v>
      </c>
      <c r="M1321" t="str">
        <f>VLOOKUP(G1321,lookups!$A$2:$I$201,4,0)</f>
        <v>Scaridae</v>
      </c>
      <c r="N1321" t="str">
        <f>VLOOKUP(G1321,lookups!$A$2:$I$201,5,0)</f>
        <v>Herbivores</v>
      </c>
      <c r="O1321">
        <f>VLOOKUP(G1321,lookups!$A$2:$I$201,6,0)</f>
        <v>2.5000000000000001E-2</v>
      </c>
      <c r="P1321">
        <f>VLOOKUP(G1321,lookups!$A$2:$I$201,7,0)</f>
        <v>2.9214000000000002</v>
      </c>
      <c r="Q1321">
        <f t="shared" si="20"/>
        <v>4.6906288624930603</v>
      </c>
    </row>
    <row r="1322" spans="1:17" x14ac:dyDescent="0.2">
      <c r="A1322" s="31">
        <v>44144</v>
      </c>
      <c r="B1322" s="32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VLOOKUP(G1322,lookups!$A$2:$I$201,2,0)</f>
        <v>Greenblotch Parrotfish</v>
      </c>
      <c r="L1322" t="str">
        <f>VLOOKUP(G1322,lookups!$A$2:$I$201,3,0)</f>
        <v>Sparisoma atomarium</v>
      </c>
      <c r="M1322" t="str">
        <f>VLOOKUP(G1322,lookups!$A$2:$I$201,4,0)</f>
        <v>Scaridae</v>
      </c>
      <c r="N1322" t="str">
        <f>VLOOKUP(G1322,lookups!$A$2:$I$201,5,0)</f>
        <v>Herbivores</v>
      </c>
      <c r="O1322">
        <f>VLOOKUP(G1322,lookups!$A$2:$I$201,6,0)</f>
        <v>1.21E-2</v>
      </c>
      <c r="P1322">
        <f>VLOOKUP(G1322,lookups!$A$2:$I$201,7,0)</f>
        <v>3.0274999999999999</v>
      </c>
      <c r="Q1322">
        <f t="shared" si="20"/>
        <v>12.890963250377522</v>
      </c>
    </row>
    <row r="1323" spans="1:17" x14ac:dyDescent="0.2">
      <c r="A1323" s="31">
        <v>44144</v>
      </c>
      <c r="B1323" s="32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VLOOKUP(G1323,lookups!$A$2:$I$201,2,0)</f>
        <v>Greenblotch Parrotfish</v>
      </c>
      <c r="L1323" t="str">
        <f>VLOOKUP(G1323,lookups!$A$2:$I$201,3,0)</f>
        <v>Sparisoma atomarium</v>
      </c>
      <c r="M1323" t="str">
        <f>VLOOKUP(G1323,lookups!$A$2:$I$201,4,0)</f>
        <v>Scaridae</v>
      </c>
      <c r="N1323" t="str">
        <f>VLOOKUP(G1323,lookups!$A$2:$I$201,5,0)</f>
        <v>Herbivores</v>
      </c>
      <c r="O1323">
        <f>VLOOKUP(G1323,lookups!$A$2:$I$201,6,0)</f>
        <v>1.21E-2</v>
      </c>
      <c r="P1323">
        <f>VLOOKUP(G1323,lookups!$A$2:$I$201,7,0)</f>
        <v>3.0274999999999999</v>
      </c>
      <c r="Q1323">
        <f t="shared" si="20"/>
        <v>0.80449248959371111</v>
      </c>
    </row>
    <row r="1324" spans="1:17" x14ac:dyDescent="0.2">
      <c r="A1324" s="31">
        <v>44144</v>
      </c>
      <c r="B1324" s="32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VLOOKUP(G1324,lookups!$A$2:$I$201,2,0)</f>
        <v>Slippery Dick</v>
      </c>
      <c r="L1324" t="str">
        <f>VLOOKUP(G1324,lookups!$A$2:$I$201,3,0)</f>
        <v>Halichoeres bivittatus</v>
      </c>
      <c r="M1324" t="str">
        <f>VLOOKUP(G1324,lookups!$A$2:$I$201,4,0)</f>
        <v>Labridae</v>
      </c>
      <c r="N1324" t="str">
        <f>VLOOKUP(G1324,lookups!$A$2:$I$201,5,0)</f>
        <v>Carnivores</v>
      </c>
      <c r="O1324">
        <f>VLOOKUP(G1324,lookups!$A$2:$I$201,6,0)</f>
        <v>9.3299999999999998E-3</v>
      </c>
      <c r="P1324">
        <f>VLOOKUP(G1324,lookups!$A$2:$I$201,7,0)</f>
        <v>3.06</v>
      </c>
      <c r="Q1324">
        <f t="shared" si="20"/>
        <v>10.712273288565926</v>
      </c>
    </row>
    <row r="1325" spans="1:17" x14ac:dyDescent="0.2">
      <c r="A1325" s="31">
        <v>44144</v>
      </c>
      <c r="B1325" s="32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VLOOKUP(G1325,lookups!$A$2:$I$201,2,0)</f>
        <v>Ocean Surgeonfish</v>
      </c>
      <c r="L1325" t="str">
        <f>VLOOKUP(G1325,lookups!$A$2:$I$201,3,0)</f>
        <v>Acanthurus bahianus</v>
      </c>
      <c r="M1325" t="str">
        <f>VLOOKUP(G1325,lookups!$A$2:$I$201,4,0)</f>
        <v>Acanthuridae</v>
      </c>
      <c r="N1325" t="str">
        <f>VLOOKUP(G1325,lookups!$A$2:$I$201,5,0)</f>
        <v>Herbivores</v>
      </c>
      <c r="O1325">
        <f>VLOOKUP(G1325,lookups!$A$2:$I$201,6,0)</f>
        <v>2.3699999999999999E-2</v>
      </c>
      <c r="P1325">
        <f>VLOOKUP(G1325,lookups!$A$2:$I$201,7,0)</f>
        <v>2.9752000000000001</v>
      </c>
      <c r="Q1325">
        <f t="shared" si="20"/>
        <v>2.846583337699113</v>
      </c>
    </row>
    <row r="1326" spans="1:17" x14ac:dyDescent="0.2">
      <c r="A1326" s="31">
        <v>44144</v>
      </c>
      <c r="B1326" s="32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VLOOKUP(G1326,lookups!$A$2:$I$201,2,0)</f>
        <v>Ocean Surgeonfish</v>
      </c>
      <c r="L1326" t="str">
        <f>VLOOKUP(G1326,lookups!$A$2:$I$201,3,0)</f>
        <v>Acanthurus bahianus</v>
      </c>
      <c r="M1326" t="str">
        <f>VLOOKUP(G1326,lookups!$A$2:$I$201,4,0)</f>
        <v>Acanthuridae</v>
      </c>
      <c r="N1326" t="str">
        <f>VLOOKUP(G1326,lookups!$A$2:$I$201,5,0)</f>
        <v>Herbivores</v>
      </c>
      <c r="O1326">
        <f>VLOOKUP(G1326,lookups!$A$2:$I$201,6,0)</f>
        <v>2.3699999999999999E-2</v>
      </c>
      <c r="P1326">
        <f>VLOOKUP(G1326,lookups!$A$2:$I$201,7,0)</f>
        <v>2.9752000000000001</v>
      </c>
      <c r="Q1326">
        <f t="shared" si="20"/>
        <v>22.384548860432666</v>
      </c>
    </row>
    <row r="1327" spans="1:17" x14ac:dyDescent="0.2">
      <c r="A1327" s="31">
        <v>44144</v>
      </c>
      <c r="B1327" s="32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VLOOKUP(G1327,lookups!$A$2:$I$201,2,0)</f>
        <v>Ocean Surgeonfish</v>
      </c>
      <c r="L1327" t="str">
        <f>VLOOKUP(G1327,lookups!$A$2:$I$201,3,0)</f>
        <v>Acanthurus bahianus</v>
      </c>
      <c r="M1327" t="str">
        <f>VLOOKUP(G1327,lookups!$A$2:$I$201,4,0)</f>
        <v>Acanthuridae</v>
      </c>
      <c r="N1327" t="str">
        <f>VLOOKUP(G1327,lookups!$A$2:$I$201,5,0)</f>
        <v>Herbivores</v>
      </c>
      <c r="O1327">
        <f>VLOOKUP(G1327,lookups!$A$2:$I$201,6,0)</f>
        <v>2.3699999999999999E-2</v>
      </c>
      <c r="P1327">
        <f>VLOOKUP(G1327,lookups!$A$2:$I$201,7,0)</f>
        <v>2.9752000000000001</v>
      </c>
      <c r="Q1327">
        <f t="shared" si="20"/>
        <v>151.11099303007356</v>
      </c>
    </row>
    <row r="1328" spans="1:17" x14ac:dyDescent="0.2">
      <c r="A1328" s="31">
        <v>44144</v>
      </c>
      <c r="B1328" s="32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VLOOKUP(G1328,lookups!$A$2:$I$201,2,0)</f>
        <v>Queen Parrotfish</v>
      </c>
      <c r="L1328" t="str">
        <f>VLOOKUP(G1328,lookups!$A$2:$I$201,3,0)</f>
        <v>Scarus vetula</v>
      </c>
      <c r="M1328" t="str">
        <f>VLOOKUP(G1328,lookups!$A$2:$I$201,4,0)</f>
        <v>Scaridae</v>
      </c>
      <c r="N1328" t="str">
        <f>VLOOKUP(G1328,lookups!$A$2:$I$201,5,0)</f>
        <v>Herbivores</v>
      </c>
      <c r="O1328">
        <f>VLOOKUP(G1328,lookups!$A$2:$I$201,6,0)</f>
        <v>2.5000000000000001E-2</v>
      </c>
      <c r="P1328">
        <f>VLOOKUP(G1328,lookups!$A$2:$I$201,7,0)</f>
        <v>2.9214000000000002</v>
      </c>
      <c r="Q1328">
        <f t="shared" si="20"/>
        <v>2.7536642058777425</v>
      </c>
    </row>
    <row r="1329" spans="1:17" x14ac:dyDescent="0.2">
      <c r="A1329" s="31">
        <v>44144</v>
      </c>
      <c r="B1329" s="32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VLOOKUP(G1329,lookups!$A$2:$I$201,2,0)</f>
        <v>Queen Parrotfish</v>
      </c>
      <c r="L1329" t="str">
        <f>VLOOKUP(G1329,lookups!$A$2:$I$201,3,0)</f>
        <v>Scarus vetula</v>
      </c>
      <c r="M1329" t="str">
        <f>VLOOKUP(G1329,lookups!$A$2:$I$201,4,0)</f>
        <v>Scaridae</v>
      </c>
      <c r="N1329" t="str">
        <f>VLOOKUP(G1329,lookups!$A$2:$I$201,5,0)</f>
        <v>Herbivores</v>
      </c>
      <c r="O1329">
        <f>VLOOKUP(G1329,lookups!$A$2:$I$201,6,0)</f>
        <v>2.5000000000000001E-2</v>
      </c>
      <c r="P1329">
        <f>VLOOKUP(G1329,lookups!$A$2:$I$201,7,0)</f>
        <v>2.9214000000000002</v>
      </c>
      <c r="Q1329">
        <f t="shared" si="20"/>
        <v>4.6906288624930603</v>
      </c>
    </row>
    <row r="1330" spans="1:17" x14ac:dyDescent="0.2">
      <c r="A1330" s="31">
        <v>44144</v>
      </c>
      <c r="B1330" s="32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VLOOKUP(G1330,lookups!$A$2:$I$201,2,0)</f>
        <v>Queen Parrotfish</v>
      </c>
      <c r="L1330" t="str">
        <f>VLOOKUP(G1330,lookups!$A$2:$I$201,3,0)</f>
        <v>Scarus vetula</v>
      </c>
      <c r="M1330" t="str">
        <f>VLOOKUP(G1330,lookups!$A$2:$I$201,4,0)</f>
        <v>Scaridae</v>
      </c>
      <c r="N1330" t="str">
        <f>VLOOKUP(G1330,lookups!$A$2:$I$201,5,0)</f>
        <v>Herbivores</v>
      </c>
      <c r="O1330">
        <f>VLOOKUP(G1330,lookups!$A$2:$I$201,6,0)</f>
        <v>2.5000000000000001E-2</v>
      </c>
      <c r="P1330">
        <f>VLOOKUP(G1330,lookups!$A$2:$I$201,7,0)</f>
        <v>2.9214000000000002</v>
      </c>
      <c r="Q1330">
        <f t="shared" si="20"/>
        <v>20.861234677071096</v>
      </c>
    </row>
    <row r="1331" spans="1:17" x14ac:dyDescent="0.2">
      <c r="A1331" s="31">
        <v>44144</v>
      </c>
      <c r="B1331" s="32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VLOOKUP(G1331,lookups!$A$2:$I$201,2,0)</f>
        <v>Blue Tang</v>
      </c>
      <c r="L1331" t="str">
        <f>VLOOKUP(G1331,lookups!$A$2:$I$201,3,0)</f>
        <v>Acanthurus coeruleus</v>
      </c>
      <c r="M1331" t="str">
        <f>VLOOKUP(G1331,lookups!$A$2:$I$201,4,0)</f>
        <v>Acanthuridae</v>
      </c>
      <c r="N1331" t="str">
        <f>VLOOKUP(G1331,lookups!$A$2:$I$201,5,0)</f>
        <v>Herbivores</v>
      </c>
      <c r="O1331">
        <f>VLOOKUP(G1331,lookups!$A$2:$I$201,6,0)</f>
        <v>4.1500000000000002E-2</v>
      </c>
      <c r="P1331">
        <f>VLOOKUP(G1331,lookups!$A$2:$I$201,7,0)</f>
        <v>2.8346</v>
      </c>
      <c r="Q1331">
        <f t="shared" si="20"/>
        <v>28.356204301821784</v>
      </c>
    </row>
    <row r="1332" spans="1:17" x14ac:dyDescent="0.2">
      <c r="A1332" s="31">
        <v>44144</v>
      </c>
      <c r="B1332" s="32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VLOOKUP(G1332,lookups!$A$2:$I$201,2,0)</f>
        <v>Blue Tang</v>
      </c>
      <c r="L1332" t="str">
        <f>VLOOKUP(G1332,lookups!$A$2:$I$201,3,0)</f>
        <v>Acanthurus coeruleus</v>
      </c>
      <c r="M1332" t="str">
        <f>VLOOKUP(G1332,lookups!$A$2:$I$201,4,0)</f>
        <v>Acanthuridae</v>
      </c>
      <c r="N1332" t="str">
        <f>VLOOKUP(G1332,lookups!$A$2:$I$201,5,0)</f>
        <v>Herbivores</v>
      </c>
      <c r="O1332">
        <f>VLOOKUP(G1332,lookups!$A$2:$I$201,6,0)</f>
        <v>4.1500000000000002E-2</v>
      </c>
      <c r="P1332">
        <f>VLOOKUP(G1332,lookups!$A$2:$I$201,7,0)</f>
        <v>2.8346</v>
      </c>
      <c r="Q1332">
        <f t="shared" si="20"/>
        <v>89.494506928689532</v>
      </c>
    </row>
    <row r="1333" spans="1:17" x14ac:dyDescent="0.2">
      <c r="A1333" s="31">
        <v>44144</v>
      </c>
      <c r="B1333" s="32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VLOOKUP(G1333,lookups!$A$2:$I$201,2,0)</f>
        <v>Blue Tang</v>
      </c>
      <c r="L1333" t="str">
        <f>VLOOKUP(G1333,lookups!$A$2:$I$201,3,0)</f>
        <v>Acanthurus coeruleus</v>
      </c>
      <c r="M1333" t="str">
        <f>VLOOKUP(G1333,lookups!$A$2:$I$201,4,0)</f>
        <v>Acanthuridae</v>
      </c>
      <c r="N1333" t="str">
        <f>VLOOKUP(G1333,lookups!$A$2:$I$201,5,0)</f>
        <v>Herbivores</v>
      </c>
      <c r="O1333">
        <f>VLOOKUP(G1333,lookups!$A$2:$I$201,6,0)</f>
        <v>4.1500000000000002E-2</v>
      </c>
      <c r="P1333">
        <f>VLOOKUP(G1333,lookups!$A$2:$I$201,7,0)</f>
        <v>2.8346</v>
      </c>
      <c r="Q1333">
        <f t="shared" si="20"/>
        <v>0.93432077429463178</v>
      </c>
    </row>
    <row r="1334" spans="1:17" x14ac:dyDescent="0.2">
      <c r="A1334" s="31">
        <v>44144</v>
      </c>
      <c r="B1334" s="32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VLOOKUP(G1334,lookups!$A$2:$I$201,2,0)</f>
        <v>Blue Tang</v>
      </c>
      <c r="L1334" t="str">
        <f>VLOOKUP(G1334,lookups!$A$2:$I$201,3,0)</f>
        <v>Acanthurus coeruleus</v>
      </c>
      <c r="M1334" t="str">
        <f>VLOOKUP(G1334,lookups!$A$2:$I$201,4,0)</f>
        <v>Acanthuridae</v>
      </c>
      <c r="N1334" t="str">
        <f>VLOOKUP(G1334,lookups!$A$2:$I$201,5,0)</f>
        <v>Herbivores</v>
      </c>
      <c r="O1334">
        <f>VLOOKUP(G1334,lookups!$A$2:$I$201,6,0)</f>
        <v>4.1500000000000002E-2</v>
      </c>
      <c r="P1334">
        <f>VLOOKUP(G1334,lookups!$A$2:$I$201,7,0)</f>
        <v>2.8346</v>
      </c>
      <c r="Q1334">
        <f t="shared" si="20"/>
        <v>2.1117735602071006</v>
      </c>
    </row>
    <row r="1335" spans="1:17" x14ac:dyDescent="0.2">
      <c r="A1335" s="31">
        <v>44144</v>
      </c>
      <c r="B1335" s="32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VLOOKUP(G1335,lookups!$A$2:$I$201,2,0)</f>
        <v>Longspine squirrelfish</v>
      </c>
      <c r="L1335" t="str">
        <f>VLOOKUP(G1335,lookups!$A$2:$I$201,3,0)</f>
        <v>Holocentrus rufus</v>
      </c>
      <c r="M1335" t="str">
        <f>VLOOKUP(G1335,lookups!$A$2:$I$201,4,0)</f>
        <v>Holocentridae</v>
      </c>
      <c r="N1335" t="str">
        <f>VLOOKUP(G1335,lookups!$A$2:$I$201,5,0)</f>
        <v>Carnivores</v>
      </c>
      <c r="O1335">
        <f>VLOOKUP(G1335,lookups!$A$2:$I$201,6,0)</f>
        <v>1.1480000000000001E-2</v>
      </c>
      <c r="P1335">
        <f>VLOOKUP(G1335,lookups!$A$2:$I$201,7,0)</f>
        <v>2.89</v>
      </c>
      <c r="Q1335">
        <f t="shared" si="20"/>
        <v>66.056958833921925</v>
      </c>
    </row>
    <row r="1336" spans="1:17" x14ac:dyDescent="0.2">
      <c r="A1336" s="31">
        <v>44144</v>
      </c>
      <c r="B1336" s="32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VLOOKUP(G1336,lookups!$A$2:$I$201,2,0)</f>
        <v>Bluehead Wrasse</v>
      </c>
      <c r="L1336" t="str">
        <f>VLOOKUP(G1336,lookups!$A$2:$I$201,3,0)</f>
        <v>Thalassoma bifasciatum</v>
      </c>
      <c r="M1336" t="str">
        <f>VLOOKUP(G1336,lookups!$A$2:$I$201,4,0)</f>
        <v>Labridae</v>
      </c>
      <c r="N1336" t="str">
        <f>VLOOKUP(G1336,lookups!$A$2:$I$201,5,0)</f>
        <v>Carnivores</v>
      </c>
      <c r="O1336">
        <f>VLOOKUP(G1336,lookups!$A$2:$I$201,6,0)</f>
        <v>8.9099999999999995E-3</v>
      </c>
      <c r="P1336">
        <f>VLOOKUP(G1336,lookups!$A$2:$I$201,7,0)</f>
        <v>3.01</v>
      </c>
      <c r="Q1336">
        <f t="shared" si="20"/>
        <v>15.783861253601465</v>
      </c>
    </row>
    <row r="1337" spans="1:17" x14ac:dyDescent="0.2">
      <c r="A1337" s="31">
        <v>44144</v>
      </c>
      <c r="B1337" s="32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VLOOKUP(G1337,lookups!$A$2:$I$201,2,0)</f>
        <v>Bluehead Wrasse</v>
      </c>
      <c r="L1337" t="str">
        <f>VLOOKUP(G1337,lookups!$A$2:$I$201,3,0)</f>
        <v>Thalassoma bifasciatum</v>
      </c>
      <c r="M1337" t="str">
        <f>VLOOKUP(G1337,lookups!$A$2:$I$201,4,0)</f>
        <v>Labridae</v>
      </c>
      <c r="N1337" t="str">
        <f>VLOOKUP(G1337,lookups!$A$2:$I$201,5,0)</f>
        <v>Carnivores</v>
      </c>
      <c r="O1337">
        <f>VLOOKUP(G1337,lookups!$A$2:$I$201,6,0)</f>
        <v>8.9099999999999995E-3</v>
      </c>
      <c r="P1337">
        <f>VLOOKUP(G1337,lookups!$A$2:$I$201,7,0)</f>
        <v>3.01</v>
      </c>
      <c r="Q1337">
        <f t="shared" si="20"/>
        <v>1.1318201385239828</v>
      </c>
    </row>
    <row r="1338" spans="1:17" x14ac:dyDescent="0.2">
      <c r="A1338" s="31">
        <v>44144</v>
      </c>
      <c r="B1338" s="32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VLOOKUP(G1338,lookups!$A$2:$I$201,2,0)</f>
        <v>Slippery Dick</v>
      </c>
      <c r="L1338" t="str">
        <f>VLOOKUP(G1338,lookups!$A$2:$I$201,3,0)</f>
        <v>Halichoeres bivittatus</v>
      </c>
      <c r="M1338" t="str">
        <f>VLOOKUP(G1338,lookups!$A$2:$I$201,4,0)</f>
        <v>Labridae</v>
      </c>
      <c r="N1338" t="str">
        <f>VLOOKUP(G1338,lookups!$A$2:$I$201,5,0)</f>
        <v>Carnivores</v>
      </c>
      <c r="O1338">
        <f>VLOOKUP(G1338,lookups!$A$2:$I$201,6,0)</f>
        <v>9.3299999999999998E-3</v>
      </c>
      <c r="P1338">
        <f>VLOOKUP(G1338,lookups!$A$2:$I$201,7,0)</f>
        <v>3.06</v>
      </c>
      <c r="Q1338">
        <f t="shared" si="20"/>
        <v>18.714415031991813</v>
      </c>
    </row>
    <row r="1339" spans="1:17" x14ac:dyDescent="0.2">
      <c r="A1339" s="31">
        <v>44144</v>
      </c>
      <c r="B1339" s="32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VLOOKUP(G1339,lookups!$A$2:$I$201,2,0)</f>
        <v>Dusky Damselfish</v>
      </c>
      <c r="L1339" t="str">
        <f>VLOOKUP(G1339,lookups!$A$2:$I$201,3,0)</f>
        <v>Stegastes adustus </v>
      </c>
      <c r="M1339" t="str">
        <f>VLOOKUP(G1339,lookups!$A$2:$I$201,4,0)</f>
        <v>Pomacentridae</v>
      </c>
      <c r="N1339" t="str">
        <f>VLOOKUP(G1339,lookups!$A$2:$I$201,5,0)</f>
        <v>Herbivores</v>
      </c>
      <c r="O1339">
        <f>VLOOKUP(G1339,lookups!$A$2:$I$201,6,0)</f>
        <v>1.95E-2</v>
      </c>
      <c r="P1339">
        <f>VLOOKUP(G1339,lookups!$A$2:$I$201,7,0)</f>
        <v>2.99</v>
      </c>
      <c r="Q1339">
        <f t="shared" si="20"/>
        <v>77.687895959714069</v>
      </c>
    </row>
    <row r="1340" spans="1:17" x14ac:dyDescent="0.2">
      <c r="A1340" s="31">
        <v>44144</v>
      </c>
      <c r="B1340" s="32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VLOOKUP(G1340,lookups!$A$2:$I$201,2,0)</f>
        <v>Striped Parrotfish</v>
      </c>
      <c r="L1340" t="str">
        <f>VLOOKUP(G1340,lookups!$A$2:$I$201,3,0)</f>
        <v>Scarus iserti</v>
      </c>
      <c r="M1340" t="str">
        <f>VLOOKUP(G1340,lookups!$A$2:$I$201,4,0)</f>
        <v>Scaridae</v>
      </c>
      <c r="N1340" t="str">
        <f>VLOOKUP(G1340,lookups!$A$2:$I$201,5,0)</f>
        <v>Herbivores</v>
      </c>
      <c r="O1340">
        <f>VLOOKUP(G1340,lookups!$A$2:$I$201,6,0)</f>
        <v>1.47E-2</v>
      </c>
      <c r="P1340">
        <f>VLOOKUP(G1340,lookups!$A$2:$I$201,7,0)</f>
        <v>3.0548000000000002</v>
      </c>
      <c r="Q1340">
        <f t="shared" si="20"/>
        <v>3.5027873644931384</v>
      </c>
    </row>
    <row r="1341" spans="1:17" x14ac:dyDescent="0.2">
      <c r="A1341" s="31">
        <v>44144</v>
      </c>
      <c r="B1341" s="32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VLOOKUP(G1341,lookups!$A$2:$I$201,2,0)</f>
        <v>Striped Parrotfish</v>
      </c>
      <c r="L1341" t="str">
        <f>VLOOKUP(G1341,lookups!$A$2:$I$201,3,0)</f>
        <v>Scarus iserti</v>
      </c>
      <c r="M1341" t="str">
        <f>VLOOKUP(G1341,lookups!$A$2:$I$201,4,0)</f>
        <v>Scaridae</v>
      </c>
      <c r="N1341" t="str">
        <f>VLOOKUP(G1341,lookups!$A$2:$I$201,5,0)</f>
        <v>Herbivores</v>
      </c>
      <c r="O1341">
        <f>VLOOKUP(G1341,lookups!$A$2:$I$201,6,0)</f>
        <v>1.47E-2</v>
      </c>
      <c r="P1341">
        <f>VLOOKUP(G1341,lookups!$A$2:$I$201,7,0)</f>
        <v>3.0548000000000002</v>
      </c>
      <c r="Q1341">
        <f t="shared" si="20"/>
        <v>8.4348356905685886</v>
      </c>
    </row>
    <row r="1342" spans="1:17" x14ac:dyDescent="0.2">
      <c r="A1342" s="31">
        <v>44144</v>
      </c>
      <c r="B1342" s="32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VLOOKUP(G1342,lookups!$A$2:$I$201,2,0)</f>
        <v>Striped Parrotfish</v>
      </c>
      <c r="L1342" t="str">
        <f>VLOOKUP(G1342,lookups!$A$2:$I$201,3,0)</f>
        <v>Scarus iserti</v>
      </c>
      <c r="M1342" t="str">
        <f>VLOOKUP(G1342,lookups!$A$2:$I$201,4,0)</f>
        <v>Scaridae</v>
      </c>
      <c r="N1342" t="str">
        <f>VLOOKUP(G1342,lookups!$A$2:$I$201,5,0)</f>
        <v>Herbivores</v>
      </c>
      <c r="O1342">
        <f>VLOOKUP(G1342,lookups!$A$2:$I$201,6,0)</f>
        <v>1.47E-2</v>
      </c>
      <c r="P1342">
        <f>VLOOKUP(G1342,lookups!$A$2:$I$201,7,0)</f>
        <v>3.0548000000000002</v>
      </c>
      <c r="Q1342">
        <f t="shared" si="20"/>
        <v>2.0069238957862789</v>
      </c>
    </row>
    <row r="1343" spans="1:17" x14ac:dyDescent="0.2">
      <c r="A1343" s="31">
        <v>44144</v>
      </c>
      <c r="B1343" s="32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VLOOKUP(G1343,lookups!$A$2:$I$201,2,0)</f>
        <v>Striped Parrotfish</v>
      </c>
      <c r="L1343" t="str">
        <f>VLOOKUP(G1343,lookups!$A$2:$I$201,3,0)</f>
        <v>Scarus iserti</v>
      </c>
      <c r="M1343" t="str">
        <f>VLOOKUP(G1343,lookups!$A$2:$I$201,4,0)</f>
        <v>Scaridae</v>
      </c>
      <c r="N1343" t="str">
        <f>VLOOKUP(G1343,lookups!$A$2:$I$201,5,0)</f>
        <v>Herbivores</v>
      </c>
      <c r="O1343">
        <f>VLOOKUP(G1343,lookups!$A$2:$I$201,6,0)</f>
        <v>1.47E-2</v>
      </c>
      <c r="P1343">
        <f>VLOOKUP(G1343,lookups!$A$2:$I$201,7,0)</f>
        <v>3.0548000000000002</v>
      </c>
      <c r="Q1343">
        <f t="shared" si="20"/>
        <v>3.5027873644931384</v>
      </c>
    </row>
    <row r="1344" spans="1:17" x14ac:dyDescent="0.2">
      <c r="A1344" s="31">
        <v>44144</v>
      </c>
      <c r="B1344" s="32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VLOOKUP(G1344,lookups!$A$2:$I$201,2,0)</f>
        <v>Striped Parrotfish</v>
      </c>
      <c r="L1344" t="str">
        <f>VLOOKUP(G1344,lookups!$A$2:$I$201,3,0)</f>
        <v>Scarus iserti</v>
      </c>
      <c r="M1344" t="str">
        <f>VLOOKUP(G1344,lookups!$A$2:$I$201,4,0)</f>
        <v>Scaridae</v>
      </c>
      <c r="N1344" t="str">
        <f>VLOOKUP(G1344,lookups!$A$2:$I$201,5,0)</f>
        <v>Herbivores</v>
      </c>
      <c r="O1344">
        <f>VLOOKUP(G1344,lookups!$A$2:$I$201,6,0)</f>
        <v>1.47E-2</v>
      </c>
      <c r="P1344">
        <f>VLOOKUP(G1344,lookups!$A$2:$I$201,7,0)</f>
        <v>3.0548000000000002</v>
      </c>
      <c r="Q1344">
        <f t="shared" si="20"/>
        <v>16.676977189904147</v>
      </c>
    </row>
    <row r="1345" spans="1:17" x14ac:dyDescent="0.2">
      <c r="A1345" s="31">
        <v>44144</v>
      </c>
      <c r="B1345" s="32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VLOOKUP(G1345,lookups!$A$2:$I$201,2,0)</f>
        <v>3-spot Damselfish</v>
      </c>
      <c r="L1345" t="str">
        <f>VLOOKUP(G1345,lookups!$A$2:$I$201,3,0)</f>
        <v>Stegastes planifrons</v>
      </c>
      <c r="M1345" t="str">
        <f>VLOOKUP(G1345,lookups!$A$2:$I$201,4,0)</f>
        <v>Pomacentridae</v>
      </c>
      <c r="N1345" t="str">
        <f>VLOOKUP(G1345,lookups!$A$2:$I$201,5,0)</f>
        <v>Omnivores</v>
      </c>
      <c r="O1345">
        <f>VLOOKUP(G1345,lookups!$A$2:$I$201,6,0)</f>
        <v>2.188E-2</v>
      </c>
      <c r="P1345">
        <f>VLOOKUP(G1345,lookups!$A$2:$I$201,7,0)</f>
        <v>2.96</v>
      </c>
      <c r="Q1345">
        <f t="shared" si="20"/>
        <v>0.56536150138828423</v>
      </c>
    </row>
    <row r="1346" spans="1:17" x14ac:dyDescent="0.2">
      <c r="A1346" s="31">
        <v>44144</v>
      </c>
      <c r="B1346" s="32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VLOOKUP(G1346,lookups!$A$2:$I$201,2,0)</f>
        <v>Dusky Damselfish</v>
      </c>
      <c r="L1346" t="str">
        <f>VLOOKUP(G1346,lookups!$A$2:$I$201,3,0)</f>
        <v>Stegastes adustus </v>
      </c>
      <c r="M1346" t="str">
        <f>VLOOKUP(G1346,lookups!$A$2:$I$201,4,0)</f>
        <v>Pomacentridae</v>
      </c>
      <c r="N1346" t="str">
        <f>VLOOKUP(G1346,lookups!$A$2:$I$201,5,0)</f>
        <v>Herbivores</v>
      </c>
      <c r="O1346">
        <f>VLOOKUP(G1346,lookups!$A$2:$I$201,6,0)</f>
        <v>1.95E-2</v>
      </c>
      <c r="P1346">
        <f>VLOOKUP(G1346,lookups!$A$2:$I$201,7,0)</f>
        <v>2.99</v>
      </c>
      <c r="Q1346">
        <f t="shared" si="20"/>
        <v>2.3985839556984279</v>
      </c>
    </row>
    <row r="1347" spans="1:17" x14ac:dyDescent="0.2">
      <c r="A1347" s="31">
        <v>44144</v>
      </c>
      <c r="B1347" s="32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VLOOKUP(G1347,lookups!$A$2:$I$201,2,0)</f>
        <v>Dusky Damselfish</v>
      </c>
      <c r="L1347" t="str">
        <f>VLOOKUP(G1347,lookups!$A$2:$I$201,3,0)</f>
        <v>Stegastes adustus </v>
      </c>
      <c r="M1347" t="str">
        <f>VLOOKUP(G1347,lookups!$A$2:$I$201,4,0)</f>
        <v>Pomacentridae</v>
      </c>
      <c r="N1347" t="str">
        <f>VLOOKUP(G1347,lookups!$A$2:$I$201,5,0)</f>
        <v>Herbivores</v>
      </c>
      <c r="O1347">
        <f>VLOOKUP(G1347,lookups!$A$2:$I$201,6,0)</f>
        <v>1.95E-2</v>
      </c>
      <c r="P1347">
        <f>VLOOKUP(G1347,lookups!$A$2:$I$201,7,0)</f>
        <v>2.99</v>
      </c>
      <c r="Q1347">
        <f t="shared" ref="Q1347:Q1410" si="21">O1347*H1347^P1347</f>
        <v>6.5596059480892199</v>
      </c>
    </row>
    <row r="1348" spans="1:17" x14ac:dyDescent="0.2">
      <c r="A1348" s="31">
        <v>44144</v>
      </c>
      <c r="B1348" s="32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VLOOKUP(G1348,lookups!$A$2:$I$201,2,0)</f>
        <v>Dusky Damselfish</v>
      </c>
      <c r="L1348" t="str">
        <f>VLOOKUP(G1348,lookups!$A$2:$I$201,3,0)</f>
        <v>Stegastes adustus </v>
      </c>
      <c r="M1348" t="str">
        <f>VLOOKUP(G1348,lookups!$A$2:$I$201,4,0)</f>
        <v>Pomacentridae</v>
      </c>
      <c r="N1348" t="str">
        <f>VLOOKUP(G1348,lookups!$A$2:$I$201,5,0)</f>
        <v>Herbivores</v>
      </c>
      <c r="O1348">
        <f>VLOOKUP(G1348,lookups!$A$2:$I$201,6,0)</f>
        <v>1.95E-2</v>
      </c>
      <c r="P1348">
        <f>VLOOKUP(G1348,lookups!$A$2:$I$201,7,0)</f>
        <v>2.99</v>
      </c>
      <c r="Q1348">
        <f t="shared" si="21"/>
        <v>9.7785322511078778</v>
      </c>
    </row>
    <row r="1349" spans="1:17" x14ac:dyDescent="0.2">
      <c r="A1349" s="31">
        <v>44144</v>
      </c>
      <c r="B1349" s="32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VLOOKUP(G1349,lookups!$A$2:$I$201,2,0)</f>
        <v>Dusky Damselfish</v>
      </c>
      <c r="L1349" t="str">
        <f>VLOOKUP(G1349,lookups!$A$2:$I$201,3,0)</f>
        <v>Stegastes adustus </v>
      </c>
      <c r="M1349" t="str">
        <f>VLOOKUP(G1349,lookups!$A$2:$I$201,4,0)</f>
        <v>Pomacentridae</v>
      </c>
      <c r="N1349" t="str">
        <f>VLOOKUP(G1349,lookups!$A$2:$I$201,5,0)</f>
        <v>Herbivores</v>
      </c>
      <c r="O1349">
        <f>VLOOKUP(G1349,lookups!$A$2:$I$201,6,0)</f>
        <v>1.95E-2</v>
      </c>
      <c r="P1349">
        <f>VLOOKUP(G1349,lookups!$A$2:$I$201,7,0)</f>
        <v>2.99</v>
      </c>
      <c r="Q1349">
        <f t="shared" si="21"/>
        <v>6.5596059480892199</v>
      </c>
    </row>
    <row r="1350" spans="1:17" x14ac:dyDescent="0.2">
      <c r="A1350" s="31">
        <v>44144</v>
      </c>
      <c r="B1350" s="32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VLOOKUP(G1350,lookups!$A$2:$I$201,2,0)</f>
        <v>Striped Parrotfish</v>
      </c>
      <c r="L1350" t="str">
        <f>VLOOKUP(G1350,lookups!$A$2:$I$201,3,0)</f>
        <v>Scarus iserti</v>
      </c>
      <c r="M1350" t="str">
        <f>VLOOKUP(G1350,lookups!$A$2:$I$201,4,0)</f>
        <v>Scaridae</v>
      </c>
      <c r="N1350" t="str">
        <f>VLOOKUP(G1350,lookups!$A$2:$I$201,5,0)</f>
        <v>Herbivores</v>
      </c>
      <c r="O1350">
        <f>VLOOKUP(G1350,lookups!$A$2:$I$201,6,0)</f>
        <v>1.47E-2</v>
      </c>
      <c r="P1350">
        <f>VLOOKUP(G1350,lookups!$A$2:$I$201,7,0)</f>
        <v>3.0548000000000002</v>
      </c>
      <c r="Q1350">
        <f t="shared" si="21"/>
        <v>46.613236474289479</v>
      </c>
    </row>
    <row r="1351" spans="1:17" x14ac:dyDescent="0.2">
      <c r="A1351" s="31">
        <v>44144</v>
      </c>
      <c r="B1351" s="32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VLOOKUP(G1351,lookups!$A$2:$I$201,2,0)</f>
        <v>Queen Parrotfish</v>
      </c>
      <c r="L1351" t="str">
        <f>VLOOKUP(G1351,lookups!$A$2:$I$201,3,0)</f>
        <v>Scarus vetula</v>
      </c>
      <c r="M1351" t="str">
        <f>VLOOKUP(G1351,lookups!$A$2:$I$201,4,0)</f>
        <v>Scaridae</v>
      </c>
      <c r="N1351" t="str">
        <f>VLOOKUP(G1351,lookups!$A$2:$I$201,5,0)</f>
        <v>Herbivores</v>
      </c>
      <c r="O1351">
        <f>VLOOKUP(G1351,lookups!$A$2:$I$201,6,0)</f>
        <v>2.5000000000000001E-2</v>
      </c>
      <c r="P1351">
        <f>VLOOKUP(G1351,lookups!$A$2:$I$201,7,0)</f>
        <v>2.9214000000000002</v>
      </c>
      <c r="Q1351">
        <f t="shared" si="21"/>
        <v>55.7491759254154</v>
      </c>
    </row>
    <row r="1352" spans="1:17" x14ac:dyDescent="0.2">
      <c r="A1352" s="31">
        <v>44144</v>
      </c>
      <c r="B1352" s="32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VLOOKUP(G1352,lookups!$A$2:$I$201,2,0)</f>
        <v>Yellowtail parrotfish</v>
      </c>
      <c r="L1352" t="str">
        <f>VLOOKUP(G1352,lookups!$A$2:$I$201,3,0)</f>
        <v>Sparisoma rubiprinne</v>
      </c>
      <c r="M1352" t="str">
        <f>VLOOKUP(G1352,lookups!$A$2:$I$201,4,0)</f>
        <v>Scaridae</v>
      </c>
      <c r="N1352" t="str">
        <f>VLOOKUP(G1352,lookups!$A$2:$I$201,5,0)</f>
        <v>Herbivores</v>
      </c>
      <c r="O1352">
        <f>VLOOKUP(G1352,lookups!$A$2:$I$201,6,0)</f>
        <v>1.5599999999999999E-2</v>
      </c>
      <c r="P1352">
        <f>VLOOKUP(G1352,lookups!$A$2:$I$201,7,0)</f>
        <v>3.0640999999999998</v>
      </c>
      <c r="Q1352">
        <f t="shared" si="21"/>
        <v>2.1619148697817994</v>
      </c>
    </row>
    <row r="1353" spans="1:17" x14ac:dyDescent="0.2">
      <c r="A1353" s="31">
        <v>44144</v>
      </c>
      <c r="B1353" s="32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VLOOKUP(G1353,lookups!$A$2:$I$201,2,0)</f>
        <v>Yellowtail Snapper</v>
      </c>
      <c r="L1353" t="str">
        <f>VLOOKUP(G1353,lookups!$A$2:$I$201,3,0)</f>
        <v>Ocyurus chrysurus</v>
      </c>
      <c r="M1353" t="str">
        <f>VLOOKUP(G1353,lookups!$A$2:$I$201,4,0)</f>
        <v>Lutjanidae</v>
      </c>
      <c r="N1353" t="str">
        <f>VLOOKUP(G1353,lookups!$A$2:$I$201,5,0)</f>
        <v>Carnivores</v>
      </c>
      <c r="O1353">
        <f>VLOOKUP(G1353,lookups!$A$2:$I$201,6,0)</f>
        <v>4.0500000000000001E-2</v>
      </c>
      <c r="P1353">
        <f>VLOOKUP(G1353,lookups!$A$2:$I$201,7,0)</f>
        <v>2.718</v>
      </c>
      <c r="Q1353">
        <f t="shared" si="21"/>
        <v>5.278008943109243</v>
      </c>
    </row>
    <row r="1354" spans="1:17" x14ac:dyDescent="0.2">
      <c r="A1354" s="31">
        <v>44144</v>
      </c>
      <c r="B1354" s="32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VLOOKUP(G1354,lookups!$A$2:$I$201,2,0)</f>
        <v>Queen Parrotfish</v>
      </c>
      <c r="L1354" t="str">
        <f>VLOOKUP(G1354,lookups!$A$2:$I$201,3,0)</f>
        <v>Scarus vetula</v>
      </c>
      <c r="M1354" t="str">
        <f>VLOOKUP(G1354,lookups!$A$2:$I$201,4,0)</f>
        <v>Scaridae</v>
      </c>
      <c r="N1354" t="str">
        <f>VLOOKUP(G1354,lookups!$A$2:$I$201,5,0)</f>
        <v>Herbivores</v>
      </c>
      <c r="O1354">
        <f>VLOOKUP(G1354,lookups!$A$2:$I$201,6,0)</f>
        <v>2.5000000000000001E-2</v>
      </c>
      <c r="P1354">
        <f>VLOOKUP(G1354,lookups!$A$2:$I$201,7,0)</f>
        <v>2.9214000000000002</v>
      </c>
      <c r="Q1354">
        <f t="shared" si="21"/>
        <v>2.7536642058777425</v>
      </c>
    </row>
    <row r="1355" spans="1:17" x14ac:dyDescent="0.2">
      <c r="A1355" s="31">
        <v>44144</v>
      </c>
      <c r="B1355" s="32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VLOOKUP(G1355,lookups!$A$2:$I$201,2,0)</f>
        <v>Blue Tang</v>
      </c>
      <c r="L1355" t="str">
        <f>VLOOKUP(G1355,lookups!$A$2:$I$201,3,0)</f>
        <v>Acanthurus coeruleus</v>
      </c>
      <c r="M1355" t="str">
        <f>VLOOKUP(G1355,lookups!$A$2:$I$201,4,0)</f>
        <v>Acanthuridae</v>
      </c>
      <c r="N1355" t="str">
        <f>VLOOKUP(G1355,lookups!$A$2:$I$201,5,0)</f>
        <v>Herbivores</v>
      </c>
      <c r="O1355">
        <f>VLOOKUP(G1355,lookups!$A$2:$I$201,6,0)</f>
        <v>4.1500000000000002E-2</v>
      </c>
      <c r="P1355">
        <f>VLOOKUP(G1355,lookups!$A$2:$I$201,7,0)</f>
        <v>2.8346</v>
      </c>
      <c r="Q1355">
        <f t="shared" si="21"/>
        <v>174.90533393232667</v>
      </c>
    </row>
    <row r="1356" spans="1:17" x14ac:dyDescent="0.2">
      <c r="A1356" s="31">
        <v>44144</v>
      </c>
      <c r="B1356" s="32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VLOOKUP(G1356,lookups!$A$2:$I$201,2,0)</f>
        <v>Blue Tang</v>
      </c>
      <c r="L1356" t="str">
        <f>VLOOKUP(G1356,lookups!$A$2:$I$201,3,0)</f>
        <v>Acanthurus coeruleus</v>
      </c>
      <c r="M1356" t="str">
        <f>VLOOKUP(G1356,lookups!$A$2:$I$201,4,0)</f>
        <v>Acanthuridae</v>
      </c>
      <c r="N1356" t="str">
        <f>VLOOKUP(G1356,lookups!$A$2:$I$201,5,0)</f>
        <v>Herbivores</v>
      </c>
      <c r="O1356">
        <f>VLOOKUP(G1356,lookups!$A$2:$I$201,6,0)</f>
        <v>4.1500000000000002E-2</v>
      </c>
      <c r="P1356">
        <f>VLOOKUP(G1356,lookups!$A$2:$I$201,7,0)</f>
        <v>2.8346</v>
      </c>
      <c r="Q1356">
        <f t="shared" si="21"/>
        <v>150.05260508576984</v>
      </c>
    </row>
    <row r="1357" spans="1:17" x14ac:dyDescent="0.2">
      <c r="A1357" s="31">
        <v>44144</v>
      </c>
      <c r="B1357" s="32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VLOOKUP(G1357,lookups!$A$2:$I$201,2,0)</f>
        <v>Blue Tang</v>
      </c>
      <c r="L1357" t="str">
        <f>VLOOKUP(G1357,lookups!$A$2:$I$201,3,0)</f>
        <v>Acanthurus coeruleus</v>
      </c>
      <c r="M1357" t="str">
        <f>VLOOKUP(G1357,lookups!$A$2:$I$201,4,0)</f>
        <v>Acanthuridae</v>
      </c>
      <c r="N1357" t="str">
        <f>VLOOKUP(G1357,lookups!$A$2:$I$201,5,0)</f>
        <v>Herbivores</v>
      </c>
      <c r="O1357">
        <f>VLOOKUP(G1357,lookups!$A$2:$I$201,6,0)</f>
        <v>4.1500000000000002E-2</v>
      </c>
      <c r="P1357">
        <f>VLOOKUP(G1357,lookups!$A$2:$I$201,7,0)</f>
        <v>2.8346</v>
      </c>
      <c r="Q1357">
        <f t="shared" si="21"/>
        <v>107.45994143589814</v>
      </c>
    </row>
    <row r="1358" spans="1:17" x14ac:dyDescent="0.2">
      <c r="A1358" s="31">
        <v>44144</v>
      </c>
      <c r="B1358" s="32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VLOOKUP(G1358,lookups!$A$2:$I$201,2,0)</f>
        <v>Stoplight Parrotfish</v>
      </c>
      <c r="L1358" t="str">
        <f>VLOOKUP(G1358,lookups!$A$2:$I$201,3,0)</f>
        <v>Sparisoma viride</v>
      </c>
      <c r="M1358" t="str">
        <f>VLOOKUP(G1358,lookups!$A$2:$I$201,4,0)</f>
        <v>Scaridae</v>
      </c>
      <c r="N1358" t="str">
        <f>VLOOKUP(G1358,lookups!$A$2:$I$201,5,0)</f>
        <v>Herbivores</v>
      </c>
      <c r="O1358">
        <f>VLOOKUP(G1358,lookups!$A$2:$I$201,6,0)</f>
        <v>2.5000000000000001E-2</v>
      </c>
      <c r="P1358">
        <f>VLOOKUP(G1358,lookups!$A$2:$I$201,7,0)</f>
        <v>2.9214000000000002</v>
      </c>
      <c r="Q1358">
        <f t="shared" si="21"/>
        <v>1.4348221330880631</v>
      </c>
    </row>
    <row r="1359" spans="1:17" x14ac:dyDescent="0.2">
      <c r="A1359" s="31">
        <v>44144</v>
      </c>
      <c r="B1359" s="32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VLOOKUP(G1359,lookups!$A$2:$I$201,2,0)</f>
        <v>Stoplight Parrotfish</v>
      </c>
      <c r="L1359" t="str">
        <f>VLOOKUP(G1359,lookups!$A$2:$I$201,3,0)</f>
        <v>Sparisoma viride</v>
      </c>
      <c r="M1359" t="str">
        <f>VLOOKUP(G1359,lookups!$A$2:$I$201,4,0)</f>
        <v>Scaridae</v>
      </c>
      <c r="N1359" t="str">
        <f>VLOOKUP(G1359,lookups!$A$2:$I$201,5,0)</f>
        <v>Herbivores</v>
      </c>
      <c r="O1359">
        <f>VLOOKUP(G1359,lookups!$A$2:$I$201,6,0)</f>
        <v>2.5000000000000001E-2</v>
      </c>
      <c r="P1359">
        <f>VLOOKUP(G1359,lookups!$A$2:$I$201,7,0)</f>
        <v>2.9214000000000002</v>
      </c>
      <c r="Q1359">
        <f t="shared" si="21"/>
        <v>0.61915878909606581</v>
      </c>
    </row>
    <row r="1360" spans="1:17" x14ac:dyDescent="0.2">
      <c r="A1360" s="31">
        <v>44144</v>
      </c>
      <c r="B1360" s="32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VLOOKUP(G1360,lookups!$A$2:$I$201,2,0)</f>
        <v>Stoplight Parrotfish</v>
      </c>
      <c r="L1360" t="str">
        <f>VLOOKUP(G1360,lookups!$A$2:$I$201,3,0)</f>
        <v>Sparisoma viride</v>
      </c>
      <c r="M1360" t="str">
        <f>VLOOKUP(G1360,lookups!$A$2:$I$201,4,0)</f>
        <v>Scaridae</v>
      </c>
      <c r="N1360" t="str">
        <f>VLOOKUP(G1360,lookups!$A$2:$I$201,5,0)</f>
        <v>Herbivores</v>
      </c>
      <c r="O1360">
        <f>VLOOKUP(G1360,lookups!$A$2:$I$201,6,0)</f>
        <v>2.5000000000000001E-2</v>
      </c>
      <c r="P1360">
        <f>VLOOKUP(G1360,lookups!$A$2:$I$201,7,0)</f>
        <v>2.9214000000000002</v>
      </c>
      <c r="Q1360">
        <f t="shared" si="21"/>
        <v>15.334304244596257</v>
      </c>
    </row>
    <row r="1361" spans="1:17" x14ac:dyDescent="0.2">
      <c r="A1361" s="31">
        <v>44144</v>
      </c>
      <c r="B1361" s="32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VLOOKUP(G1361,lookups!$A$2:$I$201,2,0)</f>
        <v>Stoplight Parrotfish</v>
      </c>
      <c r="L1361" t="str">
        <f>VLOOKUP(G1361,lookups!$A$2:$I$201,3,0)</f>
        <v>Sparisoma viride</v>
      </c>
      <c r="M1361" t="str">
        <f>VLOOKUP(G1361,lookups!$A$2:$I$201,4,0)</f>
        <v>Scaridae</v>
      </c>
      <c r="N1361" t="str">
        <f>VLOOKUP(G1361,lookups!$A$2:$I$201,5,0)</f>
        <v>Herbivores</v>
      </c>
      <c r="O1361">
        <f>VLOOKUP(G1361,lookups!$A$2:$I$201,6,0)</f>
        <v>2.5000000000000001E-2</v>
      </c>
      <c r="P1361">
        <f>VLOOKUP(G1361,lookups!$A$2:$I$201,7,0)</f>
        <v>2.9214000000000002</v>
      </c>
      <c r="Q1361">
        <f t="shared" si="21"/>
        <v>1.4348221330880631</v>
      </c>
    </row>
    <row r="1362" spans="1:17" x14ac:dyDescent="0.2">
      <c r="A1362" s="31">
        <v>44144</v>
      </c>
      <c r="B1362" s="32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VLOOKUP(G1362,lookups!$A$2:$I$201,2,0)</f>
        <v>Stoplight Parrotfish</v>
      </c>
      <c r="L1362" t="str">
        <f>VLOOKUP(G1362,lookups!$A$2:$I$201,3,0)</f>
        <v>Sparisoma viride</v>
      </c>
      <c r="M1362" t="str">
        <f>VLOOKUP(G1362,lookups!$A$2:$I$201,4,0)</f>
        <v>Scaridae</v>
      </c>
      <c r="N1362" t="str">
        <f>VLOOKUP(G1362,lookups!$A$2:$I$201,5,0)</f>
        <v>Herbivores</v>
      </c>
      <c r="O1362">
        <f>VLOOKUP(G1362,lookups!$A$2:$I$201,6,0)</f>
        <v>2.5000000000000001E-2</v>
      </c>
      <c r="P1362">
        <f>VLOOKUP(G1362,lookups!$A$2:$I$201,7,0)</f>
        <v>2.9214000000000002</v>
      </c>
      <c r="Q1362">
        <f t="shared" si="21"/>
        <v>4.6906288624930603</v>
      </c>
    </row>
    <row r="1363" spans="1:17" x14ac:dyDescent="0.2">
      <c r="A1363" s="31">
        <v>44144</v>
      </c>
      <c r="B1363" s="32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VLOOKUP(G1363,lookups!$A$2:$I$201,2,0)</f>
        <v>Striped Parrotfish</v>
      </c>
      <c r="L1363" t="str">
        <f>VLOOKUP(G1363,lookups!$A$2:$I$201,3,0)</f>
        <v>Scarus iserti</v>
      </c>
      <c r="M1363" t="str">
        <f>VLOOKUP(G1363,lookups!$A$2:$I$201,4,0)</f>
        <v>Scaridae</v>
      </c>
      <c r="N1363" t="str">
        <f>VLOOKUP(G1363,lookups!$A$2:$I$201,5,0)</f>
        <v>Herbivores</v>
      </c>
      <c r="O1363">
        <f>VLOOKUP(G1363,lookups!$A$2:$I$201,6,0)</f>
        <v>1.47E-2</v>
      </c>
      <c r="P1363">
        <f>VLOOKUP(G1363,lookups!$A$2:$I$201,7,0)</f>
        <v>3.0548000000000002</v>
      </c>
      <c r="Q1363">
        <f t="shared" si="21"/>
        <v>0.42152888881536776</v>
      </c>
    </row>
    <row r="1364" spans="1:17" x14ac:dyDescent="0.2">
      <c r="A1364" s="31">
        <v>44144</v>
      </c>
      <c r="B1364" s="32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VLOOKUP(G1364,lookups!$A$2:$I$201,2,0)</f>
        <v>Striped Parrotfish</v>
      </c>
      <c r="L1364" t="str">
        <f>VLOOKUP(G1364,lookups!$A$2:$I$201,3,0)</f>
        <v>Scarus iserti</v>
      </c>
      <c r="M1364" t="str">
        <f>VLOOKUP(G1364,lookups!$A$2:$I$201,4,0)</f>
        <v>Scaridae</v>
      </c>
      <c r="N1364" t="str">
        <f>VLOOKUP(G1364,lookups!$A$2:$I$201,5,0)</f>
        <v>Herbivores</v>
      </c>
      <c r="O1364">
        <f>VLOOKUP(G1364,lookups!$A$2:$I$201,6,0)</f>
        <v>1.47E-2</v>
      </c>
      <c r="P1364">
        <f>VLOOKUP(G1364,lookups!$A$2:$I$201,7,0)</f>
        <v>3.0548000000000002</v>
      </c>
      <c r="Q1364">
        <f t="shared" si="21"/>
        <v>3.5027873644931384</v>
      </c>
    </row>
    <row r="1365" spans="1:17" x14ac:dyDescent="0.2">
      <c r="A1365" s="31">
        <v>44144</v>
      </c>
      <c r="B1365" s="32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VLOOKUP(G1365,lookups!$A$2:$I$201,2,0)</f>
        <v>Striped Parrotfish</v>
      </c>
      <c r="L1365" t="str">
        <f>VLOOKUP(G1365,lookups!$A$2:$I$201,3,0)</f>
        <v>Scarus iserti</v>
      </c>
      <c r="M1365" t="str">
        <f>VLOOKUP(G1365,lookups!$A$2:$I$201,4,0)</f>
        <v>Scaridae</v>
      </c>
      <c r="N1365" t="str">
        <f>VLOOKUP(G1365,lookups!$A$2:$I$201,5,0)</f>
        <v>Herbivores</v>
      </c>
      <c r="O1365">
        <f>VLOOKUP(G1365,lookups!$A$2:$I$201,6,0)</f>
        <v>1.47E-2</v>
      </c>
      <c r="P1365">
        <f>VLOOKUP(G1365,lookups!$A$2:$I$201,7,0)</f>
        <v>3.0548000000000002</v>
      </c>
      <c r="Q1365">
        <f t="shared" si="21"/>
        <v>16.676977189904147</v>
      </c>
    </row>
    <row r="1366" spans="1:17" x14ac:dyDescent="0.2">
      <c r="A1366" s="31">
        <v>44144</v>
      </c>
      <c r="B1366" s="32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VLOOKUP(G1366,lookups!$A$2:$I$201,2,0)</f>
        <v>Striped Parrotfish</v>
      </c>
      <c r="L1366" t="str">
        <f>VLOOKUP(G1366,lookups!$A$2:$I$201,3,0)</f>
        <v>Scarus iserti</v>
      </c>
      <c r="M1366" t="str">
        <f>VLOOKUP(G1366,lookups!$A$2:$I$201,4,0)</f>
        <v>Scaridae</v>
      </c>
      <c r="N1366" t="str">
        <f>VLOOKUP(G1366,lookups!$A$2:$I$201,5,0)</f>
        <v>Herbivores</v>
      </c>
      <c r="O1366">
        <f>VLOOKUP(G1366,lookups!$A$2:$I$201,6,0)</f>
        <v>1.47E-2</v>
      </c>
      <c r="P1366">
        <f>VLOOKUP(G1366,lookups!$A$2:$I$201,7,0)</f>
        <v>3.0548000000000002</v>
      </c>
      <c r="Q1366">
        <f t="shared" si="21"/>
        <v>1.0150564524775472</v>
      </c>
    </row>
    <row r="1367" spans="1:17" x14ac:dyDescent="0.2">
      <c r="A1367" s="31">
        <v>44144</v>
      </c>
      <c r="B1367" s="32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VLOOKUP(G1367,lookups!$A$2:$I$201,2,0)</f>
        <v>Ocean Surgeonfish</v>
      </c>
      <c r="L1367" t="str">
        <f>VLOOKUP(G1367,lookups!$A$2:$I$201,3,0)</f>
        <v>Acanthurus bahianus</v>
      </c>
      <c r="M1367" t="str">
        <f>VLOOKUP(G1367,lookups!$A$2:$I$201,4,0)</f>
        <v>Acanthuridae</v>
      </c>
      <c r="N1367" t="str">
        <f>VLOOKUP(G1367,lookups!$A$2:$I$201,5,0)</f>
        <v>Herbivores</v>
      </c>
      <c r="O1367">
        <f>VLOOKUP(G1367,lookups!$A$2:$I$201,6,0)</f>
        <v>2.3699999999999999E-2</v>
      </c>
      <c r="P1367">
        <f>VLOOKUP(G1367,lookups!$A$2:$I$201,7,0)</f>
        <v>2.9752000000000001</v>
      </c>
      <c r="Q1367">
        <f t="shared" si="21"/>
        <v>2.846583337699113</v>
      </c>
    </row>
    <row r="1368" spans="1:17" x14ac:dyDescent="0.2">
      <c r="A1368" s="31">
        <v>44144</v>
      </c>
      <c r="B1368" s="32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VLOOKUP(G1368,lookups!$A$2:$I$201,2,0)</f>
        <v>Redband Parrotfish</v>
      </c>
      <c r="L1368" t="str">
        <f>VLOOKUP(G1368,lookups!$A$2:$I$201,3,0)</f>
        <v>Sparisoma aurofrenatum</v>
      </c>
      <c r="M1368" t="str">
        <f>VLOOKUP(G1368,lookups!$A$2:$I$201,4,0)</f>
        <v>Scaridae</v>
      </c>
      <c r="N1368" t="str">
        <f>VLOOKUP(G1368,lookups!$A$2:$I$201,5,0)</f>
        <v>Herbivores</v>
      </c>
      <c r="O1368">
        <f>VLOOKUP(G1368,lookups!$A$2:$I$201,6,0)</f>
        <v>4.5999999999999999E-3</v>
      </c>
      <c r="P1368">
        <f>VLOOKUP(G1368,lookups!$A$2:$I$201,7,0)</f>
        <v>3.4291</v>
      </c>
      <c r="Q1368">
        <f t="shared" si="21"/>
        <v>0.19900057269145616</v>
      </c>
    </row>
    <row r="1369" spans="1:17" x14ac:dyDescent="0.2">
      <c r="A1369" s="31">
        <v>44144</v>
      </c>
      <c r="B1369" s="32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VLOOKUP(G1369,lookups!$A$2:$I$201,2,0)</f>
        <v>Slippery Dick</v>
      </c>
      <c r="L1369" t="str">
        <f>VLOOKUP(G1369,lookups!$A$2:$I$201,3,0)</f>
        <v>Halichoeres bivittatus</v>
      </c>
      <c r="M1369" t="str">
        <f>VLOOKUP(G1369,lookups!$A$2:$I$201,4,0)</f>
        <v>Labridae</v>
      </c>
      <c r="N1369" t="str">
        <f>VLOOKUP(G1369,lookups!$A$2:$I$201,5,0)</f>
        <v>Carnivores</v>
      </c>
      <c r="O1369">
        <f>VLOOKUP(G1369,lookups!$A$2:$I$201,6,0)</f>
        <v>9.3299999999999998E-3</v>
      </c>
      <c r="P1369">
        <f>VLOOKUP(G1369,lookups!$A$2:$I$201,7,0)</f>
        <v>3.06</v>
      </c>
      <c r="Q1369">
        <f t="shared" si="21"/>
        <v>2.2440083567938895</v>
      </c>
    </row>
    <row r="1370" spans="1:17" x14ac:dyDescent="0.2">
      <c r="A1370" s="31">
        <v>44144</v>
      </c>
      <c r="B1370" s="32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VLOOKUP(G1370,lookups!$A$2:$I$201,2,0)</f>
        <v>Queen Parrotfish</v>
      </c>
      <c r="L1370" t="str">
        <f>VLOOKUP(G1370,lookups!$A$2:$I$201,3,0)</f>
        <v>Scarus vetula</v>
      </c>
      <c r="M1370" t="str">
        <f>VLOOKUP(G1370,lookups!$A$2:$I$201,4,0)</f>
        <v>Scaridae</v>
      </c>
      <c r="N1370" t="str">
        <f>VLOOKUP(G1370,lookups!$A$2:$I$201,5,0)</f>
        <v>Herbivores</v>
      </c>
      <c r="O1370">
        <f>VLOOKUP(G1370,lookups!$A$2:$I$201,6,0)</f>
        <v>2.5000000000000001E-2</v>
      </c>
      <c r="P1370">
        <f>VLOOKUP(G1370,lookups!$A$2:$I$201,7,0)</f>
        <v>2.9214000000000002</v>
      </c>
      <c r="Q1370">
        <f t="shared" si="21"/>
        <v>20.861234677071096</v>
      </c>
    </row>
    <row r="1371" spans="1:17" x14ac:dyDescent="0.2">
      <c r="A1371" s="31">
        <v>44144</v>
      </c>
      <c r="B1371" s="32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VLOOKUP(G1371,lookups!$A$2:$I$201,2,0)</f>
        <v>Queen Parrotfish</v>
      </c>
      <c r="L1371" t="str">
        <f>VLOOKUP(G1371,lookups!$A$2:$I$201,3,0)</f>
        <v>Scarus vetula</v>
      </c>
      <c r="M1371" t="str">
        <f>VLOOKUP(G1371,lookups!$A$2:$I$201,4,0)</f>
        <v>Scaridae</v>
      </c>
      <c r="N1371" t="str">
        <f>VLOOKUP(G1371,lookups!$A$2:$I$201,5,0)</f>
        <v>Herbivores</v>
      </c>
      <c r="O1371">
        <f>VLOOKUP(G1371,lookups!$A$2:$I$201,6,0)</f>
        <v>2.5000000000000001E-2</v>
      </c>
      <c r="P1371">
        <f>VLOOKUP(G1371,lookups!$A$2:$I$201,7,0)</f>
        <v>2.9214000000000002</v>
      </c>
      <c r="Q1371">
        <f t="shared" si="21"/>
        <v>7.3588410575586884</v>
      </c>
    </row>
    <row r="1372" spans="1:17" x14ac:dyDescent="0.2">
      <c r="A1372" s="31">
        <v>44144</v>
      </c>
      <c r="B1372" s="32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VLOOKUP(G1372,lookups!$A$2:$I$201,2,0)</f>
        <v>Queen Parrotfish</v>
      </c>
      <c r="L1372" t="str">
        <f>VLOOKUP(G1372,lookups!$A$2:$I$201,3,0)</f>
        <v>Scarus vetula</v>
      </c>
      <c r="M1372" t="str">
        <f>VLOOKUP(G1372,lookups!$A$2:$I$201,4,0)</f>
        <v>Scaridae</v>
      </c>
      <c r="N1372" t="str">
        <f>VLOOKUP(G1372,lookups!$A$2:$I$201,5,0)</f>
        <v>Herbivores</v>
      </c>
      <c r="O1372">
        <f>VLOOKUP(G1372,lookups!$A$2:$I$201,6,0)</f>
        <v>2.5000000000000001E-2</v>
      </c>
      <c r="P1372">
        <f>VLOOKUP(G1372,lookups!$A$2:$I$201,7,0)</f>
        <v>2.9214000000000002</v>
      </c>
      <c r="Q1372">
        <f t="shared" si="21"/>
        <v>2.7536642058777425</v>
      </c>
    </row>
    <row r="1373" spans="1:17" x14ac:dyDescent="0.2">
      <c r="A1373" s="31">
        <v>44144</v>
      </c>
      <c r="B1373" s="32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VLOOKUP(G1373,lookups!$A$2:$I$201,2,0)</f>
        <v>Blue Tang</v>
      </c>
      <c r="L1373" t="str">
        <f>VLOOKUP(G1373,lookups!$A$2:$I$201,3,0)</f>
        <v>Acanthurus coeruleus</v>
      </c>
      <c r="M1373" t="str">
        <f>VLOOKUP(G1373,lookups!$A$2:$I$201,4,0)</f>
        <v>Acanthuridae</v>
      </c>
      <c r="N1373" t="str">
        <f>VLOOKUP(G1373,lookups!$A$2:$I$201,5,0)</f>
        <v>Herbivores</v>
      </c>
      <c r="O1373">
        <f>VLOOKUP(G1373,lookups!$A$2:$I$201,6,0)</f>
        <v>4.1500000000000002E-2</v>
      </c>
      <c r="P1373">
        <f>VLOOKUP(G1373,lookups!$A$2:$I$201,7,0)</f>
        <v>2.8346</v>
      </c>
      <c r="Q1373">
        <f t="shared" si="21"/>
        <v>0.93432077429463178</v>
      </c>
    </row>
    <row r="1374" spans="1:17" x14ac:dyDescent="0.2">
      <c r="A1374" s="31">
        <v>44144</v>
      </c>
      <c r="B1374" s="32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VLOOKUP(G1374,lookups!$A$2:$I$201,2,0)</f>
        <v>Yellowhead Wrasse</v>
      </c>
      <c r="L1374" t="str">
        <f>VLOOKUP(G1374,lookups!$A$2:$I$201,3,0)</f>
        <v>Halichoeres garnoti</v>
      </c>
      <c r="M1374" t="str">
        <f>VLOOKUP(G1374,lookups!$A$2:$I$201,4,0)</f>
        <v>Labridae</v>
      </c>
      <c r="N1374" t="str">
        <f>VLOOKUP(G1374,lookups!$A$2:$I$201,5,0)</f>
        <v>Carnivores</v>
      </c>
      <c r="O1374">
        <f>VLOOKUP(G1374,lookups!$A$2:$I$201,6,0)</f>
        <v>0.01</v>
      </c>
      <c r="P1374">
        <f>VLOOKUP(G1374,lookups!$A$2:$I$201,7,0)</f>
        <v>3.13</v>
      </c>
      <c r="Q1374">
        <f t="shared" si="21"/>
        <v>13.48962882591654</v>
      </c>
    </row>
    <row r="1375" spans="1:17" x14ac:dyDescent="0.2">
      <c r="A1375" s="31">
        <v>44144</v>
      </c>
      <c r="B1375" s="32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VLOOKUP(G1375,lookups!$A$2:$I$201,2,0)</f>
        <v>French Grunt</v>
      </c>
      <c r="L1375" t="str">
        <f>VLOOKUP(G1375,lookups!$A$2:$I$201,3,0)</f>
        <v>Haemulon flavolineatum</v>
      </c>
      <c r="M1375" t="str">
        <f>VLOOKUP(G1375,lookups!$A$2:$I$201,4,0)</f>
        <v>Haemulidae</v>
      </c>
      <c r="N1375" t="str">
        <f>VLOOKUP(G1375,lookups!$A$2:$I$201,5,0)</f>
        <v>Carnivores</v>
      </c>
      <c r="O1375">
        <f>VLOOKUP(G1375,lookups!$A$2:$I$201,6,0)</f>
        <v>1.2699999999999999E-2</v>
      </c>
      <c r="P1375">
        <f>VLOOKUP(G1375,lookups!$A$2:$I$201,7,0)</f>
        <v>3.1581000000000001</v>
      </c>
      <c r="Q1375">
        <f t="shared" si="21"/>
        <v>32.506185853485817</v>
      </c>
    </row>
    <row r="1376" spans="1:17" x14ac:dyDescent="0.2">
      <c r="A1376" s="31">
        <v>44144</v>
      </c>
      <c r="B1376" s="32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VLOOKUP(G1376,lookups!$A$2:$I$201,2,0)</f>
        <v>Ocean Surgeonfish</v>
      </c>
      <c r="L1376" t="str">
        <f>VLOOKUP(G1376,lookups!$A$2:$I$201,3,0)</f>
        <v>Acanthurus bahianus</v>
      </c>
      <c r="M1376" t="str">
        <f>VLOOKUP(G1376,lookups!$A$2:$I$201,4,0)</f>
        <v>Acanthuridae</v>
      </c>
      <c r="N1376" t="str">
        <f>VLOOKUP(G1376,lookups!$A$2:$I$201,5,0)</f>
        <v>Herbivores</v>
      </c>
      <c r="O1376">
        <f>VLOOKUP(G1376,lookups!$A$2:$I$201,6,0)</f>
        <v>2.3699999999999999E-2</v>
      </c>
      <c r="P1376">
        <f>VLOOKUP(G1376,lookups!$A$2:$I$201,7,0)</f>
        <v>2.9752000000000001</v>
      </c>
      <c r="Q1376">
        <f t="shared" si="21"/>
        <v>38.505998471352768</v>
      </c>
    </row>
    <row r="1377" spans="1:17" x14ac:dyDescent="0.2">
      <c r="A1377" s="31">
        <v>44144</v>
      </c>
      <c r="B1377" s="32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VLOOKUP(G1377,lookups!$A$2:$I$201,2,0)</f>
        <v>Ocean Surgeonfish</v>
      </c>
      <c r="L1377" t="str">
        <f>VLOOKUP(G1377,lookups!$A$2:$I$201,3,0)</f>
        <v>Acanthurus bahianus</v>
      </c>
      <c r="M1377" t="str">
        <f>VLOOKUP(G1377,lookups!$A$2:$I$201,4,0)</f>
        <v>Acanthuridae</v>
      </c>
      <c r="N1377" t="str">
        <f>VLOOKUP(G1377,lookups!$A$2:$I$201,5,0)</f>
        <v>Herbivores</v>
      </c>
      <c r="O1377">
        <f>VLOOKUP(G1377,lookups!$A$2:$I$201,6,0)</f>
        <v>2.3699999999999999E-2</v>
      </c>
      <c r="P1377">
        <f>VLOOKUP(G1377,lookups!$A$2:$I$201,7,0)</f>
        <v>2.9752000000000001</v>
      </c>
      <c r="Q1377">
        <f t="shared" si="21"/>
        <v>4.896705059076262</v>
      </c>
    </row>
    <row r="1378" spans="1:17" x14ac:dyDescent="0.2">
      <c r="A1378" s="31">
        <v>44144</v>
      </c>
      <c r="B1378" s="32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VLOOKUP(G1378,lookups!$A$2:$I$201,2,0)</f>
        <v>Ocean Surgeonfish</v>
      </c>
      <c r="L1378" t="str">
        <f>VLOOKUP(G1378,lookups!$A$2:$I$201,3,0)</f>
        <v>Acanthurus bahianus</v>
      </c>
      <c r="M1378" t="str">
        <f>VLOOKUP(G1378,lookups!$A$2:$I$201,4,0)</f>
        <v>Acanthuridae</v>
      </c>
      <c r="N1378" t="str">
        <f>VLOOKUP(G1378,lookups!$A$2:$I$201,5,0)</f>
        <v>Herbivores</v>
      </c>
      <c r="O1378">
        <f>VLOOKUP(G1378,lookups!$A$2:$I$201,6,0)</f>
        <v>2.3699999999999999E-2</v>
      </c>
      <c r="P1378">
        <f>VLOOKUP(G1378,lookups!$A$2:$I$201,7,0)</f>
        <v>2.9752000000000001</v>
      </c>
      <c r="Q1378">
        <f t="shared" si="21"/>
        <v>74.791985048275095</v>
      </c>
    </row>
    <row r="1379" spans="1:17" x14ac:dyDescent="0.2">
      <c r="A1379" s="31">
        <v>44144</v>
      </c>
      <c r="B1379" s="32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VLOOKUP(G1379,lookups!$A$2:$I$201,2,0)</f>
        <v>Ocean Surgeonfish</v>
      </c>
      <c r="L1379" t="str">
        <f>VLOOKUP(G1379,lookups!$A$2:$I$201,3,0)</f>
        <v>Acanthurus bahianus</v>
      </c>
      <c r="M1379" t="str">
        <f>VLOOKUP(G1379,lookups!$A$2:$I$201,4,0)</f>
        <v>Acanthuridae</v>
      </c>
      <c r="N1379" t="str">
        <f>VLOOKUP(G1379,lookups!$A$2:$I$201,5,0)</f>
        <v>Herbivores</v>
      </c>
      <c r="O1379">
        <f>VLOOKUP(G1379,lookups!$A$2:$I$201,6,0)</f>
        <v>2.3699999999999999E-2</v>
      </c>
      <c r="P1379">
        <f>VLOOKUP(G1379,lookups!$A$2:$I$201,7,0)</f>
        <v>2.9752000000000001</v>
      </c>
      <c r="Q1379">
        <f t="shared" si="21"/>
        <v>2.846583337699113</v>
      </c>
    </row>
    <row r="1380" spans="1:17" x14ac:dyDescent="0.2">
      <c r="A1380" s="31">
        <v>44144</v>
      </c>
      <c r="B1380" s="32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VLOOKUP(G1380,lookups!$A$2:$I$201,2,0)</f>
        <v>Dusky Damselfish</v>
      </c>
      <c r="L1380" t="str">
        <f>VLOOKUP(G1380,lookups!$A$2:$I$201,3,0)</f>
        <v>Stegastes adustus </v>
      </c>
      <c r="M1380" t="str">
        <f>VLOOKUP(G1380,lookups!$A$2:$I$201,4,0)</f>
        <v>Pomacentridae</v>
      </c>
      <c r="N1380" t="str">
        <f>VLOOKUP(G1380,lookups!$A$2:$I$201,5,0)</f>
        <v>Herbivores</v>
      </c>
      <c r="O1380">
        <f>VLOOKUP(G1380,lookups!$A$2:$I$201,6,0)</f>
        <v>1.95E-2</v>
      </c>
      <c r="P1380">
        <f>VLOOKUP(G1380,lookups!$A$2:$I$201,7,0)</f>
        <v>2.99</v>
      </c>
      <c r="Q1380">
        <f t="shared" si="21"/>
        <v>4.1372031817477204</v>
      </c>
    </row>
    <row r="1381" spans="1:17" x14ac:dyDescent="0.2">
      <c r="A1381" s="31">
        <v>44144</v>
      </c>
      <c r="B1381" s="32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VLOOKUP(G1381,lookups!$A$2:$I$201,2,0)</f>
        <v>Schoolmaster Snapper</v>
      </c>
      <c r="L1381" t="str">
        <f>VLOOKUP(G1381,lookups!$A$2:$I$201,3,0)</f>
        <v>Lutjanus apodus</v>
      </c>
      <c r="M1381" t="str">
        <f>VLOOKUP(G1381,lookups!$A$2:$I$201,4,0)</f>
        <v>Lutjanidae</v>
      </c>
      <c r="N1381" t="str">
        <f>VLOOKUP(G1381,lookups!$A$2:$I$201,5,0)</f>
        <v>Carnivores</v>
      </c>
      <c r="O1381">
        <f>VLOOKUP(G1381,lookups!$A$2:$I$201,6,0)</f>
        <v>1.9400000000000001E-2</v>
      </c>
      <c r="P1381">
        <f>VLOOKUP(G1381,lookups!$A$2:$I$201,7,0)</f>
        <v>2.9779</v>
      </c>
      <c r="Q1381">
        <f t="shared" si="21"/>
        <v>485.87115225765427</v>
      </c>
    </row>
    <row r="1382" spans="1:17" x14ac:dyDescent="0.2">
      <c r="A1382" s="31">
        <v>44144</v>
      </c>
      <c r="B1382" s="32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VLOOKUP(G1382,lookups!$A$2:$I$201,2,0)</f>
        <v>Redband Parrotfish</v>
      </c>
      <c r="L1382" t="str">
        <f>VLOOKUP(G1382,lookups!$A$2:$I$201,3,0)</f>
        <v>Sparisoma aurofrenatum</v>
      </c>
      <c r="M1382" t="str">
        <f>VLOOKUP(G1382,lookups!$A$2:$I$201,4,0)</f>
        <v>Scaridae</v>
      </c>
      <c r="N1382" t="str">
        <f>VLOOKUP(G1382,lookups!$A$2:$I$201,5,0)</f>
        <v>Herbivores</v>
      </c>
      <c r="O1382">
        <f>VLOOKUP(G1382,lookups!$A$2:$I$201,6,0)</f>
        <v>4.5999999999999999E-3</v>
      </c>
      <c r="P1382">
        <f>VLOOKUP(G1382,lookups!$A$2:$I$201,7,0)</f>
        <v>3.4291</v>
      </c>
      <c r="Q1382">
        <f t="shared" si="21"/>
        <v>0.19900057269145616</v>
      </c>
    </row>
    <row r="1383" spans="1:17" x14ac:dyDescent="0.2">
      <c r="A1383" s="31">
        <v>44144</v>
      </c>
      <c r="B1383" s="32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VLOOKUP(G1383,lookups!$A$2:$I$201,2,0)</f>
        <v>Doctorfish</v>
      </c>
      <c r="L1383" t="str">
        <f>VLOOKUP(G1383,lookups!$A$2:$I$201,3,0)</f>
        <v>Acanthurus chirurgus</v>
      </c>
      <c r="M1383" t="str">
        <f>VLOOKUP(G1383,lookups!$A$2:$I$201,4,0)</f>
        <v>Acanthuridae</v>
      </c>
      <c r="N1383" t="str">
        <f>VLOOKUP(G1383,lookups!$A$2:$I$201,5,0)</f>
        <v>Herbivores</v>
      </c>
      <c r="O1383">
        <f>VLOOKUP(G1383,lookups!$A$2:$I$201,6,0)</f>
        <v>4.0000000000000001E-3</v>
      </c>
      <c r="P1383">
        <f>VLOOKUP(G1383,lookups!$A$2:$I$201,7,0)</f>
        <v>3.5327999999999999</v>
      </c>
      <c r="Q1383">
        <f t="shared" si="21"/>
        <v>88.918052221936009</v>
      </c>
    </row>
    <row r="1384" spans="1:17" x14ac:dyDescent="0.2">
      <c r="A1384" s="31">
        <v>44144</v>
      </c>
      <c r="B1384" s="32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VLOOKUP(G1384,lookups!$A$2:$I$201,2,0)</f>
        <v>Doctorfish</v>
      </c>
      <c r="L1384" t="str">
        <f>VLOOKUP(G1384,lookups!$A$2:$I$201,3,0)</f>
        <v>Acanthurus chirurgus</v>
      </c>
      <c r="M1384" t="str">
        <f>VLOOKUP(G1384,lookups!$A$2:$I$201,4,0)</f>
        <v>Acanthuridae</v>
      </c>
      <c r="N1384" t="str">
        <f>VLOOKUP(G1384,lookups!$A$2:$I$201,5,0)</f>
        <v>Herbivores</v>
      </c>
      <c r="O1384">
        <f>VLOOKUP(G1384,lookups!$A$2:$I$201,6,0)</f>
        <v>4.0000000000000001E-3</v>
      </c>
      <c r="P1384">
        <f>VLOOKUP(G1384,lookups!$A$2:$I$201,7,0)</f>
        <v>3.5327999999999999</v>
      </c>
      <c r="Q1384">
        <f t="shared" si="21"/>
        <v>57.141967694863688</v>
      </c>
    </row>
    <row r="1385" spans="1:17" x14ac:dyDescent="0.2">
      <c r="A1385" s="31">
        <v>44144</v>
      </c>
      <c r="B1385" s="32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VLOOKUP(G1385,lookups!$A$2:$I$201,2,0)</f>
        <v>Clown Wrasse</v>
      </c>
      <c r="L1385" t="str">
        <f>VLOOKUP(G1385,lookups!$A$2:$I$201,3,0)</f>
        <v>Halichoeres maculipinna </v>
      </c>
      <c r="M1385" t="str">
        <f>VLOOKUP(G1385,lookups!$A$2:$I$201,4,0)</f>
        <v>Labridae</v>
      </c>
      <c r="N1385" t="str">
        <f>VLOOKUP(G1385,lookups!$A$2:$I$201,5,0)</f>
        <v>Carnivores</v>
      </c>
      <c r="O1385">
        <f>VLOOKUP(G1385,lookups!$A$2:$I$201,6,0)</f>
        <v>1.047E-2</v>
      </c>
      <c r="P1385">
        <f>VLOOKUP(G1385,lookups!$A$2:$I$201,7,0)</f>
        <v>3.2</v>
      </c>
      <c r="Q1385">
        <f t="shared" si="21"/>
        <v>8.1252108550983007</v>
      </c>
    </row>
    <row r="1386" spans="1:17" x14ac:dyDescent="0.2">
      <c r="A1386" s="31">
        <v>44144</v>
      </c>
      <c r="B1386" s="32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VLOOKUP(G1386,lookups!$A$2:$I$201,2,0)</f>
        <v>Dusky Damselfish</v>
      </c>
      <c r="L1386" t="str">
        <f>VLOOKUP(G1386,lookups!$A$2:$I$201,3,0)</f>
        <v>Stegastes adustus </v>
      </c>
      <c r="M1386" t="str">
        <f>VLOOKUP(G1386,lookups!$A$2:$I$201,4,0)</f>
        <v>Pomacentridae</v>
      </c>
      <c r="N1386" t="str">
        <f>VLOOKUP(G1386,lookups!$A$2:$I$201,5,0)</f>
        <v>Herbivores</v>
      </c>
      <c r="O1386">
        <f>VLOOKUP(G1386,lookups!$A$2:$I$201,6,0)</f>
        <v>1.95E-2</v>
      </c>
      <c r="P1386">
        <f>VLOOKUP(G1386,lookups!$A$2:$I$201,7,0)</f>
        <v>2.99</v>
      </c>
      <c r="Q1386">
        <f t="shared" si="21"/>
        <v>19.056125808638321</v>
      </c>
    </row>
    <row r="1387" spans="1:17" x14ac:dyDescent="0.2">
      <c r="A1387" s="31">
        <v>44144</v>
      </c>
      <c r="B1387" s="32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VLOOKUP(G1387,lookups!$A$2:$I$201,2,0)</f>
        <v>Bluehead Wrasse</v>
      </c>
      <c r="L1387" t="str">
        <f>VLOOKUP(G1387,lookups!$A$2:$I$201,3,0)</f>
        <v>Thalassoma bifasciatum</v>
      </c>
      <c r="M1387" t="str">
        <f>VLOOKUP(G1387,lookups!$A$2:$I$201,4,0)</f>
        <v>Labridae</v>
      </c>
      <c r="N1387" t="str">
        <f>VLOOKUP(G1387,lookups!$A$2:$I$201,5,0)</f>
        <v>Carnivores</v>
      </c>
      <c r="O1387">
        <f>VLOOKUP(G1387,lookups!$A$2:$I$201,6,0)</f>
        <v>8.9099999999999995E-3</v>
      </c>
      <c r="P1387">
        <f>VLOOKUP(G1387,lookups!$A$2:$I$201,7,0)</f>
        <v>3.01</v>
      </c>
      <c r="Q1387">
        <f t="shared" si="21"/>
        <v>15.783861253601465</v>
      </c>
    </row>
    <row r="1388" spans="1:17" x14ac:dyDescent="0.2">
      <c r="A1388" s="31">
        <v>44144</v>
      </c>
      <c r="B1388" s="32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VLOOKUP(G1388,lookups!$A$2:$I$201,2,0)</f>
        <v>Bluehead Wrasse</v>
      </c>
      <c r="L1388" t="str">
        <f>VLOOKUP(G1388,lookups!$A$2:$I$201,3,0)</f>
        <v>Thalassoma bifasciatum</v>
      </c>
      <c r="M1388" t="str">
        <f>VLOOKUP(G1388,lookups!$A$2:$I$201,4,0)</f>
        <v>Labridae</v>
      </c>
      <c r="N1388" t="str">
        <f>VLOOKUP(G1388,lookups!$A$2:$I$201,5,0)</f>
        <v>Carnivores</v>
      </c>
      <c r="O1388">
        <f>VLOOKUP(G1388,lookups!$A$2:$I$201,6,0)</f>
        <v>8.9099999999999995E-3</v>
      </c>
      <c r="P1388">
        <f>VLOOKUP(G1388,lookups!$A$2:$I$201,7,0)</f>
        <v>3.01</v>
      </c>
      <c r="Q1388">
        <f t="shared" si="21"/>
        <v>1.1318201385239828</v>
      </c>
    </row>
    <row r="1389" spans="1:17" x14ac:dyDescent="0.2">
      <c r="A1389" s="31">
        <v>44144</v>
      </c>
      <c r="B1389" s="32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VLOOKUP(G1389,lookups!$A$2:$I$201,2,0)</f>
        <v>Striped Parrotfish</v>
      </c>
      <c r="L1389" t="str">
        <f>VLOOKUP(G1389,lookups!$A$2:$I$201,3,0)</f>
        <v>Scarus iserti</v>
      </c>
      <c r="M1389" t="str">
        <f>VLOOKUP(G1389,lookups!$A$2:$I$201,4,0)</f>
        <v>Scaridae</v>
      </c>
      <c r="N1389" t="str">
        <f>VLOOKUP(G1389,lookups!$A$2:$I$201,5,0)</f>
        <v>Herbivores</v>
      </c>
      <c r="O1389">
        <f>VLOOKUP(G1389,lookups!$A$2:$I$201,6,0)</f>
        <v>1.47E-2</v>
      </c>
      <c r="P1389">
        <f>VLOOKUP(G1389,lookups!$A$2:$I$201,7,0)</f>
        <v>3.0548000000000002</v>
      </c>
      <c r="Q1389">
        <f t="shared" si="21"/>
        <v>8.4348356905685886</v>
      </c>
    </row>
    <row r="1390" spans="1:17" x14ac:dyDescent="0.2">
      <c r="A1390" s="31">
        <v>44144</v>
      </c>
      <c r="B1390" s="32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VLOOKUP(G1390,lookups!$A$2:$I$201,2,0)</f>
        <v>Striped Parrotfish</v>
      </c>
      <c r="L1390" t="str">
        <f>VLOOKUP(G1390,lookups!$A$2:$I$201,3,0)</f>
        <v>Scarus iserti</v>
      </c>
      <c r="M1390" t="str">
        <f>VLOOKUP(G1390,lookups!$A$2:$I$201,4,0)</f>
        <v>Scaridae</v>
      </c>
      <c r="N1390" t="str">
        <f>VLOOKUP(G1390,lookups!$A$2:$I$201,5,0)</f>
        <v>Herbivores</v>
      </c>
      <c r="O1390">
        <f>VLOOKUP(G1390,lookups!$A$2:$I$201,6,0)</f>
        <v>1.47E-2</v>
      </c>
      <c r="P1390">
        <f>VLOOKUP(G1390,lookups!$A$2:$I$201,7,0)</f>
        <v>3.0548000000000002</v>
      </c>
      <c r="Q1390">
        <f t="shared" si="21"/>
        <v>16.676977189904147</v>
      </c>
    </row>
    <row r="1391" spans="1:17" x14ac:dyDescent="0.2">
      <c r="A1391" s="31">
        <v>44144</v>
      </c>
      <c r="B1391" s="32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VLOOKUP(G1391,lookups!$A$2:$I$201,2,0)</f>
        <v>Striped Parrotfish</v>
      </c>
      <c r="L1391" t="str">
        <f>VLOOKUP(G1391,lookups!$A$2:$I$201,3,0)</f>
        <v>Scarus iserti</v>
      </c>
      <c r="M1391" t="str">
        <f>VLOOKUP(G1391,lookups!$A$2:$I$201,4,0)</f>
        <v>Scaridae</v>
      </c>
      <c r="N1391" t="str">
        <f>VLOOKUP(G1391,lookups!$A$2:$I$201,5,0)</f>
        <v>Herbivores</v>
      </c>
      <c r="O1391">
        <f>VLOOKUP(G1391,lookups!$A$2:$I$201,6,0)</f>
        <v>1.47E-2</v>
      </c>
      <c r="P1391">
        <f>VLOOKUP(G1391,lookups!$A$2:$I$201,7,0)</f>
        <v>3.0548000000000002</v>
      </c>
      <c r="Q1391">
        <f t="shared" si="21"/>
        <v>12.087524088838006</v>
      </c>
    </row>
    <row r="1392" spans="1:17" x14ac:dyDescent="0.2">
      <c r="A1392" s="31">
        <v>44144</v>
      </c>
      <c r="B1392" s="32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VLOOKUP(G1392,lookups!$A$2:$I$201,2,0)</f>
        <v>Queen Parrotfish</v>
      </c>
      <c r="L1392" t="str">
        <f>VLOOKUP(G1392,lookups!$A$2:$I$201,3,0)</f>
        <v>Scarus vetula</v>
      </c>
      <c r="M1392" t="str">
        <f>VLOOKUP(G1392,lookups!$A$2:$I$201,4,0)</f>
        <v>Scaridae</v>
      </c>
      <c r="N1392" t="str">
        <f>VLOOKUP(G1392,lookups!$A$2:$I$201,5,0)</f>
        <v>Herbivores</v>
      </c>
      <c r="O1392">
        <f>VLOOKUP(G1392,lookups!$A$2:$I$201,6,0)</f>
        <v>2.5000000000000001E-2</v>
      </c>
      <c r="P1392">
        <f>VLOOKUP(G1392,lookups!$A$2:$I$201,7,0)</f>
        <v>2.9214000000000002</v>
      </c>
      <c r="Q1392">
        <f t="shared" si="21"/>
        <v>7.3588410575586884</v>
      </c>
    </row>
    <row r="1393" spans="1:17" x14ac:dyDescent="0.2">
      <c r="A1393" s="31">
        <v>44144</v>
      </c>
      <c r="B1393" s="32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VLOOKUP(G1393,lookups!$A$2:$I$201,2,0)</f>
        <v>Queen Parrotfish</v>
      </c>
      <c r="L1393" t="str">
        <f>VLOOKUP(G1393,lookups!$A$2:$I$201,3,0)</f>
        <v>Scarus vetula</v>
      </c>
      <c r="M1393" t="str">
        <f>VLOOKUP(G1393,lookups!$A$2:$I$201,4,0)</f>
        <v>Scaridae</v>
      </c>
      <c r="N1393" t="str">
        <f>VLOOKUP(G1393,lookups!$A$2:$I$201,5,0)</f>
        <v>Herbivores</v>
      </c>
      <c r="O1393">
        <f>VLOOKUP(G1393,lookups!$A$2:$I$201,6,0)</f>
        <v>2.5000000000000001E-2</v>
      </c>
      <c r="P1393">
        <f>VLOOKUP(G1393,lookups!$A$2:$I$201,7,0)</f>
        <v>2.9214000000000002</v>
      </c>
      <c r="Q1393">
        <f t="shared" si="21"/>
        <v>1.4348221330880631</v>
      </c>
    </row>
    <row r="1394" spans="1:17" x14ac:dyDescent="0.2">
      <c r="A1394" s="31">
        <v>44144</v>
      </c>
      <c r="B1394" s="32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VLOOKUP(G1394,lookups!$A$2:$I$201,2,0)</f>
        <v>Queen Parrotfish</v>
      </c>
      <c r="L1394" t="str">
        <f>VLOOKUP(G1394,lookups!$A$2:$I$201,3,0)</f>
        <v>Scarus vetula</v>
      </c>
      <c r="M1394" t="str">
        <f>VLOOKUP(G1394,lookups!$A$2:$I$201,4,0)</f>
        <v>Scaridae</v>
      </c>
      <c r="N1394" t="str">
        <f>VLOOKUP(G1394,lookups!$A$2:$I$201,5,0)</f>
        <v>Herbivores</v>
      </c>
      <c r="O1394">
        <f>VLOOKUP(G1394,lookups!$A$2:$I$201,6,0)</f>
        <v>2.5000000000000001E-2</v>
      </c>
      <c r="P1394">
        <f>VLOOKUP(G1394,lookups!$A$2:$I$201,7,0)</f>
        <v>2.9214000000000002</v>
      </c>
      <c r="Q1394">
        <f t="shared" si="21"/>
        <v>2.7536642058777425</v>
      </c>
    </row>
    <row r="1395" spans="1:17" x14ac:dyDescent="0.2">
      <c r="A1395" s="31">
        <v>44144</v>
      </c>
      <c r="B1395" s="32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VLOOKUP(G1395,lookups!$A$2:$I$201,2,0)</f>
        <v>Queen Parrotfish</v>
      </c>
      <c r="L1395" t="str">
        <f>VLOOKUP(G1395,lookups!$A$2:$I$201,3,0)</f>
        <v>Scarus vetula</v>
      </c>
      <c r="M1395" t="str">
        <f>VLOOKUP(G1395,lookups!$A$2:$I$201,4,0)</f>
        <v>Scaridae</v>
      </c>
      <c r="N1395" t="str">
        <f>VLOOKUP(G1395,lookups!$A$2:$I$201,5,0)</f>
        <v>Herbivores</v>
      </c>
      <c r="O1395">
        <f>VLOOKUP(G1395,lookups!$A$2:$I$201,6,0)</f>
        <v>2.5000000000000001E-2</v>
      </c>
      <c r="P1395">
        <f>VLOOKUP(G1395,lookups!$A$2:$I$201,7,0)</f>
        <v>2.9214000000000002</v>
      </c>
      <c r="Q1395">
        <f t="shared" si="21"/>
        <v>10.869938743553069</v>
      </c>
    </row>
    <row r="1396" spans="1:17" x14ac:dyDescent="0.2">
      <c r="A1396" s="31">
        <v>44144</v>
      </c>
      <c r="B1396" s="32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VLOOKUP(G1396,lookups!$A$2:$I$201,2,0)</f>
        <v>Queen Parrotfish</v>
      </c>
      <c r="L1396" t="str">
        <f>VLOOKUP(G1396,lookups!$A$2:$I$201,3,0)</f>
        <v>Scarus vetula</v>
      </c>
      <c r="M1396" t="str">
        <f>VLOOKUP(G1396,lookups!$A$2:$I$201,4,0)</f>
        <v>Scaridae</v>
      </c>
      <c r="N1396" t="str">
        <f>VLOOKUP(G1396,lookups!$A$2:$I$201,5,0)</f>
        <v>Herbivores</v>
      </c>
      <c r="O1396">
        <f>VLOOKUP(G1396,lookups!$A$2:$I$201,6,0)</f>
        <v>2.5000000000000001E-2</v>
      </c>
      <c r="P1396">
        <f>VLOOKUP(G1396,lookups!$A$2:$I$201,7,0)</f>
        <v>2.9214000000000002</v>
      </c>
      <c r="Q1396">
        <f t="shared" si="21"/>
        <v>4.6906288624930603</v>
      </c>
    </row>
    <row r="1397" spans="1:17" x14ac:dyDescent="0.2">
      <c r="A1397" s="31">
        <v>44144</v>
      </c>
      <c r="B1397" s="32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VLOOKUP(G1397,lookups!$A$2:$I$201,2,0)</f>
        <v>3-spot Damselfish</v>
      </c>
      <c r="L1397" t="str">
        <f>VLOOKUP(G1397,lookups!$A$2:$I$201,3,0)</f>
        <v>Stegastes planifrons</v>
      </c>
      <c r="M1397" t="str">
        <f>VLOOKUP(G1397,lookups!$A$2:$I$201,4,0)</f>
        <v>Pomacentridae</v>
      </c>
      <c r="N1397" t="str">
        <f>VLOOKUP(G1397,lookups!$A$2:$I$201,5,0)</f>
        <v>Omnivores</v>
      </c>
      <c r="O1397">
        <f>VLOOKUP(G1397,lookups!$A$2:$I$201,6,0)</f>
        <v>2.188E-2</v>
      </c>
      <c r="P1397">
        <f>VLOOKUP(G1397,lookups!$A$2:$I$201,7,0)</f>
        <v>2.96</v>
      </c>
      <c r="Q1397">
        <f t="shared" si="21"/>
        <v>1.3247834438627868</v>
      </c>
    </row>
    <row r="1398" spans="1:17" x14ac:dyDescent="0.2">
      <c r="A1398" s="31">
        <v>44144</v>
      </c>
      <c r="B1398" s="32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VLOOKUP(G1398,lookups!$A$2:$I$201,2,0)</f>
        <v>Dusky Damselfish</v>
      </c>
      <c r="L1398" t="str">
        <f>VLOOKUP(G1398,lookups!$A$2:$I$201,3,0)</f>
        <v>Stegastes adustus </v>
      </c>
      <c r="M1398" t="str">
        <f>VLOOKUP(G1398,lookups!$A$2:$I$201,4,0)</f>
        <v>Pomacentridae</v>
      </c>
      <c r="N1398" t="str">
        <f>VLOOKUP(G1398,lookups!$A$2:$I$201,5,0)</f>
        <v>Herbivores</v>
      </c>
      <c r="O1398">
        <f>VLOOKUP(G1398,lookups!$A$2:$I$201,6,0)</f>
        <v>1.95E-2</v>
      </c>
      <c r="P1398">
        <f>VLOOKUP(G1398,lookups!$A$2:$I$201,7,0)</f>
        <v>2.99</v>
      </c>
      <c r="Q1398">
        <f t="shared" si="21"/>
        <v>9.7785322511078778</v>
      </c>
    </row>
    <row r="1399" spans="1:17" x14ac:dyDescent="0.2">
      <c r="A1399" s="31">
        <v>44144</v>
      </c>
      <c r="B1399" s="32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VLOOKUP(G1399,lookups!$A$2:$I$201,2,0)</f>
        <v>Dusky Damselfish</v>
      </c>
      <c r="L1399" t="str">
        <f>VLOOKUP(G1399,lookups!$A$2:$I$201,3,0)</f>
        <v>Stegastes adustus </v>
      </c>
      <c r="M1399" t="str">
        <f>VLOOKUP(G1399,lookups!$A$2:$I$201,4,0)</f>
        <v>Pomacentridae</v>
      </c>
      <c r="N1399" t="str">
        <f>VLOOKUP(G1399,lookups!$A$2:$I$201,5,0)</f>
        <v>Herbivores</v>
      </c>
      <c r="O1399">
        <f>VLOOKUP(G1399,lookups!$A$2:$I$201,6,0)</f>
        <v>1.95E-2</v>
      </c>
      <c r="P1399">
        <f>VLOOKUP(G1399,lookups!$A$2:$I$201,7,0)</f>
        <v>2.99</v>
      </c>
      <c r="Q1399">
        <f t="shared" si="21"/>
        <v>4.1372031817477204</v>
      </c>
    </row>
    <row r="1400" spans="1:17" x14ac:dyDescent="0.2">
      <c r="A1400" s="31">
        <v>44144</v>
      </c>
      <c r="B1400" s="32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VLOOKUP(G1400,lookups!$A$2:$I$201,2,0)</f>
        <v>Dusky Damselfish</v>
      </c>
      <c r="L1400" t="str">
        <f>VLOOKUP(G1400,lookups!$A$2:$I$201,3,0)</f>
        <v>Stegastes adustus </v>
      </c>
      <c r="M1400" t="str">
        <f>VLOOKUP(G1400,lookups!$A$2:$I$201,4,0)</f>
        <v>Pomacentridae</v>
      </c>
      <c r="N1400" t="str">
        <f>VLOOKUP(G1400,lookups!$A$2:$I$201,5,0)</f>
        <v>Herbivores</v>
      </c>
      <c r="O1400">
        <f>VLOOKUP(G1400,lookups!$A$2:$I$201,6,0)</f>
        <v>1.95E-2</v>
      </c>
      <c r="P1400">
        <f>VLOOKUP(G1400,lookups!$A$2:$I$201,7,0)</f>
        <v>2.99</v>
      </c>
      <c r="Q1400">
        <f t="shared" si="21"/>
        <v>6.5596059480892199</v>
      </c>
    </row>
    <row r="1401" spans="1:17" x14ac:dyDescent="0.2">
      <c r="A1401" s="31">
        <v>44144</v>
      </c>
      <c r="B1401" s="32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VLOOKUP(G1401,lookups!$A$2:$I$201,2,0)</f>
        <v>Dusky Damselfish</v>
      </c>
      <c r="L1401" t="str">
        <f>VLOOKUP(G1401,lookups!$A$2:$I$201,3,0)</f>
        <v>Stegastes adustus </v>
      </c>
      <c r="M1401" t="str">
        <f>VLOOKUP(G1401,lookups!$A$2:$I$201,4,0)</f>
        <v>Pomacentridae</v>
      </c>
      <c r="N1401" t="str">
        <f>VLOOKUP(G1401,lookups!$A$2:$I$201,5,0)</f>
        <v>Herbivores</v>
      </c>
      <c r="O1401">
        <f>VLOOKUP(G1401,lookups!$A$2:$I$201,6,0)</f>
        <v>1.95E-2</v>
      </c>
      <c r="P1401">
        <f>VLOOKUP(G1401,lookups!$A$2:$I$201,7,0)</f>
        <v>2.99</v>
      </c>
      <c r="Q1401">
        <f t="shared" si="21"/>
        <v>4.1372031817477204</v>
      </c>
    </row>
    <row r="1402" spans="1:17" x14ac:dyDescent="0.2">
      <c r="A1402" s="31">
        <v>44144</v>
      </c>
      <c r="B1402" s="32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VLOOKUP(G1402,lookups!$A$2:$I$201,2,0)</f>
        <v>Dusky Damselfish</v>
      </c>
      <c r="L1402" t="str">
        <f>VLOOKUP(G1402,lookups!$A$2:$I$201,3,0)</f>
        <v>Stegastes adustus </v>
      </c>
      <c r="M1402" t="str">
        <f>VLOOKUP(G1402,lookups!$A$2:$I$201,4,0)</f>
        <v>Pomacentridae</v>
      </c>
      <c r="N1402" t="str">
        <f>VLOOKUP(G1402,lookups!$A$2:$I$201,5,0)</f>
        <v>Herbivores</v>
      </c>
      <c r="O1402">
        <f>VLOOKUP(G1402,lookups!$A$2:$I$201,6,0)</f>
        <v>1.95E-2</v>
      </c>
      <c r="P1402">
        <f>VLOOKUP(G1402,lookups!$A$2:$I$201,7,0)</f>
        <v>2.99</v>
      </c>
      <c r="Q1402">
        <f t="shared" si="21"/>
        <v>4.1372031817477204</v>
      </c>
    </row>
    <row r="1403" spans="1:17" x14ac:dyDescent="0.2">
      <c r="A1403" s="31">
        <v>44144</v>
      </c>
      <c r="B1403" s="32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VLOOKUP(G1403,lookups!$A$2:$I$201,2,0)</f>
        <v>Blackear Wrasse</v>
      </c>
      <c r="L1403" t="str">
        <f>VLOOKUP(G1403,lookups!$A$2:$I$201,3,0)</f>
        <v>Halichoeres poeyi</v>
      </c>
      <c r="M1403" t="str">
        <f>VLOOKUP(G1403,lookups!$A$2:$I$201,4,0)</f>
        <v>Labridae</v>
      </c>
      <c r="N1403" t="str">
        <f>VLOOKUP(G1403,lookups!$A$2:$I$201,5,0)</f>
        <v>Herbivores</v>
      </c>
      <c r="O1403">
        <f>VLOOKUP(G1403,lookups!$A$2:$I$201,6,0)</f>
        <v>1.023E-2</v>
      </c>
      <c r="P1403">
        <f>VLOOKUP(G1403,lookups!$A$2:$I$201,7,0)</f>
        <v>3.06</v>
      </c>
      <c r="Q1403">
        <f t="shared" si="21"/>
        <v>40.61765873887763</v>
      </c>
    </row>
    <row r="1404" spans="1:17" x14ac:dyDescent="0.2">
      <c r="A1404" s="31">
        <v>44144</v>
      </c>
      <c r="B1404" s="32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VLOOKUP(G1404,lookups!$A$2:$I$201,2,0)</f>
        <v>Bar Jack</v>
      </c>
      <c r="L1404" t="str">
        <f>VLOOKUP(G1404,lookups!$A$2:$I$201,3,0)</f>
        <v>Caranx ruber</v>
      </c>
      <c r="M1404" t="str">
        <f>VLOOKUP(G1404,lookups!$A$2:$I$201,4,0)</f>
        <v>Carangidae</v>
      </c>
      <c r="N1404" t="str">
        <f>VLOOKUP(G1404,lookups!$A$2:$I$201,5,0)</f>
        <v>Carnivores</v>
      </c>
      <c r="O1404">
        <f>VLOOKUP(G1404,lookups!$A$2:$I$201,6,0)</f>
        <v>7.4000000000000003E-3</v>
      </c>
      <c r="P1404">
        <f>VLOOKUP(G1404,lookups!$A$2:$I$201,7,0)</f>
        <v>3.2370000000000001</v>
      </c>
      <c r="Q1404">
        <f t="shared" si="21"/>
        <v>47.450317780352613</v>
      </c>
    </row>
    <row r="1405" spans="1:17" x14ac:dyDescent="0.2">
      <c r="A1405" s="31">
        <v>44144</v>
      </c>
      <c r="B1405" s="32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VLOOKUP(G1405,lookups!$A$2:$I$201,2,0)</f>
        <v>Ocean Surgeonfish</v>
      </c>
      <c r="L1405" t="str">
        <f>VLOOKUP(G1405,lookups!$A$2:$I$201,3,0)</f>
        <v>Acanthurus bahianus</v>
      </c>
      <c r="M1405" t="str">
        <f>VLOOKUP(G1405,lookups!$A$2:$I$201,4,0)</f>
        <v>Acanthuridae</v>
      </c>
      <c r="N1405" t="str">
        <f>VLOOKUP(G1405,lookups!$A$2:$I$201,5,0)</f>
        <v>Herbivores</v>
      </c>
      <c r="O1405">
        <f>VLOOKUP(G1405,lookups!$A$2:$I$201,6,0)</f>
        <v>2.3699999999999999E-2</v>
      </c>
      <c r="P1405">
        <f>VLOOKUP(G1405,lookups!$A$2:$I$201,7,0)</f>
        <v>2.9752000000000001</v>
      </c>
      <c r="Q1405">
        <f t="shared" si="21"/>
        <v>2.846583337699113</v>
      </c>
    </row>
    <row r="1406" spans="1:17" x14ac:dyDescent="0.2">
      <c r="A1406" s="31">
        <v>44144</v>
      </c>
      <c r="B1406" s="32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VLOOKUP(G1406,lookups!$A$2:$I$201,2,0)</f>
        <v>Ocean Surgeonfish</v>
      </c>
      <c r="L1406" t="str">
        <f>VLOOKUP(G1406,lookups!$A$2:$I$201,3,0)</f>
        <v>Acanthurus bahianus</v>
      </c>
      <c r="M1406" t="str">
        <f>VLOOKUP(G1406,lookups!$A$2:$I$201,4,0)</f>
        <v>Acanthuridae</v>
      </c>
      <c r="N1406" t="str">
        <f>VLOOKUP(G1406,lookups!$A$2:$I$201,5,0)</f>
        <v>Herbivores</v>
      </c>
      <c r="O1406">
        <f>VLOOKUP(G1406,lookups!$A$2:$I$201,6,0)</f>
        <v>2.3699999999999999E-2</v>
      </c>
      <c r="P1406">
        <f>VLOOKUP(G1406,lookups!$A$2:$I$201,7,0)</f>
        <v>2.9752000000000001</v>
      </c>
      <c r="Q1406">
        <f t="shared" si="21"/>
        <v>48.859903826460787</v>
      </c>
    </row>
    <row r="1407" spans="1:17" x14ac:dyDescent="0.2">
      <c r="A1407" s="31">
        <v>44144</v>
      </c>
      <c r="B1407" s="32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VLOOKUP(G1407,lookups!$A$2:$I$201,2,0)</f>
        <v>Ocean Surgeonfish</v>
      </c>
      <c r="L1407" t="str">
        <f>VLOOKUP(G1407,lookups!$A$2:$I$201,3,0)</f>
        <v>Acanthurus bahianus</v>
      </c>
      <c r="M1407" t="str">
        <f>VLOOKUP(G1407,lookups!$A$2:$I$201,4,0)</f>
        <v>Acanthuridae</v>
      </c>
      <c r="N1407" t="str">
        <f>VLOOKUP(G1407,lookups!$A$2:$I$201,5,0)</f>
        <v>Herbivores</v>
      </c>
      <c r="O1407">
        <f>VLOOKUP(G1407,lookups!$A$2:$I$201,6,0)</f>
        <v>2.3699999999999999E-2</v>
      </c>
      <c r="P1407">
        <f>VLOOKUP(G1407,lookups!$A$2:$I$201,7,0)</f>
        <v>2.9752000000000001</v>
      </c>
      <c r="Q1407">
        <f t="shared" si="21"/>
        <v>7.7461166830267922</v>
      </c>
    </row>
    <row r="1408" spans="1:17" x14ac:dyDescent="0.2">
      <c r="A1408" s="31">
        <v>44144</v>
      </c>
      <c r="B1408" s="32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VLOOKUP(G1408,lookups!$A$2:$I$201,2,0)</f>
        <v>Ocean Surgeonfish</v>
      </c>
      <c r="L1408" t="str">
        <f>VLOOKUP(G1408,lookups!$A$2:$I$201,3,0)</f>
        <v>Acanthurus bahianus</v>
      </c>
      <c r="M1408" t="str">
        <f>VLOOKUP(G1408,lookups!$A$2:$I$201,4,0)</f>
        <v>Acanthuridae</v>
      </c>
      <c r="N1408" t="str">
        <f>VLOOKUP(G1408,lookups!$A$2:$I$201,5,0)</f>
        <v>Herbivores</v>
      </c>
      <c r="O1408">
        <f>VLOOKUP(G1408,lookups!$A$2:$I$201,6,0)</f>
        <v>2.3699999999999999E-2</v>
      </c>
      <c r="P1408">
        <f>VLOOKUP(G1408,lookups!$A$2:$I$201,7,0)</f>
        <v>2.9752000000000001</v>
      </c>
      <c r="Q1408">
        <f t="shared" si="21"/>
        <v>2.846583337699113</v>
      </c>
    </row>
    <row r="1409" spans="1:17" x14ac:dyDescent="0.2">
      <c r="A1409" s="31">
        <v>44144</v>
      </c>
      <c r="B1409" s="32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VLOOKUP(G1409,lookups!$A$2:$I$201,2,0)</f>
        <v>Ocean Surgeonfish</v>
      </c>
      <c r="L1409" t="str">
        <f>VLOOKUP(G1409,lookups!$A$2:$I$201,3,0)</f>
        <v>Acanthurus bahianus</v>
      </c>
      <c r="M1409" t="str">
        <f>VLOOKUP(G1409,lookups!$A$2:$I$201,4,0)</f>
        <v>Acanthuridae</v>
      </c>
      <c r="N1409" t="str">
        <f>VLOOKUP(G1409,lookups!$A$2:$I$201,5,0)</f>
        <v>Herbivores</v>
      </c>
      <c r="O1409">
        <f>VLOOKUP(G1409,lookups!$A$2:$I$201,6,0)</f>
        <v>2.3699999999999999E-2</v>
      </c>
      <c r="P1409">
        <f>VLOOKUP(G1409,lookups!$A$2:$I$201,7,0)</f>
        <v>2.9752000000000001</v>
      </c>
      <c r="Q1409">
        <f t="shared" si="21"/>
        <v>38.505998471352768</v>
      </c>
    </row>
    <row r="1410" spans="1:17" x14ac:dyDescent="0.2">
      <c r="A1410" s="31">
        <v>44144</v>
      </c>
      <c r="B1410" s="32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VLOOKUP(G1410,lookups!$A$2:$I$201,2,0)</f>
        <v>Ocean Surgeonfish</v>
      </c>
      <c r="L1410" t="str">
        <f>VLOOKUP(G1410,lookups!$A$2:$I$201,3,0)</f>
        <v>Acanthurus bahianus</v>
      </c>
      <c r="M1410" t="str">
        <f>VLOOKUP(G1410,lookups!$A$2:$I$201,4,0)</f>
        <v>Acanthuridae</v>
      </c>
      <c r="N1410" t="str">
        <f>VLOOKUP(G1410,lookups!$A$2:$I$201,5,0)</f>
        <v>Herbivores</v>
      </c>
      <c r="O1410">
        <f>VLOOKUP(G1410,lookups!$A$2:$I$201,6,0)</f>
        <v>2.3699999999999999E-2</v>
      </c>
      <c r="P1410">
        <f>VLOOKUP(G1410,lookups!$A$2:$I$201,7,0)</f>
        <v>2.9752000000000001</v>
      </c>
      <c r="Q1410">
        <f t="shared" si="21"/>
        <v>74.791985048275095</v>
      </c>
    </row>
    <row r="1411" spans="1:17" x14ac:dyDescent="0.2">
      <c r="A1411" s="31">
        <v>44144</v>
      </c>
      <c r="B1411" s="32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VLOOKUP(G1411,lookups!$A$2:$I$201,2,0)</f>
        <v>Hamlet spp.</v>
      </c>
      <c r="L1411" t="str">
        <f>VLOOKUP(G1411,lookups!$A$2:$I$201,3,0)</f>
        <v>Hypoplectrus puella</v>
      </c>
      <c r="M1411" t="str">
        <f>VLOOKUP(G1411,lookups!$A$2:$I$201,4,0)</f>
        <v>Serranidae</v>
      </c>
      <c r="N1411" t="str">
        <f>VLOOKUP(G1411,lookups!$A$2:$I$201,5,0)</f>
        <v>Carnivores</v>
      </c>
      <c r="O1411">
        <f>VLOOKUP(G1411,lookups!$A$2:$I$201,6,0)</f>
        <v>1.7780000000000001E-2</v>
      </c>
      <c r="P1411">
        <f>VLOOKUP(G1411,lookups!$A$2:$I$201,7,0)</f>
        <v>3.03</v>
      </c>
      <c r="Q1411">
        <f t="shared" ref="Q1411:Q1474" si="22">O1411*H1411^P1411</f>
        <v>2.3324420895012303</v>
      </c>
    </row>
    <row r="1412" spans="1:17" x14ac:dyDescent="0.2">
      <c r="A1412" s="31">
        <v>44144</v>
      </c>
      <c r="B1412" s="32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VLOOKUP(G1412,lookups!$A$2:$I$201,2,0)</f>
        <v>Yellowtail parrotfish</v>
      </c>
      <c r="L1412" t="str">
        <f>VLOOKUP(G1412,lookups!$A$2:$I$201,3,0)</f>
        <v>Sparisoma rubiprinne</v>
      </c>
      <c r="M1412" t="str">
        <f>VLOOKUP(G1412,lookups!$A$2:$I$201,4,0)</f>
        <v>Scaridae</v>
      </c>
      <c r="N1412" t="str">
        <f>VLOOKUP(G1412,lookups!$A$2:$I$201,5,0)</f>
        <v>Herbivores</v>
      </c>
      <c r="O1412">
        <f>VLOOKUP(G1412,lookups!$A$2:$I$201,6,0)</f>
        <v>1.5599999999999999E-2</v>
      </c>
      <c r="P1412">
        <f>VLOOKUP(G1412,lookups!$A$2:$I$201,7,0)</f>
        <v>3.0640999999999998</v>
      </c>
      <c r="Q1412">
        <f t="shared" si="22"/>
        <v>18.081089601474428</v>
      </c>
    </row>
    <row r="1413" spans="1:17" x14ac:dyDescent="0.2">
      <c r="A1413" s="31">
        <v>44144</v>
      </c>
      <c r="B1413" s="32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VLOOKUP(G1413,lookups!$A$2:$I$201,2,0)</f>
        <v>Redband Parrotfish</v>
      </c>
      <c r="L1413" t="str">
        <f>VLOOKUP(G1413,lookups!$A$2:$I$201,3,0)</f>
        <v>Sparisoma aurofrenatum</v>
      </c>
      <c r="M1413" t="str">
        <f>VLOOKUP(G1413,lookups!$A$2:$I$201,4,0)</f>
        <v>Scaridae</v>
      </c>
      <c r="N1413" t="str">
        <f>VLOOKUP(G1413,lookups!$A$2:$I$201,5,0)</f>
        <v>Herbivores</v>
      </c>
      <c r="O1413">
        <f>VLOOKUP(G1413,lookups!$A$2:$I$201,6,0)</f>
        <v>4.5999999999999999E-3</v>
      </c>
      <c r="P1413">
        <f>VLOOKUP(G1413,lookups!$A$2:$I$201,7,0)</f>
        <v>3.4291</v>
      </c>
      <c r="Q1413">
        <f t="shared" si="22"/>
        <v>2.1434644468897606</v>
      </c>
    </row>
    <row r="1414" spans="1:17" x14ac:dyDescent="0.2">
      <c r="A1414" s="31">
        <v>44144</v>
      </c>
      <c r="B1414" s="32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VLOOKUP(G1414,lookups!$A$2:$I$201,2,0)</f>
        <v>Redband Parrotfish</v>
      </c>
      <c r="L1414" t="str">
        <f>VLOOKUP(G1414,lookups!$A$2:$I$201,3,0)</f>
        <v>Sparisoma aurofrenatum</v>
      </c>
      <c r="M1414" t="str">
        <f>VLOOKUP(G1414,lookups!$A$2:$I$201,4,0)</f>
        <v>Scaridae</v>
      </c>
      <c r="N1414" t="str">
        <f>VLOOKUP(G1414,lookups!$A$2:$I$201,5,0)</f>
        <v>Herbivores</v>
      </c>
      <c r="O1414">
        <f>VLOOKUP(G1414,lookups!$A$2:$I$201,6,0)</f>
        <v>4.5999999999999999E-3</v>
      </c>
      <c r="P1414">
        <f>VLOOKUP(G1414,lookups!$A$2:$I$201,7,0)</f>
        <v>3.4291</v>
      </c>
      <c r="Q1414">
        <f t="shared" si="22"/>
        <v>0.53368100802107599</v>
      </c>
    </row>
    <row r="1415" spans="1:17" x14ac:dyDescent="0.2">
      <c r="A1415" s="31">
        <v>44144</v>
      </c>
      <c r="B1415" s="32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VLOOKUP(G1415,lookups!$A$2:$I$201,2,0)</f>
        <v>Stoplight Parrotfish</v>
      </c>
      <c r="L1415" t="str">
        <f>VLOOKUP(G1415,lookups!$A$2:$I$201,3,0)</f>
        <v>Sparisoma viride</v>
      </c>
      <c r="M1415" t="str">
        <f>VLOOKUP(G1415,lookups!$A$2:$I$201,4,0)</f>
        <v>Scaridae</v>
      </c>
      <c r="N1415" t="str">
        <f>VLOOKUP(G1415,lookups!$A$2:$I$201,5,0)</f>
        <v>Herbivores</v>
      </c>
      <c r="O1415">
        <f>VLOOKUP(G1415,lookups!$A$2:$I$201,6,0)</f>
        <v>2.5000000000000001E-2</v>
      </c>
      <c r="P1415">
        <f>VLOOKUP(G1415,lookups!$A$2:$I$201,7,0)</f>
        <v>2.9214000000000002</v>
      </c>
      <c r="Q1415">
        <f t="shared" si="22"/>
        <v>0.61915878909606581</v>
      </c>
    </row>
    <row r="1416" spans="1:17" x14ac:dyDescent="0.2">
      <c r="A1416" s="31">
        <v>44144</v>
      </c>
      <c r="B1416" s="32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VLOOKUP(G1416,lookups!$A$2:$I$201,2,0)</f>
        <v>Stoplight Parrotfish</v>
      </c>
      <c r="L1416" t="str">
        <f>VLOOKUP(G1416,lookups!$A$2:$I$201,3,0)</f>
        <v>Sparisoma viride</v>
      </c>
      <c r="M1416" t="str">
        <f>VLOOKUP(G1416,lookups!$A$2:$I$201,4,0)</f>
        <v>Scaridae</v>
      </c>
      <c r="N1416" t="str">
        <f>VLOOKUP(G1416,lookups!$A$2:$I$201,5,0)</f>
        <v>Herbivores</v>
      </c>
      <c r="O1416">
        <f>VLOOKUP(G1416,lookups!$A$2:$I$201,6,0)</f>
        <v>2.5000000000000001E-2</v>
      </c>
      <c r="P1416">
        <f>VLOOKUP(G1416,lookups!$A$2:$I$201,7,0)</f>
        <v>2.9214000000000002</v>
      </c>
      <c r="Q1416">
        <f t="shared" si="22"/>
        <v>7.3588410575586884</v>
      </c>
    </row>
    <row r="1417" spans="1:17" x14ac:dyDescent="0.2">
      <c r="A1417" s="31">
        <v>44144</v>
      </c>
      <c r="B1417" s="32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VLOOKUP(G1417,lookups!$A$2:$I$201,2,0)</f>
        <v>Queen Parrotfish</v>
      </c>
      <c r="L1417" t="str">
        <f>VLOOKUP(G1417,lookups!$A$2:$I$201,3,0)</f>
        <v>Scarus vetula</v>
      </c>
      <c r="M1417" t="str">
        <f>VLOOKUP(G1417,lookups!$A$2:$I$201,4,0)</f>
        <v>Scaridae</v>
      </c>
      <c r="N1417" t="str">
        <f>VLOOKUP(G1417,lookups!$A$2:$I$201,5,0)</f>
        <v>Herbivores</v>
      </c>
      <c r="O1417">
        <f>VLOOKUP(G1417,lookups!$A$2:$I$201,6,0)</f>
        <v>2.5000000000000001E-2</v>
      </c>
      <c r="P1417">
        <f>VLOOKUP(G1417,lookups!$A$2:$I$201,7,0)</f>
        <v>2.9214000000000002</v>
      </c>
      <c r="Q1417">
        <f t="shared" si="22"/>
        <v>15.334304244596257</v>
      </c>
    </row>
    <row r="1418" spans="1:17" x14ac:dyDescent="0.2">
      <c r="A1418" s="31">
        <v>44144</v>
      </c>
      <c r="B1418" s="32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VLOOKUP(G1418,lookups!$A$2:$I$201,2,0)</f>
        <v>Queen Parrotfish</v>
      </c>
      <c r="L1418" t="str">
        <f>VLOOKUP(G1418,lookups!$A$2:$I$201,3,0)</f>
        <v>Scarus vetula</v>
      </c>
      <c r="M1418" t="str">
        <f>VLOOKUP(G1418,lookups!$A$2:$I$201,4,0)</f>
        <v>Scaridae</v>
      </c>
      <c r="N1418" t="str">
        <f>VLOOKUP(G1418,lookups!$A$2:$I$201,5,0)</f>
        <v>Herbivores</v>
      </c>
      <c r="O1418">
        <f>VLOOKUP(G1418,lookups!$A$2:$I$201,6,0)</f>
        <v>2.5000000000000001E-2</v>
      </c>
      <c r="P1418">
        <f>VLOOKUP(G1418,lookups!$A$2:$I$201,7,0)</f>
        <v>2.9214000000000002</v>
      </c>
      <c r="Q1418">
        <f t="shared" si="22"/>
        <v>2.7536642058777425</v>
      </c>
    </row>
    <row r="1419" spans="1:17" x14ac:dyDescent="0.2">
      <c r="A1419" s="31">
        <v>44144</v>
      </c>
      <c r="B1419" s="32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VLOOKUP(G1419,lookups!$A$2:$I$201,2,0)</f>
        <v>Queen Parrotfish</v>
      </c>
      <c r="L1419" t="str">
        <f>VLOOKUP(G1419,lookups!$A$2:$I$201,3,0)</f>
        <v>Scarus vetula</v>
      </c>
      <c r="M1419" t="str">
        <f>VLOOKUP(G1419,lookups!$A$2:$I$201,4,0)</f>
        <v>Scaridae</v>
      </c>
      <c r="N1419" t="str">
        <f>VLOOKUP(G1419,lookups!$A$2:$I$201,5,0)</f>
        <v>Herbivores</v>
      </c>
      <c r="O1419">
        <f>VLOOKUP(G1419,lookups!$A$2:$I$201,6,0)</f>
        <v>2.5000000000000001E-2</v>
      </c>
      <c r="P1419">
        <f>VLOOKUP(G1419,lookups!$A$2:$I$201,7,0)</f>
        <v>2.9214000000000002</v>
      </c>
      <c r="Q1419">
        <f t="shared" si="22"/>
        <v>0.61915878909606581</v>
      </c>
    </row>
    <row r="1420" spans="1:17" x14ac:dyDescent="0.2">
      <c r="A1420" s="31">
        <v>44144</v>
      </c>
      <c r="B1420" s="32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VLOOKUP(G1420,lookups!$A$2:$I$201,2,0)</f>
        <v>Queen Parrotfish</v>
      </c>
      <c r="L1420" t="str">
        <f>VLOOKUP(G1420,lookups!$A$2:$I$201,3,0)</f>
        <v>Scarus vetula</v>
      </c>
      <c r="M1420" t="str">
        <f>VLOOKUP(G1420,lookups!$A$2:$I$201,4,0)</f>
        <v>Scaridae</v>
      </c>
      <c r="N1420" t="str">
        <f>VLOOKUP(G1420,lookups!$A$2:$I$201,5,0)</f>
        <v>Herbivores</v>
      </c>
      <c r="O1420">
        <f>VLOOKUP(G1420,lookups!$A$2:$I$201,6,0)</f>
        <v>2.5000000000000001E-2</v>
      </c>
      <c r="P1420">
        <f>VLOOKUP(G1420,lookups!$A$2:$I$201,7,0)</f>
        <v>2.9214000000000002</v>
      </c>
      <c r="Q1420">
        <f t="shared" si="22"/>
        <v>1.4348221330880631</v>
      </c>
    </row>
    <row r="1421" spans="1:17" x14ac:dyDescent="0.2">
      <c r="A1421" s="31">
        <v>44144</v>
      </c>
      <c r="B1421" s="32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VLOOKUP(G1421,lookups!$A$2:$I$201,2,0)</f>
        <v>Slippery Dick</v>
      </c>
      <c r="L1421" t="str">
        <f>VLOOKUP(G1421,lookups!$A$2:$I$201,3,0)</f>
        <v>Halichoeres bivittatus</v>
      </c>
      <c r="M1421" t="str">
        <f>VLOOKUP(G1421,lookups!$A$2:$I$201,4,0)</f>
        <v>Labridae</v>
      </c>
      <c r="N1421" t="str">
        <f>VLOOKUP(G1421,lookups!$A$2:$I$201,5,0)</f>
        <v>Carnivores</v>
      </c>
      <c r="O1421">
        <f>VLOOKUP(G1421,lookups!$A$2:$I$201,6,0)</f>
        <v>9.3299999999999998E-3</v>
      </c>
      <c r="P1421">
        <f>VLOOKUP(G1421,lookups!$A$2:$I$201,7,0)</f>
        <v>3.06</v>
      </c>
      <c r="Q1421">
        <f t="shared" si="22"/>
        <v>5.4117410047026144</v>
      </c>
    </row>
    <row r="1422" spans="1:17" x14ac:dyDescent="0.2">
      <c r="A1422" s="31">
        <v>44144</v>
      </c>
      <c r="B1422" s="32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VLOOKUP(G1422,lookups!$A$2:$I$201,2,0)</f>
        <v>Slippery Dick</v>
      </c>
      <c r="L1422" t="str">
        <f>VLOOKUP(G1422,lookups!$A$2:$I$201,3,0)</f>
        <v>Halichoeres bivittatus</v>
      </c>
      <c r="M1422" t="str">
        <f>VLOOKUP(G1422,lookups!$A$2:$I$201,4,0)</f>
        <v>Labridae</v>
      </c>
      <c r="N1422" t="str">
        <f>VLOOKUP(G1422,lookups!$A$2:$I$201,5,0)</f>
        <v>Carnivores</v>
      </c>
      <c r="O1422">
        <f>VLOOKUP(G1422,lookups!$A$2:$I$201,6,0)</f>
        <v>9.3299999999999998E-3</v>
      </c>
      <c r="P1422">
        <f>VLOOKUP(G1422,lookups!$A$2:$I$201,7,0)</f>
        <v>3.06</v>
      </c>
      <c r="Q1422">
        <f t="shared" si="22"/>
        <v>10.712273288565926</v>
      </c>
    </row>
    <row r="1423" spans="1:17" x14ac:dyDescent="0.2">
      <c r="A1423" s="31">
        <v>44144</v>
      </c>
      <c r="B1423" s="32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VLOOKUP(G1423,lookups!$A$2:$I$201,2,0)</f>
        <v>Slippery Dick</v>
      </c>
      <c r="L1423" t="str">
        <f>VLOOKUP(G1423,lookups!$A$2:$I$201,3,0)</f>
        <v>Halichoeres bivittatus</v>
      </c>
      <c r="M1423" t="str">
        <f>VLOOKUP(G1423,lookups!$A$2:$I$201,4,0)</f>
        <v>Labridae</v>
      </c>
      <c r="N1423" t="str">
        <f>VLOOKUP(G1423,lookups!$A$2:$I$201,5,0)</f>
        <v>Carnivores</v>
      </c>
      <c r="O1423">
        <f>VLOOKUP(G1423,lookups!$A$2:$I$201,6,0)</f>
        <v>9.3299999999999998E-3</v>
      </c>
      <c r="P1423">
        <f>VLOOKUP(G1423,lookups!$A$2:$I$201,7,0)</f>
        <v>3.06</v>
      </c>
      <c r="Q1423">
        <f t="shared" si="22"/>
        <v>2.2440083567938895</v>
      </c>
    </row>
    <row r="1424" spans="1:17" x14ac:dyDescent="0.2">
      <c r="A1424" s="31">
        <v>44144</v>
      </c>
      <c r="B1424" s="32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VLOOKUP(G1424,lookups!$A$2:$I$201,2,0)</f>
        <v>Yellowhead Wrasse</v>
      </c>
      <c r="L1424" t="str">
        <f>VLOOKUP(G1424,lookups!$A$2:$I$201,3,0)</f>
        <v>Halichoeres garnoti</v>
      </c>
      <c r="M1424" t="str">
        <f>VLOOKUP(G1424,lookups!$A$2:$I$201,4,0)</f>
        <v>Labridae</v>
      </c>
      <c r="N1424" t="str">
        <f>VLOOKUP(G1424,lookups!$A$2:$I$201,5,0)</f>
        <v>Carnivores</v>
      </c>
      <c r="O1424">
        <f>VLOOKUP(G1424,lookups!$A$2:$I$201,6,0)</f>
        <v>0.01</v>
      </c>
      <c r="P1424">
        <f>VLOOKUP(G1424,lookups!$A$2:$I$201,7,0)</f>
        <v>3.13</v>
      </c>
      <c r="Q1424">
        <f t="shared" si="22"/>
        <v>9.7001635003578457</v>
      </c>
    </row>
    <row r="1425" spans="1:17" x14ac:dyDescent="0.2">
      <c r="A1425" s="31">
        <v>44144</v>
      </c>
      <c r="B1425" s="32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VLOOKUP(G1425,lookups!$A$2:$I$201,2,0)</f>
        <v>Yellowhead Wrasse</v>
      </c>
      <c r="L1425" t="str">
        <f>VLOOKUP(G1425,lookups!$A$2:$I$201,3,0)</f>
        <v>Halichoeres garnoti</v>
      </c>
      <c r="M1425" t="str">
        <f>VLOOKUP(G1425,lookups!$A$2:$I$201,4,0)</f>
        <v>Labridae</v>
      </c>
      <c r="N1425" t="str">
        <f>VLOOKUP(G1425,lookups!$A$2:$I$201,5,0)</f>
        <v>Carnivores</v>
      </c>
      <c r="O1425">
        <f>VLOOKUP(G1425,lookups!$A$2:$I$201,6,0)</f>
        <v>0.01</v>
      </c>
      <c r="P1425">
        <f>VLOOKUP(G1425,lookups!$A$2:$I$201,7,0)</f>
        <v>3.13</v>
      </c>
      <c r="Q1425">
        <f t="shared" si="22"/>
        <v>23.869169040031956</v>
      </c>
    </row>
    <row r="1426" spans="1:17" x14ac:dyDescent="0.2">
      <c r="A1426" s="31">
        <v>44144</v>
      </c>
      <c r="B1426" s="32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VLOOKUP(G1426,lookups!$A$2:$I$201,2,0)</f>
        <v>Blue Tang</v>
      </c>
      <c r="L1426" t="str">
        <f>VLOOKUP(G1426,lookups!$A$2:$I$201,3,0)</f>
        <v>Acanthurus coeruleus</v>
      </c>
      <c r="M1426" t="str">
        <f>VLOOKUP(G1426,lookups!$A$2:$I$201,4,0)</f>
        <v>Acanthuridae</v>
      </c>
      <c r="N1426" t="str">
        <f>VLOOKUP(G1426,lookups!$A$2:$I$201,5,0)</f>
        <v>Herbivores</v>
      </c>
      <c r="O1426">
        <f>VLOOKUP(G1426,lookups!$A$2:$I$201,6,0)</f>
        <v>4.1500000000000002E-2</v>
      </c>
      <c r="P1426">
        <f>VLOOKUP(G1426,lookups!$A$2:$I$201,7,0)</f>
        <v>2.8346</v>
      </c>
      <c r="Q1426">
        <f t="shared" si="22"/>
        <v>127.60820780292163</v>
      </c>
    </row>
    <row r="1427" spans="1:17" x14ac:dyDescent="0.2">
      <c r="A1427" s="31">
        <v>44144</v>
      </c>
      <c r="B1427" s="32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VLOOKUP(G1427,lookups!$A$2:$I$201,2,0)</f>
        <v>Blue Tang</v>
      </c>
      <c r="L1427" t="str">
        <f>VLOOKUP(G1427,lookups!$A$2:$I$201,3,0)</f>
        <v>Acanthurus coeruleus</v>
      </c>
      <c r="M1427" t="str">
        <f>VLOOKUP(G1427,lookups!$A$2:$I$201,4,0)</f>
        <v>Acanthuridae</v>
      </c>
      <c r="N1427" t="str">
        <f>VLOOKUP(G1427,lookups!$A$2:$I$201,5,0)</f>
        <v>Herbivores</v>
      </c>
      <c r="O1427">
        <f>VLOOKUP(G1427,lookups!$A$2:$I$201,6,0)</f>
        <v>4.1500000000000002E-2</v>
      </c>
      <c r="P1427">
        <f>VLOOKUP(G1427,lookups!$A$2:$I$201,7,0)</f>
        <v>2.8346</v>
      </c>
      <c r="Q1427">
        <f t="shared" si="22"/>
        <v>0.93432077429463178</v>
      </c>
    </row>
    <row r="1428" spans="1:17" x14ac:dyDescent="0.2">
      <c r="A1428" s="31">
        <v>44144</v>
      </c>
      <c r="B1428" s="32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VLOOKUP(G1428,lookups!$A$2:$I$201,2,0)</f>
        <v>Clown Wrasse</v>
      </c>
      <c r="L1428" t="str">
        <f>VLOOKUP(G1428,lookups!$A$2:$I$201,3,0)</f>
        <v>Halichoeres maculipinna </v>
      </c>
      <c r="M1428" t="str">
        <f>VLOOKUP(G1428,lookups!$A$2:$I$201,4,0)</f>
        <v>Labridae</v>
      </c>
      <c r="N1428" t="str">
        <f>VLOOKUP(G1428,lookups!$A$2:$I$201,5,0)</f>
        <v>Carnivores</v>
      </c>
      <c r="O1428">
        <f>VLOOKUP(G1428,lookups!$A$2:$I$201,6,0)</f>
        <v>1.047E-2</v>
      </c>
      <c r="P1428">
        <f>VLOOKUP(G1428,lookups!$A$2:$I$201,7,0)</f>
        <v>3.2</v>
      </c>
      <c r="Q1428">
        <f t="shared" si="22"/>
        <v>8.1252108550983007</v>
      </c>
    </row>
    <row r="1429" spans="1:17" x14ac:dyDescent="0.2">
      <c r="A1429" s="31">
        <v>44144</v>
      </c>
      <c r="B1429" s="32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VLOOKUP(G1429,lookups!$A$2:$I$201,2,0)</f>
        <v>Striped Parrotfish</v>
      </c>
      <c r="L1429" t="str">
        <f>VLOOKUP(G1429,lookups!$A$2:$I$201,3,0)</f>
        <v>Scarus iserti</v>
      </c>
      <c r="M1429" t="str">
        <f>VLOOKUP(G1429,lookups!$A$2:$I$201,4,0)</f>
        <v>Scaridae</v>
      </c>
      <c r="N1429" t="str">
        <f>VLOOKUP(G1429,lookups!$A$2:$I$201,5,0)</f>
        <v>Herbivores</v>
      </c>
      <c r="O1429">
        <f>VLOOKUP(G1429,lookups!$A$2:$I$201,6,0)</f>
        <v>1.47E-2</v>
      </c>
      <c r="P1429">
        <f>VLOOKUP(G1429,lookups!$A$2:$I$201,7,0)</f>
        <v>3.0548000000000002</v>
      </c>
      <c r="Q1429">
        <f t="shared" si="22"/>
        <v>29.107184931818338</v>
      </c>
    </row>
    <row r="1430" spans="1:17" x14ac:dyDescent="0.2">
      <c r="A1430" s="31">
        <v>44144</v>
      </c>
      <c r="B1430" s="32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VLOOKUP(G1430,lookups!$A$2:$I$201,2,0)</f>
        <v>Bicolour Damselfish</v>
      </c>
      <c r="L1430" t="str">
        <f>VLOOKUP(G1430,lookups!$A$2:$I$201,3,0)</f>
        <v>Stegastes partitus</v>
      </c>
      <c r="M1430" t="str">
        <f>VLOOKUP(G1430,lookups!$A$2:$I$201,4,0)</f>
        <v>Pomacentridae</v>
      </c>
      <c r="N1430" t="str">
        <f>VLOOKUP(G1430,lookups!$A$2:$I$201,5,0)</f>
        <v>Herbivores</v>
      </c>
      <c r="O1430">
        <f>VLOOKUP(G1430,lookups!$A$2:$I$201,6,0)</f>
        <v>1.4789999999999999E-2</v>
      </c>
      <c r="P1430">
        <f>VLOOKUP(G1430,lookups!$A$2:$I$201,7,0)</f>
        <v>3.01</v>
      </c>
      <c r="Q1430">
        <f t="shared" si="22"/>
        <v>0.40374127549154315</v>
      </c>
    </row>
    <row r="1431" spans="1:17" x14ac:dyDescent="0.2">
      <c r="A1431" s="31">
        <v>44144</v>
      </c>
      <c r="B1431" s="32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VLOOKUP(G1431,lookups!$A$2:$I$201,2,0)</f>
        <v>Bluehead Wrasse</v>
      </c>
      <c r="L1431" t="str">
        <f>VLOOKUP(G1431,lookups!$A$2:$I$201,3,0)</f>
        <v>Thalassoma bifasciatum</v>
      </c>
      <c r="M1431" t="str">
        <f>VLOOKUP(G1431,lookups!$A$2:$I$201,4,0)</f>
        <v>Labridae</v>
      </c>
      <c r="N1431" t="str">
        <f>VLOOKUP(G1431,lookups!$A$2:$I$201,5,0)</f>
        <v>Carnivores</v>
      </c>
      <c r="O1431">
        <f>VLOOKUP(G1431,lookups!$A$2:$I$201,6,0)</f>
        <v>8.9099999999999995E-3</v>
      </c>
      <c r="P1431">
        <f>VLOOKUP(G1431,lookups!$A$2:$I$201,7,0)</f>
        <v>3.01</v>
      </c>
      <c r="Q1431">
        <f t="shared" si="22"/>
        <v>0.24322750267948948</v>
      </c>
    </row>
    <row r="1432" spans="1:17" x14ac:dyDescent="0.2">
      <c r="A1432" s="31">
        <v>44144</v>
      </c>
      <c r="B1432" s="32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VLOOKUP(G1432,lookups!$A$2:$I$201,2,0)</f>
        <v>Bluehead Wrasse</v>
      </c>
      <c r="L1432" t="str">
        <f>VLOOKUP(G1432,lookups!$A$2:$I$201,3,0)</f>
        <v>Thalassoma bifasciatum</v>
      </c>
      <c r="M1432" t="str">
        <f>VLOOKUP(G1432,lookups!$A$2:$I$201,4,0)</f>
        <v>Labridae</v>
      </c>
      <c r="N1432" t="str">
        <f>VLOOKUP(G1432,lookups!$A$2:$I$201,5,0)</f>
        <v>Carnivores</v>
      </c>
      <c r="O1432">
        <f>VLOOKUP(G1432,lookups!$A$2:$I$201,6,0)</f>
        <v>8.9099999999999995E-3</v>
      </c>
      <c r="P1432">
        <f>VLOOKUP(G1432,lookups!$A$2:$I$201,7,0)</f>
        <v>3.01</v>
      </c>
      <c r="Q1432">
        <f t="shared" si="22"/>
        <v>1.1318201385239828</v>
      </c>
    </row>
    <row r="1433" spans="1:17" x14ac:dyDescent="0.2">
      <c r="A1433" s="31">
        <v>44144</v>
      </c>
      <c r="B1433" s="32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VLOOKUP(G1433,lookups!$A$2:$I$201,2,0)</f>
        <v>Foureye Butterflyfish</v>
      </c>
      <c r="L1433" t="str">
        <f>VLOOKUP(G1433,lookups!$A$2:$I$201,3,0)</f>
        <v>Chaetodon capistratus</v>
      </c>
      <c r="M1433" t="str">
        <f>VLOOKUP(G1433,lookups!$A$2:$I$201,4,0)</f>
        <v>Chaetodontidae</v>
      </c>
      <c r="N1433" t="str">
        <f>VLOOKUP(G1433,lookups!$A$2:$I$201,5,0)</f>
        <v>Carnivores</v>
      </c>
      <c r="O1433">
        <f>VLOOKUP(G1433,lookups!$A$2:$I$201,6,0)</f>
        <v>2.1999999999999999E-2</v>
      </c>
      <c r="P1433">
        <f>VLOOKUP(G1433,lookups!$A$2:$I$201,7,0)</f>
        <v>3.1897000000000002</v>
      </c>
      <c r="Q1433">
        <f t="shared" si="22"/>
        <v>3.7318768485776825</v>
      </c>
    </row>
    <row r="1434" spans="1:17" x14ac:dyDescent="0.2">
      <c r="A1434" s="31">
        <v>44144</v>
      </c>
      <c r="B1434" s="32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VLOOKUP(G1434,lookups!$A$2:$I$201,2,0)</f>
        <v>Spotted Goatfish</v>
      </c>
      <c r="L1434" t="str">
        <f>VLOOKUP(G1434,lookups!$A$2:$I$201,3,0)</f>
        <v>Pseudupeneus maculatus</v>
      </c>
      <c r="M1434" t="str">
        <f>VLOOKUP(G1434,lookups!$A$2:$I$201,4,0)</f>
        <v>Mullidae</v>
      </c>
      <c r="N1434" t="str">
        <f>VLOOKUP(G1434,lookups!$A$2:$I$201,5,0)</f>
        <v>Carnivores</v>
      </c>
      <c r="O1434">
        <f>VLOOKUP(G1434,lookups!$A$2:$I$201,6,0)</f>
        <v>0.01</v>
      </c>
      <c r="P1434">
        <f>VLOOKUP(G1434,lookups!$A$2:$I$201,7,0)</f>
        <v>3.12</v>
      </c>
      <c r="Q1434">
        <f t="shared" si="22"/>
        <v>13.18256738556409</v>
      </c>
    </row>
    <row r="1435" spans="1:17" x14ac:dyDescent="0.2">
      <c r="A1435" s="31">
        <v>44144</v>
      </c>
      <c r="B1435" s="32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VLOOKUP(G1435,lookups!$A$2:$I$201,2,0)</f>
        <v>Stoplight Parrotfish</v>
      </c>
      <c r="L1435" t="str">
        <f>VLOOKUP(G1435,lookups!$A$2:$I$201,3,0)</f>
        <v>Sparisoma viride</v>
      </c>
      <c r="M1435" t="str">
        <f>VLOOKUP(G1435,lookups!$A$2:$I$201,4,0)</f>
        <v>Scaridae</v>
      </c>
      <c r="N1435" t="str">
        <f>VLOOKUP(G1435,lookups!$A$2:$I$201,5,0)</f>
        <v>Herbivores</v>
      </c>
      <c r="O1435">
        <f>VLOOKUP(G1435,lookups!$A$2:$I$201,6,0)</f>
        <v>2.5000000000000001E-2</v>
      </c>
      <c r="P1435">
        <f>VLOOKUP(G1435,lookups!$A$2:$I$201,7,0)</f>
        <v>2.9214000000000002</v>
      </c>
      <c r="Q1435">
        <f t="shared" si="22"/>
        <v>98.30452014029936</v>
      </c>
    </row>
    <row r="1436" spans="1:17" x14ac:dyDescent="0.2">
      <c r="A1436" s="31">
        <v>44144</v>
      </c>
      <c r="B1436" s="32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VLOOKUP(G1436,lookups!$A$2:$I$201,2,0)</f>
        <v>Stoplight Parrotfish</v>
      </c>
      <c r="L1436" t="str">
        <f>VLOOKUP(G1436,lookups!$A$2:$I$201,3,0)</f>
        <v>Sparisoma viride</v>
      </c>
      <c r="M1436" t="str">
        <f>VLOOKUP(G1436,lookups!$A$2:$I$201,4,0)</f>
        <v>Scaridae</v>
      </c>
      <c r="N1436" t="str">
        <f>VLOOKUP(G1436,lookups!$A$2:$I$201,5,0)</f>
        <v>Herbivores</v>
      </c>
      <c r="O1436">
        <f>VLOOKUP(G1436,lookups!$A$2:$I$201,6,0)</f>
        <v>2.5000000000000001E-2</v>
      </c>
      <c r="P1436">
        <f>VLOOKUP(G1436,lookups!$A$2:$I$201,7,0)</f>
        <v>2.9214000000000002</v>
      </c>
      <c r="Q1436">
        <f t="shared" si="22"/>
        <v>35.535309379641568</v>
      </c>
    </row>
    <row r="1437" spans="1:17" x14ac:dyDescent="0.2">
      <c r="A1437" s="31">
        <v>44144</v>
      </c>
      <c r="B1437" s="32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VLOOKUP(G1437,lookups!$A$2:$I$201,2,0)</f>
        <v>Stoplight Parrotfish</v>
      </c>
      <c r="L1437" t="str">
        <f>VLOOKUP(G1437,lookups!$A$2:$I$201,3,0)</f>
        <v>Sparisoma viride</v>
      </c>
      <c r="M1437" t="str">
        <f>VLOOKUP(G1437,lookups!$A$2:$I$201,4,0)</f>
        <v>Scaridae</v>
      </c>
      <c r="N1437" t="str">
        <f>VLOOKUP(G1437,lookups!$A$2:$I$201,5,0)</f>
        <v>Herbivores</v>
      </c>
      <c r="O1437">
        <f>VLOOKUP(G1437,lookups!$A$2:$I$201,6,0)</f>
        <v>2.5000000000000001E-2</v>
      </c>
      <c r="P1437">
        <f>VLOOKUP(G1437,lookups!$A$2:$I$201,7,0)</f>
        <v>2.9214000000000002</v>
      </c>
      <c r="Q1437">
        <f t="shared" si="22"/>
        <v>68.198215811537764</v>
      </c>
    </row>
    <row r="1438" spans="1:17" x14ac:dyDescent="0.2">
      <c r="A1438" s="31">
        <v>44144</v>
      </c>
      <c r="B1438" s="32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VLOOKUP(G1438,lookups!$A$2:$I$201,2,0)</f>
        <v>Ocean Surgeonfish</v>
      </c>
      <c r="L1438" t="str">
        <f>VLOOKUP(G1438,lookups!$A$2:$I$201,3,0)</f>
        <v>Acanthurus bahianus</v>
      </c>
      <c r="M1438" t="str">
        <f>VLOOKUP(G1438,lookups!$A$2:$I$201,4,0)</f>
        <v>Acanthuridae</v>
      </c>
      <c r="N1438" t="str">
        <f>VLOOKUP(G1438,lookups!$A$2:$I$201,5,0)</f>
        <v>Herbivores</v>
      </c>
      <c r="O1438">
        <f>VLOOKUP(G1438,lookups!$A$2:$I$201,6,0)</f>
        <v>2.3699999999999999E-2</v>
      </c>
      <c r="P1438">
        <f>VLOOKUP(G1438,lookups!$A$2:$I$201,7,0)</f>
        <v>2.9752000000000001</v>
      </c>
      <c r="Q1438">
        <f t="shared" si="22"/>
        <v>4.896705059076262</v>
      </c>
    </row>
    <row r="1439" spans="1:17" x14ac:dyDescent="0.2">
      <c r="A1439" s="31">
        <v>44144</v>
      </c>
      <c r="B1439" s="32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VLOOKUP(G1439,lookups!$A$2:$I$201,2,0)</f>
        <v>Ocean Surgeonfish</v>
      </c>
      <c r="L1439" t="str">
        <f>VLOOKUP(G1439,lookups!$A$2:$I$201,3,0)</f>
        <v>Acanthurus bahianus</v>
      </c>
      <c r="M1439" t="str">
        <f>VLOOKUP(G1439,lookups!$A$2:$I$201,4,0)</f>
        <v>Acanthuridae</v>
      </c>
      <c r="N1439" t="str">
        <f>VLOOKUP(G1439,lookups!$A$2:$I$201,5,0)</f>
        <v>Herbivores</v>
      </c>
      <c r="O1439">
        <f>VLOOKUP(G1439,lookups!$A$2:$I$201,6,0)</f>
        <v>2.3699999999999999E-2</v>
      </c>
      <c r="P1439">
        <f>VLOOKUP(G1439,lookups!$A$2:$I$201,7,0)</f>
        <v>2.9752000000000001</v>
      </c>
      <c r="Q1439">
        <f t="shared" si="22"/>
        <v>90.624603280134849</v>
      </c>
    </row>
    <row r="1440" spans="1:17" x14ac:dyDescent="0.2">
      <c r="A1440" s="31">
        <v>44144</v>
      </c>
      <c r="B1440" s="32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VLOOKUP(G1440,lookups!$A$2:$I$201,2,0)</f>
        <v>Ocean Surgeonfish</v>
      </c>
      <c r="L1440" t="str">
        <f>VLOOKUP(G1440,lookups!$A$2:$I$201,3,0)</f>
        <v>Acanthurus bahianus</v>
      </c>
      <c r="M1440" t="str">
        <f>VLOOKUP(G1440,lookups!$A$2:$I$201,4,0)</f>
        <v>Acanthuridae</v>
      </c>
      <c r="N1440" t="str">
        <f>VLOOKUP(G1440,lookups!$A$2:$I$201,5,0)</f>
        <v>Herbivores</v>
      </c>
      <c r="O1440">
        <f>VLOOKUP(G1440,lookups!$A$2:$I$201,6,0)</f>
        <v>2.3699999999999999E-2</v>
      </c>
      <c r="P1440">
        <f>VLOOKUP(G1440,lookups!$A$2:$I$201,7,0)</f>
        <v>2.9752000000000001</v>
      </c>
      <c r="Q1440">
        <f t="shared" si="22"/>
        <v>176.02436614067594</v>
      </c>
    </row>
    <row r="1441" spans="1:17" x14ac:dyDescent="0.2">
      <c r="A1441" s="31">
        <v>44144</v>
      </c>
      <c r="B1441" s="32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VLOOKUP(G1441,lookups!$A$2:$I$201,2,0)</f>
        <v>Ocean Surgeonfish</v>
      </c>
      <c r="L1441" t="str">
        <f>VLOOKUP(G1441,lookups!$A$2:$I$201,3,0)</f>
        <v>Acanthurus bahianus</v>
      </c>
      <c r="M1441" t="str">
        <f>VLOOKUP(G1441,lookups!$A$2:$I$201,4,0)</f>
        <v>Acanthuridae</v>
      </c>
      <c r="N1441" t="str">
        <f>VLOOKUP(G1441,lookups!$A$2:$I$201,5,0)</f>
        <v>Herbivores</v>
      </c>
      <c r="O1441">
        <f>VLOOKUP(G1441,lookups!$A$2:$I$201,6,0)</f>
        <v>2.3699999999999999E-2</v>
      </c>
      <c r="P1441">
        <f>VLOOKUP(G1441,lookups!$A$2:$I$201,7,0)</f>
        <v>2.9752000000000001</v>
      </c>
      <c r="Q1441">
        <f t="shared" si="22"/>
        <v>60.912787998674638</v>
      </c>
    </row>
    <row r="1442" spans="1:17" x14ac:dyDescent="0.2">
      <c r="A1442" s="31">
        <v>44144</v>
      </c>
      <c r="B1442" s="32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VLOOKUP(G1442,lookups!$A$2:$I$201,2,0)</f>
        <v>Blue Tang</v>
      </c>
      <c r="L1442" t="str">
        <f>VLOOKUP(G1442,lookups!$A$2:$I$201,3,0)</f>
        <v>Acanthurus coeruleus</v>
      </c>
      <c r="M1442" t="str">
        <f>VLOOKUP(G1442,lookups!$A$2:$I$201,4,0)</f>
        <v>Acanthuridae</v>
      </c>
      <c r="N1442" t="str">
        <f>VLOOKUP(G1442,lookups!$A$2:$I$201,5,0)</f>
        <v>Herbivores</v>
      </c>
      <c r="O1442">
        <f>VLOOKUP(G1442,lookups!$A$2:$I$201,6,0)</f>
        <v>4.1500000000000002E-2</v>
      </c>
      <c r="P1442">
        <f>VLOOKUP(G1442,lookups!$A$2:$I$201,7,0)</f>
        <v>2.8346</v>
      </c>
      <c r="Q1442">
        <f t="shared" si="22"/>
        <v>47.543949588135646</v>
      </c>
    </row>
    <row r="1443" spans="1:17" x14ac:dyDescent="0.2">
      <c r="A1443" s="31">
        <v>44144</v>
      </c>
      <c r="B1443" s="32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VLOOKUP(G1443,lookups!$A$2:$I$201,2,0)</f>
        <v>Yellowtail Snapper</v>
      </c>
      <c r="L1443" t="str">
        <f>VLOOKUP(G1443,lookups!$A$2:$I$201,3,0)</f>
        <v>Ocyurus chrysurus</v>
      </c>
      <c r="M1443" t="str">
        <f>VLOOKUP(G1443,lookups!$A$2:$I$201,4,0)</f>
        <v>Lutjanidae</v>
      </c>
      <c r="N1443" t="str">
        <f>VLOOKUP(G1443,lookups!$A$2:$I$201,5,0)</f>
        <v>Carnivores</v>
      </c>
      <c r="O1443">
        <f>VLOOKUP(G1443,lookups!$A$2:$I$201,6,0)</f>
        <v>4.0500000000000001E-2</v>
      </c>
      <c r="P1443">
        <f>VLOOKUP(G1443,lookups!$A$2:$I$201,7,0)</f>
        <v>2.718</v>
      </c>
      <c r="Q1443">
        <f t="shared" si="22"/>
        <v>43.167118030024227</v>
      </c>
    </row>
    <row r="1444" spans="1:17" x14ac:dyDescent="0.2">
      <c r="A1444" s="31">
        <v>44144</v>
      </c>
      <c r="B1444" s="32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VLOOKUP(G1444,lookups!$A$2:$I$201,2,0)</f>
        <v>Yellowtail Snapper</v>
      </c>
      <c r="L1444" t="str">
        <f>VLOOKUP(G1444,lookups!$A$2:$I$201,3,0)</f>
        <v>Ocyurus chrysurus</v>
      </c>
      <c r="M1444" t="str">
        <f>VLOOKUP(G1444,lookups!$A$2:$I$201,4,0)</f>
        <v>Lutjanidae</v>
      </c>
      <c r="N1444" t="str">
        <f>VLOOKUP(G1444,lookups!$A$2:$I$201,5,0)</f>
        <v>Carnivores</v>
      </c>
      <c r="O1444">
        <f>VLOOKUP(G1444,lookups!$A$2:$I$201,6,0)</f>
        <v>4.0500000000000001E-2</v>
      </c>
      <c r="P1444">
        <f>VLOOKUP(G1444,lookups!$A$2:$I$201,7,0)</f>
        <v>2.718</v>
      </c>
      <c r="Q1444">
        <f t="shared" si="22"/>
        <v>34.727190543401591</v>
      </c>
    </row>
    <row r="1445" spans="1:17" x14ac:dyDescent="0.2">
      <c r="A1445" s="31">
        <v>44144</v>
      </c>
      <c r="B1445" s="32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VLOOKUP(G1445,lookups!$A$2:$I$201,2,0)</f>
        <v>Bar Jack</v>
      </c>
      <c r="L1445" t="str">
        <f>VLOOKUP(G1445,lookups!$A$2:$I$201,3,0)</f>
        <v>Caranx ruber</v>
      </c>
      <c r="M1445" t="str">
        <f>VLOOKUP(G1445,lookups!$A$2:$I$201,4,0)</f>
        <v>Carangidae</v>
      </c>
      <c r="N1445" t="str">
        <f>VLOOKUP(G1445,lookups!$A$2:$I$201,5,0)</f>
        <v>Carnivores</v>
      </c>
      <c r="O1445">
        <f>VLOOKUP(G1445,lookups!$A$2:$I$201,6,0)</f>
        <v>7.4000000000000003E-3</v>
      </c>
      <c r="P1445">
        <f>VLOOKUP(G1445,lookups!$A$2:$I$201,7,0)</f>
        <v>3.2370000000000001</v>
      </c>
      <c r="Q1445">
        <f t="shared" si="22"/>
        <v>12.771200400727516</v>
      </c>
    </row>
    <row r="1446" spans="1:17" x14ac:dyDescent="0.2">
      <c r="A1446" s="31">
        <v>44144</v>
      </c>
      <c r="B1446" s="32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VLOOKUP(G1446,lookups!$A$2:$I$201,2,0)</f>
        <v>Stoplight Parrotfish</v>
      </c>
      <c r="L1446" t="str">
        <f>VLOOKUP(G1446,lookups!$A$2:$I$201,3,0)</f>
        <v>Sparisoma viride</v>
      </c>
      <c r="M1446" t="str">
        <f>VLOOKUP(G1446,lookups!$A$2:$I$201,4,0)</f>
        <v>Scaridae</v>
      </c>
      <c r="N1446" t="str">
        <f>VLOOKUP(G1446,lookups!$A$2:$I$201,5,0)</f>
        <v>Herbivores</v>
      </c>
      <c r="O1446">
        <f>VLOOKUP(G1446,lookups!$A$2:$I$201,6,0)</f>
        <v>2.5000000000000001E-2</v>
      </c>
      <c r="P1446">
        <f>VLOOKUP(G1446,lookups!$A$2:$I$201,7,0)</f>
        <v>2.9214000000000002</v>
      </c>
      <c r="Q1446">
        <f t="shared" si="22"/>
        <v>208.78227637141873</v>
      </c>
    </row>
    <row r="1447" spans="1:17" x14ac:dyDescent="0.2">
      <c r="A1447" s="31">
        <v>44144</v>
      </c>
      <c r="B1447" s="32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VLOOKUP(G1447,lookups!$A$2:$I$201,2,0)</f>
        <v>Stoplight Parrotfish</v>
      </c>
      <c r="L1447" t="str">
        <f>VLOOKUP(G1447,lookups!$A$2:$I$201,3,0)</f>
        <v>Sparisoma viride</v>
      </c>
      <c r="M1447" t="str">
        <f>VLOOKUP(G1447,lookups!$A$2:$I$201,4,0)</f>
        <v>Scaridae</v>
      </c>
      <c r="N1447" t="str">
        <f>VLOOKUP(G1447,lookups!$A$2:$I$201,5,0)</f>
        <v>Herbivores</v>
      </c>
      <c r="O1447">
        <f>VLOOKUP(G1447,lookups!$A$2:$I$201,6,0)</f>
        <v>2.5000000000000001E-2</v>
      </c>
      <c r="P1447">
        <f>VLOOKUP(G1447,lookups!$A$2:$I$201,7,0)</f>
        <v>2.9214000000000002</v>
      </c>
      <c r="Q1447">
        <f t="shared" si="22"/>
        <v>55.7491759254154</v>
      </c>
    </row>
    <row r="1448" spans="1:17" x14ac:dyDescent="0.2">
      <c r="A1448" s="31">
        <v>44144</v>
      </c>
      <c r="B1448" s="32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VLOOKUP(G1448,lookups!$A$2:$I$201,2,0)</f>
        <v>Striped Parrotfish</v>
      </c>
      <c r="L1448" t="str">
        <f>VLOOKUP(G1448,lookups!$A$2:$I$201,3,0)</f>
        <v>Scarus iserti</v>
      </c>
      <c r="M1448" t="str">
        <f>VLOOKUP(G1448,lookups!$A$2:$I$201,4,0)</f>
        <v>Scaridae</v>
      </c>
      <c r="N1448" t="str">
        <f>VLOOKUP(G1448,lookups!$A$2:$I$201,5,0)</f>
        <v>Herbivores</v>
      </c>
      <c r="O1448">
        <f>VLOOKUP(G1448,lookups!$A$2:$I$201,6,0)</f>
        <v>1.47E-2</v>
      </c>
      <c r="P1448">
        <f>VLOOKUP(G1448,lookups!$A$2:$I$201,7,0)</f>
        <v>3.0548000000000002</v>
      </c>
      <c r="Q1448">
        <f t="shared" si="22"/>
        <v>100.44395003478253</v>
      </c>
    </row>
    <row r="1449" spans="1:17" x14ac:dyDescent="0.2">
      <c r="A1449" s="31">
        <v>44144</v>
      </c>
      <c r="B1449" s="32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VLOOKUP(G1449,lookups!$A$2:$I$201,2,0)</f>
        <v>Striped Parrotfish</v>
      </c>
      <c r="L1449" t="str">
        <f>VLOOKUP(G1449,lookups!$A$2:$I$201,3,0)</f>
        <v>Scarus iserti</v>
      </c>
      <c r="M1449" t="str">
        <f>VLOOKUP(G1449,lookups!$A$2:$I$201,4,0)</f>
        <v>Scaridae</v>
      </c>
      <c r="N1449" t="str">
        <f>VLOOKUP(G1449,lookups!$A$2:$I$201,5,0)</f>
        <v>Herbivores</v>
      </c>
      <c r="O1449">
        <f>VLOOKUP(G1449,lookups!$A$2:$I$201,6,0)</f>
        <v>1.47E-2</v>
      </c>
      <c r="P1449">
        <f>VLOOKUP(G1449,lookups!$A$2:$I$201,7,0)</f>
        <v>3.0548000000000002</v>
      </c>
      <c r="Q1449">
        <f t="shared" si="22"/>
        <v>29.107184931818338</v>
      </c>
    </row>
    <row r="1450" spans="1:17" x14ac:dyDescent="0.2">
      <c r="A1450" s="31">
        <v>44144</v>
      </c>
      <c r="B1450" s="32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VLOOKUP(G1450,lookups!$A$2:$I$201,2,0)</f>
        <v>Striped Parrotfish</v>
      </c>
      <c r="L1450" t="str">
        <f>VLOOKUP(G1450,lookups!$A$2:$I$201,3,0)</f>
        <v>Scarus iserti</v>
      </c>
      <c r="M1450" t="str">
        <f>VLOOKUP(G1450,lookups!$A$2:$I$201,4,0)</f>
        <v>Scaridae</v>
      </c>
      <c r="N1450" t="str">
        <f>VLOOKUP(G1450,lookups!$A$2:$I$201,5,0)</f>
        <v>Herbivores</v>
      </c>
      <c r="O1450">
        <f>VLOOKUP(G1450,lookups!$A$2:$I$201,6,0)</f>
        <v>1.47E-2</v>
      </c>
      <c r="P1450">
        <f>VLOOKUP(G1450,lookups!$A$2:$I$201,7,0)</f>
        <v>3.0548000000000002</v>
      </c>
      <c r="Q1450">
        <f t="shared" si="22"/>
        <v>46.613236474289479</v>
      </c>
    </row>
    <row r="1451" spans="1:17" x14ac:dyDescent="0.2">
      <c r="A1451" s="31">
        <v>44144</v>
      </c>
      <c r="B1451" s="32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VLOOKUP(G1451,lookups!$A$2:$I$201,2,0)</f>
        <v>Redband Parrotfish</v>
      </c>
      <c r="L1451" t="str">
        <f>VLOOKUP(G1451,lookups!$A$2:$I$201,3,0)</f>
        <v>Sparisoma aurofrenatum</v>
      </c>
      <c r="M1451" t="str">
        <f>VLOOKUP(G1451,lookups!$A$2:$I$201,4,0)</f>
        <v>Scaridae</v>
      </c>
      <c r="N1451" t="str">
        <f>VLOOKUP(G1451,lookups!$A$2:$I$201,5,0)</f>
        <v>Herbivores</v>
      </c>
      <c r="O1451">
        <f>VLOOKUP(G1451,lookups!$A$2:$I$201,6,0)</f>
        <v>4.5999999999999999E-3</v>
      </c>
      <c r="P1451">
        <f>VLOOKUP(G1451,lookups!$A$2:$I$201,7,0)</f>
        <v>3.4291</v>
      </c>
      <c r="Q1451">
        <f t="shared" si="22"/>
        <v>39.169270105925079</v>
      </c>
    </row>
    <row r="1452" spans="1:17" x14ac:dyDescent="0.2">
      <c r="A1452" s="31">
        <v>44144</v>
      </c>
      <c r="B1452" s="32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VLOOKUP(G1452,lookups!$A$2:$I$201,2,0)</f>
        <v>Redband Parrotfish</v>
      </c>
      <c r="L1452" t="str">
        <f>VLOOKUP(G1452,lookups!$A$2:$I$201,3,0)</f>
        <v>Sparisoma aurofrenatum</v>
      </c>
      <c r="M1452" t="str">
        <f>VLOOKUP(G1452,lookups!$A$2:$I$201,4,0)</f>
        <v>Scaridae</v>
      </c>
      <c r="N1452" t="str">
        <f>VLOOKUP(G1452,lookups!$A$2:$I$201,5,0)</f>
        <v>Herbivores</v>
      </c>
      <c r="O1452">
        <f>VLOOKUP(G1452,lookups!$A$2:$I$201,6,0)</f>
        <v>4.5999999999999999E-3</v>
      </c>
      <c r="P1452">
        <f>VLOOKUP(G1452,lookups!$A$2:$I$201,7,0)</f>
        <v>3.4291</v>
      </c>
      <c r="Q1452">
        <f t="shared" si="22"/>
        <v>111.61737502004745</v>
      </c>
    </row>
    <row r="1453" spans="1:17" x14ac:dyDescent="0.2">
      <c r="A1453" s="31">
        <v>44144</v>
      </c>
      <c r="B1453" s="32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VLOOKUP(G1453,lookups!$A$2:$I$201,2,0)</f>
        <v>Redband Parrotfish</v>
      </c>
      <c r="L1453" t="str">
        <f>VLOOKUP(G1453,lookups!$A$2:$I$201,3,0)</f>
        <v>Sparisoma aurofrenatum</v>
      </c>
      <c r="M1453" t="str">
        <f>VLOOKUP(G1453,lookups!$A$2:$I$201,4,0)</f>
        <v>Scaridae</v>
      </c>
      <c r="N1453" t="str">
        <f>VLOOKUP(G1453,lookups!$A$2:$I$201,5,0)</f>
        <v>Herbivores</v>
      </c>
      <c r="O1453">
        <f>VLOOKUP(G1453,lookups!$A$2:$I$201,6,0)</f>
        <v>4.5999999999999999E-3</v>
      </c>
      <c r="P1453">
        <f>VLOOKUP(G1453,lookups!$A$2:$I$201,7,0)</f>
        <v>3.4291</v>
      </c>
      <c r="Q1453">
        <f t="shared" si="22"/>
        <v>0.19900057269145616</v>
      </c>
    </row>
    <row r="1454" spans="1:17" x14ac:dyDescent="0.2">
      <c r="A1454" s="31">
        <v>44144</v>
      </c>
      <c r="B1454" s="32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VLOOKUP(G1454,lookups!$A$2:$I$201,2,0)</f>
        <v>Redband Parrotfish</v>
      </c>
      <c r="L1454" t="str">
        <f>VLOOKUP(G1454,lookups!$A$2:$I$201,3,0)</f>
        <v>Sparisoma aurofrenatum</v>
      </c>
      <c r="M1454" t="str">
        <f>VLOOKUP(G1454,lookups!$A$2:$I$201,4,0)</f>
        <v>Scaridae</v>
      </c>
      <c r="N1454" t="str">
        <f>VLOOKUP(G1454,lookups!$A$2:$I$201,5,0)</f>
        <v>Herbivores</v>
      </c>
      <c r="O1454">
        <f>VLOOKUP(G1454,lookups!$A$2:$I$201,6,0)</f>
        <v>4.5999999999999999E-3</v>
      </c>
      <c r="P1454">
        <f>VLOOKUP(G1454,lookups!$A$2:$I$201,7,0)</f>
        <v>3.4291</v>
      </c>
      <c r="Q1454">
        <f t="shared" si="22"/>
        <v>0.53368100802107599</v>
      </c>
    </row>
    <row r="1455" spans="1:17" x14ac:dyDescent="0.2">
      <c r="A1455" s="31">
        <v>44144</v>
      </c>
      <c r="B1455" s="32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VLOOKUP(G1455,lookups!$A$2:$I$201,2,0)</f>
        <v>Redtail Parrotfish</v>
      </c>
      <c r="L1455" t="str">
        <f>VLOOKUP(G1455,lookups!$A$2:$I$201,3,0)</f>
        <v>Sparisoma chrysopterum</v>
      </c>
      <c r="M1455" t="str">
        <f>VLOOKUP(G1455,lookups!$A$2:$I$201,4,0)</f>
        <v>Scaridae</v>
      </c>
      <c r="N1455" t="str">
        <f>VLOOKUP(G1455,lookups!$A$2:$I$201,5,0)</f>
        <v>Herbivores</v>
      </c>
      <c r="O1455">
        <f>VLOOKUP(G1455,lookups!$A$2:$I$201,6,0)</f>
        <v>9.9000000000000008E-3</v>
      </c>
      <c r="P1455">
        <f>VLOOKUP(G1455,lookups!$A$2:$I$201,7,0)</f>
        <v>3.1707999999999998</v>
      </c>
      <c r="Q1455">
        <f t="shared" si="22"/>
        <v>178.72653304064409</v>
      </c>
    </row>
    <row r="1456" spans="1:17" x14ac:dyDescent="0.2">
      <c r="A1456" s="31">
        <v>44144</v>
      </c>
      <c r="B1456" s="32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VLOOKUP(G1456,lookups!$A$2:$I$201,2,0)</f>
        <v>Queen Parrotfish</v>
      </c>
      <c r="L1456" t="str">
        <f>VLOOKUP(G1456,lookups!$A$2:$I$201,3,0)</f>
        <v>Scarus vetula</v>
      </c>
      <c r="M1456" t="str">
        <f>VLOOKUP(G1456,lookups!$A$2:$I$201,4,0)</f>
        <v>Scaridae</v>
      </c>
      <c r="N1456" t="str">
        <f>VLOOKUP(G1456,lookups!$A$2:$I$201,5,0)</f>
        <v>Herbivores</v>
      </c>
      <c r="O1456">
        <f>VLOOKUP(G1456,lookups!$A$2:$I$201,6,0)</f>
        <v>2.5000000000000001E-2</v>
      </c>
      <c r="P1456">
        <f>VLOOKUP(G1456,lookups!$A$2:$I$201,7,0)</f>
        <v>2.9214000000000002</v>
      </c>
      <c r="Q1456">
        <f t="shared" si="22"/>
        <v>15.334304244596257</v>
      </c>
    </row>
    <row r="1457" spans="1:17" x14ac:dyDescent="0.2">
      <c r="A1457" s="31">
        <v>44144</v>
      </c>
      <c r="B1457" s="32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VLOOKUP(G1457,lookups!$A$2:$I$201,2,0)</f>
        <v>Queen Parrotfish</v>
      </c>
      <c r="L1457" t="str">
        <f>VLOOKUP(G1457,lookups!$A$2:$I$201,3,0)</f>
        <v>Scarus vetula</v>
      </c>
      <c r="M1457" t="str">
        <f>VLOOKUP(G1457,lookups!$A$2:$I$201,4,0)</f>
        <v>Scaridae</v>
      </c>
      <c r="N1457" t="str">
        <f>VLOOKUP(G1457,lookups!$A$2:$I$201,5,0)</f>
        <v>Herbivores</v>
      </c>
      <c r="O1457">
        <f>VLOOKUP(G1457,lookups!$A$2:$I$201,6,0)</f>
        <v>2.5000000000000001E-2</v>
      </c>
      <c r="P1457">
        <f>VLOOKUP(G1457,lookups!$A$2:$I$201,7,0)</f>
        <v>2.9214000000000002</v>
      </c>
      <c r="Q1457">
        <f t="shared" si="22"/>
        <v>1.4348221330880631</v>
      </c>
    </row>
    <row r="1458" spans="1:17" x14ac:dyDescent="0.2">
      <c r="A1458" s="31">
        <v>44144</v>
      </c>
      <c r="B1458" s="32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VLOOKUP(G1458,lookups!$A$2:$I$201,2,0)</f>
        <v>Queen Parrotfish</v>
      </c>
      <c r="L1458" t="str">
        <f>VLOOKUP(G1458,lookups!$A$2:$I$201,3,0)</f>
        <v>Scarus vetula</v>
      </c>
      <c r="M1458" t="str">
        <f>VLOOKUP(G1458,lookups!$A$2:$I$201,4,0)</f>
        <v>Scaridae</v>
      </c>
      <c r="N1458" t="str">
        <f>VLOOKUP(G1458,lookups!$A$2:$I$201,5,0)</f>
        <v>Herbivores</v>
      </c>
      <c r="O1458">
        <f>VLOOKUP(G1458,lookups!$A$2:$I$201,6,0)</f>
        <v>2.5000000000000001E-2</v>
      </c>
      <c r="P1458">
        <f>VLOOKUP(G1458,lookups!$A$2:$I$201,7,0)</f>
        <v>2.9214000000000002</v>
      </c>
      <c r="Q1458">
        <f t="shared" si="22"/>
        <v>20.861234677071096</v>
      </c>
    </row>
    <row r="1459" spans="1:17" x14ac:dyDescent="0.2">
      <c r="A1459" s="31">
        <v>44144</v>
      </c>
      <c r="B1459" s="32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VLOOKUP(G1459,lookups!$A$2:$I$201,2,0)</f>
        <v>Queen Parrotfish</v>
      </c>
      <c r="L1459" t="str">
        <f>VLOOKUP(G1459,lookups!$A$2:$I$201,3,0)</f>
        <v>Scarus vetula</v>
      </c>
      <c r="M1459" t="str">
        <f>VLOOKUP(G1459,lookups!$A$2:$I$201,4,0)</f>
        <v>Scaridae</v>
      </c>
      <c r="N1459" t="str">
        <f>VLOOKUP(G1459,lookups!$A$2:$I$201,5,0)</f>
        <v>Herbivores</v>
      </c>
      <c r="O1459">
        <f>VLOOKUP(G1459,lookups!$A$2:$I$201,6,0)</f>
        <v>2.5000000000000001E-2</v>
      </c>
      <c r="P1459">
        <f>VLOOKUP(G1459,lookups!$A$2:$I$201,7,0)</f>
        <v>2.9214000000000002</v>
      </c>
      <c r="Q1459">
        <f t="shared" si="22"/>
        <v>0.61915878909606581</v>
      </c>
    </row>
    <row r="1460" spans="1:17" x14ac:dyDescent="0.2">
      <c r="A1460" s="31">
        <v>44144</v>
      </c>
      <c r="B1460" s="32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VLOOKUP(G1460,lookups!$A$2:$I$201,2,0)</f>
        <v>Dusky Damselfish</v>
      </c>
      <c r="L1460" t="str">
        <f>VLOOKUP(G1460,lookups!$A$2:$I$201,3,0)</f>
        <v>Stegastes adustus </v>
      </c>
      <c r="M1460" t="str">
        <f>VLOOKUP(G1460,lookups!$A$2:$I$201,4,0)</f>
        <v>Pomacentridae</v>
      </c>
      <c r="N1460" t="str">
        <f>VLOOKUP(G1460,lookups!$A$2:$I$201,5,0)</f>
        <v>Herbivores</v>
      </c>
      <c r="O1460">
        <f>VLOOKUP(G1460,lookups!$A$2:$I$201,6,0)</f>
        <v>1.95E-2</v>
      </c>
      <c r="P1460">
        <f>VLOOKUP(G1460,lookups!$A$2:$I$201,7,0)</f>
        <v>2.99</v>
      </c>
      <c r="Q1460">
        <f t="shared" si="22"/>
        <v>9.7785322511078778</v>
      </c>
    </row>
    <row r="1461" spans="1:17" x14ac:dyDescent="0.2">
      <c r="A1461" s="31">
        <v>44144</v>
      </c>
      <c r="B1461" s="32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VLOOKUP(G1461,lookups!$A$2:$I$201,2,0)</f>
        <v>Queen Parrotfish</v>
      </c>
      <c r="L1461" t="str">
        <f>VLOOKUP(G1461,lookups!$A$2:$I$201,3,0)</f>
        <v>Scarus vetula</v>
      </c>
      <c r="M1461" t="str">
        <f>VLOOKUP(G1461,lookups!$A$2:$I$201,4,0)</f>
        <v>Scaridae</v>
      </c>
      <c r="N1461" t="str">
        <f>VLOOKUP(G1461,lookups!$A$2:$I$201,5,0)</f>
        <v>Herbivores</v>
      </c>
      <c r="O1461">
        <f>VLOOKUP(G1461,lookups!$A$2:$I$201,6,0)</f>
        <v>2.5000000000000001E-2</v>
      </c>
      <c r="P1461">
        <f>VLOOKUP(G1461,lookups!$A$2:$I$201,7,0)</f>
        <v>2.9214000000000002</v>
      </c>
      <c r="Q1461">
        <f t="shared" si="22"/>
        <v>35.535309379641568</v>
      </c>
    </row>
    <row r="1462" spans="1:17" x14ac:dyDescent="0.2">
      <c r="A1462" s="31">
        <v>44144</v>
      </c>
      <c r="B1462" s="32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VLOOKUP(G1462,lookups!$A$2:$I$201,2,0)</f>
        <v>Ocean Surgeonfish</v>
      </c>
      <c r="L1462" t="str">
        <f>VLOOKUP(G1462,lookups!$A$2:$I$201,3,0)</f>
        <v>Acanthurus bahianus</v>
      </c>
      <c r="M1462" t="str">
        <f>VLOOKUP(G1462,lookups!$A$2:$I$201,4,0)</f>
        <v>Acanthuridae</v>
      </c>
      <c r="N1462" t="str">
        <f>VLOOKUP(G1462,lookups!$A$2:$I$201,5,0)</f>
        <v>Herbivores</v>
      </c>
      <c r="O1462">
        <f>VLOOKUP(G1462,lookups!$A$2:$I$201,6,0)</f>
        <v>2.3699999999999999E-2</v>
      </c>
      <c r="P1462">
        <f>VLOOKUP(G1462,lookups!$A$2:$I$201,7,0)</f>
        <v>2.9752000000000001</v>
      </c>
      <c r="Q1462">
        <f t="shared" si="22"/>
        <v>60.912787998674638</v>
      </c>
    </row>
    <row r="1463" spans="1:17" x14ac:dyDescent="0.2">
      <c r="A1463" s="31">
        <v>44144</v>
      </c>
      <c r="B1463" s="32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VLOOKUP(G1463,lookups!$A$2:$I$201,2,0)</f>
        <v>Striped Parrotfish</v>
      </c>
      <c r="L1463" t="str">
        <f>VLOOKUP(G1463,lookups!$A$2:$I$201,3,0)</f>
        <v>Scarus iserti</v>
      </c>
      <c r="M1463" t="str">
        <f>VLOOKUP(G1463,lookups!$A$2:$I$201,4,0)</f>
        <v>Scaridae</v>
      </c>
      <c r="N1463" t="str">
        <f>VLOOKUP(G1463,lookups!$A$2:$I$201,5,0)</f>
        <v>Herbivores</v>
      </c>
      <c r="O1463">
        <f>VLOOKUP(G1463,lookups!$A$2:$I$201,6,0)</f>
        <v>1.47E-2</v>
      </c>
      <c r="P1463">
        <f>VLOOKUP(G1463,lookups!$A$2:$I$201,7,0)</f>
        <v>3.0548000000000002</v>
      </c>
      <c r="Q1463">
        <f t="shared" si="22"/>
        <v>12.087524088838006</v>
      </c>
    </row>
    <row r="1464" spans="1:17" x14ac:dyDescent="0.2">
      <c r="A1464" s="31">
        <v>44144</v>
      </c>
      <c r="B1464" s="32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VLOOKUP(G1464,lookups!$A$2:$I$201,2,0)</f>
        <v>Striped Parrotfish</v>
      </c>
      <c r="L1464" t="str">
        <f>VLOOKUP(G1464,lookups!$A$2:$I$201,3,0)</f>
        <v>Scarus iserti</v>
      </c>
      <c r="M1464" t="str">
        <f>VLOOKUP(G1464,lookups!$A$2:$I$201,4,0)</f>
        <v>Scaridae</v>
      </c>
      <c r="N1464" t="str">
        <f>VLOOKUP(G1464,lookups!$A$2:$I$201,5,0)</f>
        <v>Herbivores</v>
      </c>
      <c r="O1464">
        <f>VLOOKUP(G1464,lookups!$A$2:$I$201,6,0)</f>
        <v>1.47E-2</v>
      </c>
      <c r="P1464">
        <f>VLOOKUP(G1464,lookups!$A$2:$I$201,7,0)</f>
        <v>3.0548000000000002</v>
      </c>
      <c r="Q1464">
        <f t="shared" si="22"/>
        <v>16.676977189904147</v>
      </c>
    </row>
    <row r="1465" spans="1:17" x14ac:dyDescent="0.2">
      <c r="A1465" s="31">
        <v>44144</v>
      </c>
      <c r="B1465" s="32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VLOOKUP(G1465,lookups!$A$2:$I$201,2,0)</f>
        <v>Striped Parrotfish</v>
      </c>
      <c r="L1465" t="str">
        <f>VLOOKUP(G1465,lookups!$A$2:$I$201,3,0)</f>
        <v>Scarus iserti</v>
      </c>
      <c r="M1465" t="str">
        <f>VLOOKUP(G1465,lookups!$A$2:$I$201,4,0)</f>
        <v>Scaridae</v>
      </c>
      <c r="N1465" t="str">
        <f>VLOOKUP(G1465,lookups!$A$2:$I$201,5,0)</f>
        <v>Herbivores</v>
      </c>
      <c r="O1465">
        <f>VLOOKUP(G1465,lookups!$A$2:$I$201,6,0)</f>
        <v>1.47E-2</v>
      </c>
      <c r="P1465">
        <f>VLOOKUP(G1465,lookups!$A$2:$I$201,7,0)</f>
        <v>3.0548000000000002</v>
      </c>
      <c r="Q1465">
        <f t="shared" si="22"/>
        <v>12.087524088838006</v>
      </c>
    </row>
    <row r="1466" spans="1:17" x14ac:dyDescent="0.2">
      <c r="A1466" s="31">
        <v>44144</v>
      </c>
      <c r="B1466" s="32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VLOOKUP(G1466,lookups!$A$2:$I$201,2,0)</f>
        <v>Striped Parrotfish</v>
      </c>
      <c r="L1466" t="str">
        <f>VLOOKUP(G1466,lookups!$A$2:$I$201,3,0)</f>
        <v>Scarus iserti</v>
      </c>
      <c r="M1466" t="str">
        <f>VLOOKUP(G1466,lookups!$A$2:$I$201,4,0)</f>
        <v>Scaridae</v>
      </c>
      <c r="N1466" t="str">
        <f>VLOOKUP(G1466,lookups!$A$2:$I$201,5,0)</f>
        <v>Herbivores</v>
      </c>
      <c r="O1466">
        <f>VLOOKUP(G1466,lookups!$A$2:$I$201,6,0)</f>
        <v>1.47E-2</v>
      </c>
      <c r="P1466">
        <f>VLOOKUP(G1466,lookups!$A$2:$I$201,7,0)</f>
        <v>3.0548000000000002</v>
      </c>
      <c r="Q1466">
        <f t="shared" si="22"/>
        <v>2.0069238957862789</v>
      </c>
    </row>
    <row r="1467" spans="1:17" x14ac:dyDescent="0.2">
      <c r="A1467" s="31">
        <v>44144</v>
      </c>
      <c r="B1467" s="32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VLOOKUP(G1467,lookups!$A$2:$I$201,2,0)</f>
        <v>Smooth Trunkfish</v>
      </c>
      <c r="L1467" t="str">
        <f>VLOOKUP(G1467,lookups!$A$2:$I$201,3,0)</f>
        <v>Lactophyrs triqueter</v>
      </c>
      <c r="M1467" t="str">
        <f>VLOOKUP(G1467,lookups!$A$2:$I$201,4,0)</f>
        <v>Ostraciidae</v>
      </c>
      <c r="N1467" t="str">
        <f>VLOOKUP(G1467,lookups!$A$2:$I$201,5,0)</f>
        <v>Omnivores</v>
      </c>
      <c r="O1467">
        <f>VLOOKUP(G1467,lookups!$A$2:$I$201,6,0)</f>
        <v>4.8980000000000003E-2</v>
      </c>
      <c r="P1467">
        <f>VLOOKUP(G1467,lookups!$A$2:$I$201,7,0)</f>
        <v>2.78</v>
      </c>
      <c r="Q1467">
        <f t="shared" si="22"/>
        <v>48.993971452134353</v>
      </c>
    </row>
    <row r="1468" spans="1:17" x14ac:dyDescent="0.2">
      <c r="A1468" s="31">
        <v>44144</v>
      </c>
      <c r="B1468" s="32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VLOOKUP(G1468,lookups!$A$2:$I$201,2,0)</f>
        <v>Blue Tang</v>
      </c>
      <c r="L1468" t="str">
        <f>VLOOKUP(G1468,lookups!$A$2:$I$201,3,0)</f>
        <v>Acanthurus coeruleus</v>
      </c>
      <c r="M1468" t="str">
        <f>VLOOKUP(G1468,lookups!$A$2:$I$201,4,0)</f>
        <v>Acanthuridae</v>
      </c>
      <c r="N1468" t="str">
        <f>VLOOKUP(G1468,lookups!$A$2:$I$201,5,0)</f>
        <v>Herbivores</v>
      </c>
      <c r="O1468">
        <f>VLOOKUP(G1468,lookups!$A$2:$I$201,6,0)</f>
        <v>4.1500000000000002E-2</v>
      </c>
      <c r="P1468">
        <f>VLOOKUP(G1468,lookups!$A$2:$I$201,7,0)</f>
        <v>2.8346</v>
      </c>
      <c r="Q1468">
        <f t="shared" si="22"/>
        <v>202.27756752862322</v>
      </c>
    </row>
    <row r="1469" spans="1:17" x14ac:dyDescent="0.2">
      <c r="A1469" s="31">
        <v>44144</v>
      </c>
      <c r="B1469" s="32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VLOOKUP(G1469,lookups!$A$2:$I$201,2,0)</f>
        <v>Blue Tang</v>
      </c>
      <c r="L1469" t="str">
        <f>VLOOKUP(G1469,lookups!$A$2:$I$201,3,0)</f>
        <v>Acanthurus coeruleus</v>
      </c>
      <c r="M1469" t="str">
        <f>VLOOKUP(G1469,lookups!$A$2:$I$201,4,0)</f>
        <v>Acanthuridae</v>
      </c>
      <c r="N1469" t="str">
        <f>VLOOKUP(G1469,lookups!$A$2:$I$201,5,0)</f>
        <v>Herbivores</v>
      </c>
      <c r="O1469">
        <f>VLOOKUP(G1469,lookups!$A$2:$I$201,6,0)</f>
        <v>4.1500000000000002E-2</v>
      </c>
      <c r="P1469">
        <f>VLOOKUP(G1469,lookups!$A$2:$I$201,7,0)</f>
        <v>2.8346</v>
      </c>
      <c r="Q1469">
        <f t="shared" si="22"/>
        <v>0.93432077429463178</v>
      </c>
    </row>
    <row r="1470" spans="1:17" x14ac:dyDescent="0.2">
      <c r="A1470" s="31">
        <v>44144</v>
      </c>
      <c r="B1470" s="32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VLOOKUP(G1470,lookups!$A$2:$I$201,2,0)</f>
        <v>Blue Tang</v>
      </c>
      <c r="L1470" t="str">
        <f>VLOOKUP(G1470,lookups!$A$2:$I$201,3,0)</f>
        <v>Acanthurus coeruleus</v>
      </c>
      <c r="M1470" t="str">
        <f>VLOOKUP(G1470,lookups!$A$2:$I$201,4,0)</f>
        <v>Acanthuridae</v>
      </c>
      <c r="N1470" t="str">
        <f>VLOOKUP(G1470,lookups!$A$2:$I$201,5,0)</f>
        <v>Herbivores</v>
      </c>
      <c r="O1470">
        <f>VLOOKUP(G1470,lookups!$A$2:$I$201,6,0)</f>
        <v>4.1500000000000002E-2</v>
      </c>
      <c r="P1470">
        <f>VLOOKUP(G1470,lookups!$A$2:$I$201,7,0)</f>
        <v>2.8346</v>
      </c>
      <c r="Q1470">
        <f t="shared" si="22"/>
        <v>2.1117735602071006</v>
      </c>
    </row>
    <row r="1471" spans="1:17" x14ac:dyDescent="0.2">
      <c r="A1471" s="31">
        <v>44144</v>
      </c>
      <c r="B1471" s="32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VLOOKUP(G1471,lookups!$A$2:$I$201,2,0)</f>
        <v>Queen Parrotfish</v>
      </c>
      <c r="L1471" t="str">
        <f>VLOOKUP(G1471,lookups!$A$2:$I$201,3,0)</f>
        <v>Scarus vetula</v>
      </c>
      <c r="M1471" t="str">
        <f>VLOOKUP(G1471,lookups!$A$2:$I$201,4,0)</f>
        <v>Scaridae</v>
      </c>
      <c r="N1471" t="str">
        <f>VLOOKUP(G1471,lookups!$A$2:$I$201,5,0)</f>
        <v>Herbivores</v>
      </c>
      <c r="O1471">
        <f>VLOOKUP(G1471,lookups!$A$2:$I$201,6,0)</f>
        <v>2.5000000000000001E-2</v>
      </c>
      <c r="P1471">
        <f>VLOOKUP(G1471,lookups!$A$2:$I$201,7,0)</f>
        <v>2.9214000000000002</v>
      </c>
      <c r="Q1471">
        <f t="shared" si="22"/>
        <v>2.7536642058777425</v>
      </c>
    </row>
    <row r="1472" spans="1:17" x14ac:dyDescent="0.2">
      <c r="A1472" s="31">
        <v>44144</v>
      </c>
      <c r="B1472" s="32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VLOOKUP(G1472,lookups!$A$2:$I$201,2,0)</f>
        <v>Queen Parrotfish</v>
      </c>
      <c r="L1472" t="str">
        <f>VLOOKUP(G1472,lookups!$A$2:$I$201,3,0)</f>
        <v>Scarus vetula</v>
      </c>
      <c r="M1472" t="str">
        <f>VLOOKUP(G1472,lookups!$A$2:$I$201,4,0)</f>
        <v>Scaridae</v>
      </c>
      <c r="N1472" t="str">
        <f>VLOOKUP(G1472,lookups!$A$2:$I$201,5,0)</f>
        <v>Herbivores</v>
      </c>
      <c r="O1472">
        <f>VLOOKUP(G1472,lookups!$A$2:$I$201,6,0)</f>
        <v>2.5000000000000001E-2</v>
      </c>
      <c r="P1472">
        <f>VLOOKUP(G1472,lookups!$A$2:$I$201,7,0)</f>
        <v>2.9214000000000002</v>
      </c>
      <c r="Q1472">
        <f t="shared" si="22"/>
        <v>1.4348221330880631</v>
      </c>
    </row>
    <row r="1473" spans="1:17" x14ac:dyDescent="0.2">
      <c r="A1473" s="31">
        <v>44144</v>
      </c>
      <c r="B1473" s="32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VLOOKUP(G1473,lookups!$A$2:$I$201,2,0)</f>
        <v>Queen Parrotfish</v>
      </c>
      <c r="L1473" t="str">
        <f>VLOOKUP(G1473,lookups!$A$2:$I$201,3,0)</f>
        <v>Scarus vetula</v>
      </c>
      <c r="M1473" t="str">
        <f>VLOOKUP(G1473,lookups!$A$2:$I$201,4,0)</f>
        <v>Scaridae</v>
      </c>
      <c r="N1473" t="str">
        <f>VLOOKUP(G1473,lookups!$A$2:$I$201,5,0)</f>
        <v>Herbivores</v>
      </c>
      <c r="O1473">
        <f>VLOOKUP(G1473,lookups!$A$2:$I$201,6,0)</f>
        <v>2.5000000000000001E-2</v>
      </c>
      <c r="P1473">
        <f>VLOOKUP(G1473,lookups!$A$2:$I$201,7,0)</f>
        <v>2.9214000000000002</v>
      </c>
      <c r="Q1473">
        <f t="shared" si="22"/>
        <v>68.198215811537764</v>
      </c>
    </row>
    <row r="1474" spans="1:17" x14ac:dyDescent="0.2">
      <c r="A1474" s="31">
        <v>44144</v>
      </c>
      <c r="B1474" s="32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VLOOKUP(G1474,lookups!$A$2:$I$201,2,0)</f>
        <v>Yellowtail parrotfish</v>
      </c>
      <c r="L1474" t="str">
        <f>VLOOKUP(G1474,lookups!$A$2:$I$201,3,0)</f>
        <v>Sparisoma rubiprinne</v>
      </c>
      <c r="M1474" t="str">
        <f>VLOOKUP(G1474,lookups!$A$2:$I$201,4,0)</f>
        <v>Scaridae</v>
      </c>
      <c r="N1474" t="str">
        <f>VLOOKUP(G1474,lookups!$A$2:$I$201,5,0)</f>
        <v>Herbivores</v>
      </c>
      <c r="O1474">
        <f>VLOOKUP(G1474,lookups!$A$2:$I$201,6,0)</f>
        <v>1.5599999999999999E-2</v>
      </c>
      <c r="P1474">
        <f>VLOOKUP(G1474,lookups!$A$2:$I$201,7,0)</f>
        <v>3.0640999999999998</v>
      </c>
      <c r="Q1474">
        <f t="shared" si="22"/>
        <v>129.22707281859471</v>
      </c>
    </row>
    <row r="1475" spans="1:17" x14ac:dyDescent="0.2">
      <c r="A1475" s="31">
        <v>44144</v>
      </c>
      <c r="B1475" s="32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VLOOKUP(G1475,lookups!$A$2:$I$201,2,0)</f>
        <v>Bluehead Wrasse</v>
      </c>
      <c r="L1475" t="str">
        <f>VLOOKUP(G1475,lookups!$A$2:$I$201,3,0)</f>
        <v>Thalassoma bifasciatum</v>
      </c>
      <c r="M1475" t="str">
        <f>VLOOKUP(G1475,lookups!$A$2:$I$201,4,0)</f>
        <v>Labridae</v>
      </c>
      <c r="N1475" t="str">
        <f>VLOOKUP(G1475,lookups!$A$2:$I$201,5,0)</f>
        <v>Carnivores</v>
      </c>
      <c r="O1475">
        <f>VLOOKUP(G1475,lookups!$A$2:$I$201,6,0)</f>
        <v>8.9099999999999995E-3</v>
      </c>
      <c r="P1475">
        <f>VLOOKUP(G1475,lookups!$A$2:$I$201,7,0)</f>
        <v>3.01</v>
      </c>
      <c r="Q1475">
        <f t="shared" ref="Q1475:Q1476" si="23">O1475*H1475^P1475</f>
        <v>1.1318201385239828</v>
      </c>
    </row>
    <row r="1476" spans="1:17" x14ac:dyDescent="0.2">
      <c r="A1476" s="31">
        <v>44144</v>
      </c>
      <c r="B1476" s="32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VLOOKUP(G1476,lookups!$A$2:$I$201,2,0)</f>
        <v>Bluehead Wrasse</v>
      </c>
      <c r="L1476" t="str">
        <f>VLOOKUP(G1476,lookups!$A$2:$I$201,3,0)</f>
        <v>Thalassoma bifasciatum</v>
      </c>
      <c r="M1476" t="str">
        <f>VLOOKUP(G1476,lookups!$A$2:$I$201,4,0)</f>
        <v>Labridae</v>
      </c>
      <c r="N1476" t="str">
        <f>VLOOKUP(G1476,lookups!$A$2:$I$201,5,0)</f>
        <v>Carnivores</v>
      </c>
      <c r="O1476">
        <f>VLOOKUP(G1476,lookups!$A$2:$I$201,6,0)</f>
        <v>8.9099999999999995E-3</v>
      </c>
      <c r="P1476">
        <f>VLOOKUP(G1476,lookups!$A$2:$I$201,7,0)</f>
        <v>3.01</v>
      </c>
      <c r="Q1476">
        <f t="shared" si="23"/>
        <v>0.5782002537554658</v>
      </c>
    </row>
    <row r="1477" spans="1:17" x14ac:dyDescent="0.2">
      <c r="A1477" s="31">
        <v>44677</v>
      </c>
      <c r="B1477" s="32">
        <v>0.4375</v>
      </c>
      <c r="C1477" t="s">
        <v>437</v>
      </c>
      <c r="D1477" t="s">
        <v>383</v>
      </c>
      <c r="E1477">
        <v>1</v>
      </c>
      <c r="F1477">
        <v>2</v>
      </c>
      <c r="G1477" t="s">
        <v>373</v>
      </c>
      <c r="H1477">
        <v>3</v>
      </c>
      <c r="I1477">
        <v>10</v>
      </c>
      <c r="K1477" t="str">
        <f>VLOOKUP(G1477,lookups!$A$2:$I$201,2,0)</f>
        <v>Bluehead Wrasse</v>
      </c>
      <c r="L1477" t="str">
        <f>VLOOKUP(G1477,lookups!$A$2:$I$201,3,0)</f>
        <v>Thalassoma bifasciatum</v>
      </c>
      <c r="M1477" t="str">
        <f>VLOOKUP(G1477,lookups!$A$2:$I$201,4,0)</f>
        <v>Labridae</v>
      </c>
      <c r="N1477" t="str">
        <f>VLOOKUP(G1477,lookups!$A$2:$I$201,5,0)</f>
        <v>Carnivores</v>
      </c>
      <c r="O1477">
        <f>VLOOKUP(G1477,lookups!$A$2:$I$201,6,0)</f>
        <v>8.9099999999999995E-3</v>
      </c>
      <c r="P1477">
        <f>VLOOKUP(G1477,lookups!$A$2:$I$201,7,0)</f>
        <v>3.01</v>
      </c>
      <c r="Q1477">
        <f t="shared" ref="Q1477:Q1540" si="24">O1477*H1477^P1477</f>
        <v>0.24322750267948948</v>
      </c>
    </row>
    <row r="1478" spans="1:17" x14ac:dyDescent="0.2">
      <c r="A1478" s="31">
        <v>44677</v>
      </c>
      <c r="B1478" s="32">
        <v>0.4375</v>
      </c>
      <c r="C1478" t="s">
        <v>437</v>
      </c>
      <c r="D1478" t="s">
        <v>383</v>
      </c>
      <c r="E1478">
        <v>1</v>
      </c>
      <c r="F1478">
        <v>2</v>
      </c>
      <c r="G1478" t="s">
        <v>373</v>
      </c>
      <c r="H1478">
        <v>5</v>
      </c>
      <c r="I1478">
        <v>30</v>
      </c>
      <c r="K1478" t="str">
        <f>VLOOKUP(G1478,lookups!$A$2:$I$201,2,0)</f>
        <v>Bluehead Wrasse</v>
      </c>
      <c r="L1478" t="str">
        <f>VLOOKUP(G1478,lookups!$A$2:$I$201,3,0)</f>
        <v>Thalassoma bifasciatum</v>
      </c>
      <c r="M1478" t="str">
        <f>VLOOKUP(G1478,lookups!$A$2:$I$201,4,0)</f>
        <v>Labridae</v>
      </c>
      <c r="N1478" t="str">
        <f>VLOOKUP(G1478,lookups!$A$2:$I$201,5,0)</f>
        <v>Carnivores</v>
      </c>
      <c r="O1478">
        <f>VLOOKUP(G1478,lookups!$A$2:$I$201,6,0)</f>
        <v>8.9099999999999995E-3</v>
      </c>
      <c r="P1478">
        <f>VLOOKUP(G1478,lookups!$A$2:$I$201,7,0)</f>
        <v>3.01</v>
      </c>
      <c r="Q1478">
        <f t="shared" si="24"/>
        <v>1.1318201385239828</v>
      </c>
    </row>
    <row r="1479" spans="1:17" x14ac:dyDescent="0.2">
      <c r="A1479" s="31">
        <v>44677</v>
      </c>
      <c r="B1479" s="32">
        <v>0.4375</v>
      </c>
      <c r="C1479" t="s">
        <v>437</v>
      </c>
      <c r="D1479" t="s">
        <v>383</v>
      </c>
      <c r="E1479">
        <v>1</v>
      </c>
      <c r="F1479">
        <v>2</v>
      </c>
      <c r="G1479" t="s">
        <v>373</v>
      </c>
      <c r="H1479">
        <v>4</v>
      </c>
      <c r="I1479">
        <v>20</v>
      </c>
      <c r="K1479" t="str">
        <f>VLOOKUP(G1479,lookups!$A$2:$I$201,2,0)</f>
        <v>Bluehead Wrasse</v>
      </c>
      <c r="L1479" t="str">
        <f>VLOOKUP(G1479,lookups!$A$2:$I$201,3,0)</f>
        <v>Thalassoma bifasciatum</v>
      </c>
      <c r="M1479" t="str">
        <f>VLOOKUP(G1479,lookups!$A$2:$I$201,4,0)</f>
        <v>Labridae</v>
      </c>
      <c r="N1479" t="str">
        <f>VLOOKUP(G1479,lookups!$A$2:$I$201,5,0)</f>
        <v>Carnivores</v>
      </c>
      <c r="O1479">
        <f>VLOOKUP(G1479,lookups!$A$2:$I$201,6,0)</f>
        <v>8.9099999999999995E-3</v>
      </c>
      <c r="P1479">
        <f>VLOOKUP(G1479,lookups!$A$2:$I$201,7,0)</f>
        <v>3.01</v>
      </c>
      <c r="Q1479">
        <f t="shared" si="24"/>
        <v>0.5782002537554658</v>
      </c>
    </row>
    <row r="1480" spans="1:17" x14ac:dyDescent="0.2">
      <c r="A1480" s="31">
        <v>44677</v>
      </c>
      <c r="B1480" s="32">
        <v>0.4375</v>
      </c>
      <c r="C1480" t="s">
        <v>437</v>
      </c>
      <c r="D1480" t="s">
        <v>383</v>
      </c>
      <c r="E1480">
        <v>1</v>
      </c>
      <c r="F1480">
        <v>2</v>
      </c>
      <c r="G1480" t="s">
        <v>373</v>
      </c>
      <c r="H1480">
        <v>5</v>
      </c>
      <c r="I1480">
        <v>10</v>
      </c>
      <c r="K1480" t="str">
        <f>VLOOKUP(G1480,lookups!$A$2:$I$201,2,0)</f>
        <v>Bluehead Wrasse</v>
      </c>
      <c r="L1480" t="str">
        <f>VLOOKUP(G1480,lookups!$A$2:$I$201,3,0)</f>
        <v>Thalassoma bifasciatum</v>
      </c>
      <c r="M1480" t="str">
        <f>VLOOKUP(G1480,lookups!$A$2:$I$201,4,0)</f>
        <v>Labridae</v>
      </c>
      <c r="N1480" t="str">
        <f>VLOOKUP(G1480,lookups!$A$2:$I$201,5,0)</f>
        <v>Carnivores</v>
      </c>
      <c r="O1480">
        <f>VLOOKUP(G1480,lookups!$A$2:$I$201,6,0)</f>
        <v>8.9099999999999995E-3</v>
      </c>
      <c r="P1480">
        <f>VLOOKUP(G1480,lookups!$A$2:$I$201,7,0)</f>
        <v>3.01</v>
      </c>
      <c r="Q1480">
        <f t="shared" si="24"/>
        <v>1.1318201385239828</v>
      </c>
    </row>
    <row r="1481" spans="1:17" x14ac:dyDescent="0.2">
      <c r="A1481" s="31">
        <v>44677</v>
      </c>
      <c r="B1481" s="32">
        <v>0.4375</v>
      </c>
      <c r="C1481" t="s">
        <v>437</v>
      </c>
      <c r="D1481" t="s">
        <v>383</v>
      </c>
      <c r="E1481">
        <v>1</v>
      </c>
      <c r="F1481">
        <v>2</v>
      </c>
      <c r="G1481" t="s">
        <v>39</v>
      </c>
      <c r="H1481">
        <v>15</v>
      </c>
      <c r="I1481">
        <v>50</v>
      </c>
      <c r="K1481" t="str">
        <f>VLOOKUP(G1481,lookups!$A$2:$I$201,2,0)</f>
        <v>Blue Tang</v>
      </c>
      <c r="L1481" t="str">
        <f>VLOOKUP(G1481,lookups!$A$2:$I$201,3,0)</f>
        <v>Acanthurus coeruleus</v>
      </c>
      <c r="M1481" t="str">
        <f>VLOOKUP(G1481,lookups!$A$2:$I$201,4,0)</f>
        <v>Acanthuridae</v>
      </c>
      <c r="N1481" t="str">
        <f>VLOOKUP(G1481,lookups!$A$2:$I$201,5,0)</f>
        <v>Herbivores</v>
      </c>
      <c r="O1481">
        <f>VLOOKUP(G1481,lookups!$A$2:$I$201,6,0)</f>
        <v>4.1500000000000002E-2</v>
      </c>
      <c r="P1481">
        <f>VLOOKUP(G1481,lookups!$A$2:$I$201,7,0)</f>
        <v>2.8346</v>
      </c>
      <c r="Q1481">
        <f t="shared" si="24"/>
        <v>89.494506928689532</v>
      </c>
    </row>
    <row r="1482" spans="1:17" x14ac:dyDescent="0.2">
      <c r="A1482" s="31">
        <v>44677</v>
      </c>
      <c r="B1482" s="32">
        <v>0.4375</v>
      </c>
      <c r="C1482" t="s">
        <v>437</v>
      </c>
      <c r="D1482" t="s">
        <v>383</v>
      </c>
      <c r="E1482">
        <v>1</v>
      </c>
      <c r="F1482">
        <v>2</v>
      </c>
      <c r="G1482" t="s">
        <v>39</v>
      </c>
      <c r="H1482">
        <v>6</v>
      </c>
      <c r="K1482" t="str">
        <f>VLOOKUP(G1482,lookups!$A$2:$I$201,2,0)</f>
        <v>Blue Tang</v>
      </c>
      <c r="L1482" t="str">
        <f>VLOOKUP(G1482,lookups!$A$2:$I$201,3,0)</f>
        <v>Acanthurus coeruleus</v>
      </c>
      <c r="M1482" t="str">
        <f>VLOOKUP(G1482,lookups!$A$2:$I$201,4,0)</f>
        <v>Acanthuridae</v>
      </c>
      <c r="N1482" t="str">
        <f>VLOOKUP(G1482,lookups!$A$2:$I$201,5,0)</f>
        <v>Herbivores</v>
      </c>
      <c r="O1482">
        <f>VLOOKUP(G1482,lookups!$A$2:$I$201,6,0)</f>
        <v>4.1500000000000002E-2</v>
      </c>
      <c r="P1482">
        <f>VLOOKUP(G1482,lookups!$A$2:$I$201,7,0)</f>
        <v>2.8346</v>
      </c>
      <c r="Q1482">
        <f t="shared" si="24"/>
        <v>6.6649305917024986</v>
      </c>
    </row>
    <row r="1483" spans="1:17" x14ac:dyDescent="0.2">
      <c r="A1483" s="31">
        <v>44677</v>
      </c>
      <c r="B1483" s="32">
        <v>0.4375</v>
      </c>
      <c r="C1483" t="s">
        <v>437</v>
      </c>
      <c r="D1483" t="s">
        <v>383</v>
      </c>
      <c r="E1483">
        <v>1</v>
      </c>
      <c r="F1483">
        <v>2</v>
      </c>
      <c r="G1483" t="s">
        <v>39</v>
      </c>
      <c r="H1483">
        <v>12</v>
      </c>
      <c r="K1483" t="str">
        <f>VLOOKUP(G1483,lookups!$A$2:$I$201,2,0)</f>
        <v>Blue Tang</v>
      </c>
      <c r="L1483" t="str">
        <f>VLOOKUP(G1483,lookups!$A$2:$I$201,3,0)</f>
        <v>Acanthurus coeruleus</v>
      </c>
      <c r="M1483" t="str">
        <f>VLOOKUP(G1483,lookups!$A$2:$I$201,4,0)</f>
        <v>Acanthuridae</v>
      </c>
      <c r="N1483" t="str">
        <f>VLOOKUP(G1483,lookups!$A$2:$I$201,5,0)</f>
        <v>Herbivores</v>
      </c>
      <c r="O1483">
        <f>VLOOKUP(G1483,lookups!$A$2:$I$201,6,0)</f>
        <v>4.1500000000000002E-2</v>
      </c>
      <c r="P1483">
        <f>VLOOKUP(G1483,lookups!$A$2:$I$201,7,0)</f>
        <v>2.8346</v>
      </c>
      <c r="Q1483">
        <f t="shared" si="24"/>
        <v>47.543949588135646</v>
      </c>
    </row>
    <row r="1484" spans="1:17" x14ac:dyDescent="0.2">
      <c r="A1484" s="31">
        <v>44677</v>
      </c>
      <c r="B1484" s="32">
        <v>0.4375</v>
      </c>
      <c r="C1484" t="s">
        <v>437</v>
      </c>
      <c r="D1484" t="s">
        <v>383</v>
      </c>
      <c r="E1484">
        <v>1</v>
      </c>
      <c r="F1484">
        <v>2</v>
      </c>
      <c r="G1484" t="s">
        <v>39</v>
      </c>
      <c r="H1484">
        <v>8</v>
      </c>
      <c r="I1484">
        <v>2</v>
      </c>
      <c r="K1484" t="str">
        <f>VLOOKUP(G1484,lookups!$A$2:$I$201,2,0)</f>
        <v>Blue Tang</v>
      </c>
      <c r="L1484" t="str">
        <f>VLOOKUP(G1484,lookups!$A$2:$I$201,3,0)</f>
        <v>Acanthurus coeruleus</v>
      </c>
      <c r="M1484" t="str">
        <f>VLOOKUP(G1484,lookups!$A$2:$I$201,4,0)</f>
        <v>Acanthuridae</v>
      </c>
      <c r="N1484" t="str">
        <f>VLOOKUP(G1484,lookups!$A$2:$I$201,5,0)</f>
        <v>Herbivores</v>
      </c>
      <c r="O1484">
        <f>VLOOKUP(G1484,lookups!$A$2:$I$201,6,0)</f>
        <v>4.1500000000000002E-2</v>
      </c>
      <c r="P1484">
        <f>VLOOKUP(G1484,lookups!$A$2:$I$201,7,0)</f>
        <v>2.8346</v>
      </c>
      <c r="Q1484">
        <f t="shared" si="24"/>
        <v>15.064231248415338</v>
      </c>
    </row>
    <row r="1485" spans="1:17" x14ac:dyDescent="0.2">
      <c r="A1485" s="31">
        <v>44677</v>
      </c>
      <c r="B1485" s="32">
        <v>0.4375</v>
      </c>
      <c r="C1485" t="s">
        <v>437</v>
      </c>
      <c r="D1485" t="s">
        <v>383</v>
      </c>
      <c r="E1485">
        <v>1</v>
      </c>
      <c r="F1485">
        <v>2</v>
      </c>
      <c r="G1485" t="s">
        <v>39</v>
      </c>
      <c r="H1485">
        <v>10</v>
      </c>
      <c r="I1485">
        <v>2</v>
      </c>
      <c r="K1485" t="str">
        <f>VLOOKUP(G1485,lookups!$A$2:$I$201,2,0)</f>
        <v>Blue Tang</v>
      </c>
      <c r="L1485" t="str">
        <f>VLOOKUP(G1485,lookups!$A$2:$I$201,3,0)</f>
        <v>Acanthurus coeruleus</v>
      </c>
      <c r="M1485" t="str">
        <f>VLOOKUP(G1485,lookups!$A$2:$I$201,4,0)</f>
        <v>Acanthuridae</v>
      </c>
      <c r="N1485" t="str">
        <f>VLOOKUP(G1485,lookups!$A$2:$I$201,5,0)</f>
        <v>Herbivores</v>
      </c>
      <c r="O1485">
        <f>VLOOKUP(G1485,lookups!$A$2:$I$201,6,0)</f>
        <v>4.1500000000000002E-2</v>
      </c>
      <c r="P1485">
        <f>VLOOKUP(G1485,lookups!$A$2:$I$201,7,0)</f>
        <v>2.8346</v>
      </c>
      <c r="Q1485">
        <f t="shared" si="24"/>
        <v>28.356204301821784</v>
      </c>
    </row>
    <row r="1486" spans="1:17" x14ac:dyDescent="0.2">
      <c r="A1486" s="31">
        <v>44677</v>
      </c>
      <c r="B1486" s="32">
        <v>0.4375</v>
      </c>
      <c r="C1486" t="s">
        <v>437</v>
      </c>
      <c r="D1486" t="s">
        <v>383</v>
      </c>
      <c r="E1486">
        <v>1</v>
      </c>
      <c r="F1486">
        <v>2</v>
      </c>
      <c r="G1486" t="s">
        <v>39</v>
      </c>
      <c r="H1486">
        <v>5</v>
      </c>
      <c r="I1486">
        <v>2</v>
      </c>
      <c r="K1486" t="str">
        <f>VLOOKUP(G1486,lookups!$A$2:$I$201,2,0)</f>
        <v>Blue Tang</v>
      </c>
      <c r="L1486" t="str">
        <f>VLOOKUP(G1486,lookups!$A$2:$I$201,3,0)</f>
        <v>Acanthurus coeruleus</v>
      </c>
      <c r="M1486" t="str">
        <f>VLOOKUP(G1486,lookups!$A$2:$I$201,4,0)</f>
        <v>Acanthuridae</v>
      </c>
      <c r="N1486" t="str">
        <f>VLOOKUP(G1486,lookups!$A$2:$I$201,5,0)</f>
        <v>Herbivores</v>
      </c>
      <c r="O1486">
        <f>VLOOKUP(G1486,lookups!$A$2:$I$201,6,0)</f>
        <v>4.1500000000000002E-2</v>
      </c>
      <c r="P1486">
        <f>VLOOKUP(G1486,lookups!$A$2:$I$201,7,0)</f>
        <v>2.8346</v>
      </c>
      <c r="Q1486">
        <f t="shared" si="24"/>
        <v>3.9751037756219527</v>
      </c>
    </row>
    <row r="1487" spans="1:17" x14ac:dyDescent="0.2">
      <c r="A1487" s="31">
        <v>44677</v>
      </c>
      <c r="B1487" s="32">
        <v>0.4375</v>
      </c>
      <c r="C1487" t="s">
        <v>437</v>
      </c>
      <c r="D1487" t="s">
        <v>383</v>
      </c>
      <c r="E1487">
        <v>1</v>
      </c>
      <c r="F1487">
        <v>2</v>
      </c>
      <c r="G1487" t="s">
        <v>30</v>
      </c>
      <c r="H1487">
        <v>15</v>
      </c>
      <c r="I1487">
        <v>10</v>
      </c>
      <c r="K1487" t="str">
        <f>VLOOKUP(G1487,lookups!$A$2:$I$201,2,0)</f>
        <v>Ocean Surgeonfish</v>
      </c>
      <c r="L1487" t="str">
        <f>VLOOKUP(G1487,lookups!$A$2:$I$201,3,0)</f>
        <v>Acanthurus bahianus</v>
      </c>
      <c r="M1487" t="str">
        <f>VLOOKUP(G1487,lookups!$A$2:$I$201,4,0)</f>
        <v>Acanthuridae</v>
      </c>
      <c r="N1487" t="str">
        <f>VLOOKUP(G1487,lookups!$A$2:$I$201,5,0)</f>
        <v>Herbivores</v>
      </c>
      <c r="O1487">
        <f>VLOOKUP(G1487,lookups!$A$2:$I$201,6,0)</f>
        <v>2.3699999999999999E-2</v>
      </c>
      <c r="P1487">
        <f>VLOOKUP(G1487,lookups!$A$2:$I$201,7,0)</f>
        <v>2.9752000000000001</v>
      </c>
      <c r="Q1487">
        <f t="shared" si="24"/>
        <v>74.791985048275095</v>
      </c>
    </row>
    <row r="1488" spans="1:17" x14ac:dyDescent="0.2">
      <c r="A1488" s="31">
        <v>44677</v>
      </c>
      <c r="B1488" s="32">
        <v>0.4375</v>
      </c>
      <c r="C1488" t="s">
        <v>437</v>
      </c>
      <c r="D1488" t="s">
        <v>383</v>
      </c>
      <c r="E1488">
        <v>1</v>
      </c>
      <c r="F1488">
        <v>2</v>
      </c>
      <c r="G1488" t="s">
        <v>30</v>
      </c>
      <c r="H1488">
        <v>3</v>
      </c>
      <c r="K1488" t="str">
        <f>VLOOKUP(G1488,lookups!$A$2:$I$201,2,0)</f>
        <v>Ocean Surgeonfish</v>
      </c>
      <c r="L1488" t="str">
        <f>VLOOKUP(G1488,lookups!$A$2:$I$201,3,0)</f>
        <v>Acanthurus bahianus</v>
      </c>
      <c r="M1488" t="str">
        <f>VLOOKUP(G1488,lookups!$A$2:$I$201,4,0)</f>
        <v>Acanthuridae</v>
      </c>
      <c r="N1488" t="str">
        <f>VLOOKUP(G1488,lookups!$A$2:$I$201,5,0)</f>
        <v>Herbivores</v>
      </c>
      <c r="O1488">
        <f>VLOOKUP(G1488,lookups!$A$2:$I$201,6,0)</f>
        <v>2.3699999999999999E-2</v>
      </c>
      <c r="P1488">
        <f>VLOOKUP(G1488,lookups!$A$2:$I$201,7,0)</f>
        <v>2.9752000000000001</v>
      </c>
      <c r="Q1488">
        <f t="shared" si="24"/>
        <v>0.62270091381792658</v>
      </c>
    </row>
    <row r="1489" spans="1:17" x14ac:dyDescent="0.2">
      <c r="A1489" s="31">
        <v>44677</v>
      </c>
      <c r="B1489" s="32">
        <v>0.4375</v>
      </c>
      <c r="C1489" t="s">
        <v>437</v>
      </c>
      <c r="D1489" t="s">
        <v>383</v>
      </c>
      <c r="E1489">
        <v>1</v>
      </c>
      <c r="F1489">
        <v>2</v>
      </c>
      <c r="G1489" t="s">
        <v>30</v>
      </c>
      <c r="H1489">
        <v>5</v>
      </c>
      <c r="I1489">
        <v>2</v>
      </c>
      <c r="K1489" t="str">
        <f>VLOOKUP(G1489,lookups!$A$2:$I$201,2,0)</f>
        <v>Ocean Surgeonfish</v>
      </c>
      <c r="L1489" t="str">
        <f>VLOOKUP(G1489,lookups!$A$2:$I$201,3,0)</f>
        <v>Acanthurus bahianus</v>
      </c>
      <c r="M1489" t="str">
        <f>VLOOKUP(G1489,lookups!$A$2:$I$201,4,0)</f>
        <v>Acanthuridae</v>
      </c>
      <c r="N1489" t="str">
        <f>VLOOKUP(G1489,lookups!$A$2:$I$201,5,0)</f>
        <v>Herbivores</v>
      </c>
      <c r="O1489">
        <f>VLOOKUP(G1489,lookups!$A$2:$I$201,6,0)</f>
        <v>2.3699999999999999E-2</v>
      </c>
      <c r="P1489">
        <f>VLOOKUP(G1489,lookups!$A$2:$I$201,7,0)</f>
        <v>2.9752000000000001</v>
      </c>
      <c r="Q1489">
        <f t="shared" si="24"/>
        <v>2.846583337699113</v>
      </c>
    </row>
    <row r="1490" spans="1:17" x14ac:dyDescent="0.2">
      <c r="A1490" s="31">
        <v>44677</v>
      </c>
      <c r="B1490" s="32">
        <v>0.4375</v>
      </c>
      <c r="C1490" t="s">
        <v>437</v>
      </c>
      <c r="D1490" t="s">
        <v>383</v>
      </c>
      <c r="E1490">
        <v>1</v>
      </c>
      <c r="F1490">
        <v>2</v>
      </c>
      <c r="G1490" t="s">
        <v>269</v>
      </c>
      <c r="H1490">
        <v>10</v>
      </c>
      <c r="K1490" t="str">
        <f>VLOOKUP(G1490,lookups!$A$2:$I$201,2,0)</f>
        <v>Yellowtail Damselfish</v>
      </c>
      <c r="L1490" t="str">
        <f>VLOOKUP(G1490,lookups!$A$2:$I$201,3,0)</f>
        <v>Microspathodon chrysurus</v>
      </c>
      <c r="M1490" t="str">
        <f>VLOOKUP(G1490,lookups!$A$2:$I$201,4,0)</f>
        <v>Pomacentridae</v>
      </c>
      <c r="N1490" t="str">
        <f>VLOOKUP(G1490,lookups!$A$2:$I$201,5,0)</f>
        <v>Herbivores</v>
      </c>
      <c r="O1490">
        <f>VLOOKUP(G1490,lookups!$A$2:$I$201,6,0)</f>
        <v>2.3900000000000001E-2</v>
      </c>
      <c r="P1490">
        <f>VLOOKUP(G1490,lookups!$A$2:$I$201,7,0)</f>
        <v>3.0825</v>
      </c>
      <c r="Q1490">
        <f t="shared" si="24"/>
        <v>28.900003872342705</v>
      </c>
    </row>
    <row r="1491" spans="1:17" x14ac:dyDescent="0.2">
      <c r="A1491" s="31">
        <v>44677</v>
      </c>
      <c r="B1491" s="32">
        <v>0.4375</v>
      </c>
      <c r="C1491" t="s">
        <v>437</v>
      </c>
      <c r="D1491" t="s">
        <v>383</v>
      </c>
      <c r="E1491">
        <v>1</v>
      </c>
      <c r="F1491">
        <v>2</v>
      </c>
      <c r="G1491" t="s">
        <v>269</v>
      </c>
      <c r="H1491">
        <v>12</v>
      </c>
      <c r="K1491" t="str">
        <f>VLOOKUP(G1491,lookups!$A$2:$I$201,2,0)</f>
        <v>Yellowtail Damselfish</v>
      </c>
      <c r="L1491" t="str">
        <f>VLOOKUP(G1491,lookups!$A$2:$I$201,3,0)</f>
        <v>Microspathodon chrysurus</v>
      </c>
      <c r="M1491" t="str">
        <f>VLOOKUP(G1491,lookups!$A$2:$I$201,4,0)</f>
        <v>Pomacentridae</v>
      </c>
      <c r="N1491" t="str">
        <f>VLOOKUP(G1491,lookups!$A$2:$I$201,5,0)</f>
        <v>Herbivores</v>
      </c>
      <c r="O1491">
        <f>VLOOKUP(G1491,lookups!$A$2:$I$201,6,0)</f>
        <v>2.3900000000000001E-2</v>
      </c>
      <c r="P1491">
        <f>VLOOKUP(G1491,lookups!$A$2:$I$201,7,0)</f>
        <v>3.0825</v>
      </c>
      <c r="Q1491">
        <f t="shared" si="24"/>
        <v>50.696046432772739</v>
      </c>
    </row>
    <row r="1492" spans="1:17" x14ac:dyDescent="0.2">
      <c r="A1492" s="31">
        <v>44677</v>
      </c>
      <c r="B1492" s="32">
        <v>0.4375</v>
      </c>
      <c r="C1492" t="s">
        <v>437</v>
      </c>
      <c r="D1492" t="s">
        <v>383</v>
      </c>
      <c r="E1492">
        <v>1</v>
      </c>
      <c r="F1492">
        <v>2</v>
      </c>
      <c r="G1492" t="s">
        <v>269</v>
      </c>
      <c r="H1492">
        <v>8</v>
      </c>
      <c r="K1492" t="str">
        <f>VLOOKUP(G1492,lookups!$A$2:$I$201,2,0)</f>
        <v>Yellowtail Damselfish</v>
      </c>
      <c r="L1492" t="str">
        <f>VLOOKUP(G1492,lookups!$A$2:$I$201,3,0)</f>
        <v>Microspathodon chrysurus</v>
      </c>
      <c r="M1492" t="str">
        <f>VLOOKUP(G1492,lookups!$A$2:$I$201,4,0)</f>
        <v>Pomacentridae</v>
      </c>
      <c r="N1492" t="str">
        <f>VLOOKUP(G1492,lookups!$A$2:$I$201,5,0)</f>
        <v>Herbivores</v>
      </c>
      <c r="O1492">
        <f>VLOOKUP(G1492,lookups!$A$2:$I$201,6,0)</f>
        <v>2.3900000000000001E-2</v>
      </c>
      <c r="P1492">
        <f>VLOOKUP(G1492,lookups!$A$2:$I$201,7,0)</f>
        <v>3.0825</v>
      </c>
      <c r="Q1492">
        <f t="shared" si="24"/>
        <v>14.52689461124897</v>
      </c>
    </row>
    <row r="1493" spans="1:17" x14ac:dyDescent="0.2">
      <c r="A1493" s="31">
        <v>44677</v>
      </c>
      <c r="B1493" s="32">
        <v>0.4375</v>
      </c>
      <c r="C1493" t="s">
        <v>437</v>
      </c>
      <c r="D1493" t="s">
        <v>383</v>
      </c>
      <c r="E1493">
        <v>1</v>
      </c>
      <c r="F1493">
        <v>2</v>
      </c>
      <c r="G1493" t="s">
        <v>323</v>
      </c>
      <c r="H1493">
        <v>4</v>
      </c>
      <c r="I1493">
        <v>8</v>
      </c>
      <c r="J1493" t="s">
        <v>384</v>
      </c>
      <c r="K1493" t="str">
        <f>VLOOKUP(G1493,lookups!$A$2:$I$201,2,0)</f>
        <v>Queen Parrotfish</v>
      </c>
      <c r="L1493" t="str">
        <f>VLOOKUP(G1493,lookups!$A$2:$I$201,3,0)</f>
        <v>Scarus vetula</v>
      </c>
      <c r="M1493" t="str">
        <f>VLOOKUP(G1493,lookups!$A$2:$I$201,4,0)</f>
        <v>Scaridae</v>
      </c>
      <c r="N1493" t="str">
        <f>VLOOKUP(G1493,lookups!$A$2:$I$201,5,0)</f>
        <v>Herbivores</v>
      </c>
      <c r="O1493">
        <f>VLOOKUP(G1493,lookups!$A$2:$I$201,6,0)</f>
        <v>2.5000000000000001E-2</v>
      </c>
      <c r="P1493">
        <f>VLOOKUP(G1493,lookups!$A$2:$I$201,7,0)</f>
        <v>2.9214000000000002</v>
      </c>
      <c r="Q1493">
        <f t="shared" si="24"/>
        <v>1.4348221330880631</v>
      </c>
    </row>
    <row r="1494" spans="1:17" x14ac:dyDescent="0.2">
      <c r="A1494" s="31">
        <v>44677</v>
      </c>
      <c r="B1494" s="32">
        <v>0.4375</v>
      </c>
      <c r="C1494" t="s">
        <v>437</v>
      </c>
      <c r="D1494" t="s">
        <v>383</v>
      </c>
      <c r="E1494">
        <v>1</v>
      </c>
      <c r="F1494">
        <v>2</v>
      </c>
      <c r="G1494" t="s">
        <v>323</v>
      </c>
      <c r="H1494">
        <v>3</v>
      </c>
      <c r="I1494">
        <v>2</v>
      </c>
      <c r="J1494" t="s">
        <v>384</v>
      </c>
      <c r="K1494" t="str">
        <f>VLOOKUP(G1494,lookups!$A$2:$I$201,2,0)</f>
        <v>Queen Parrotfish</v>
      </c>
      <c r="L1494" t="str">
        <f>VLOOKUP(G1494,lookups!$A$2:$I$201,3,0)</f>
        <v>Scarus vetula</v>
      </c>
      <c r="M1494" t="str">
        <f>VLOOKUP(G1494,lookups!$A$2:$I$201,4,0)</f>
        <v>Scaridae</v>
      </c>
      <c r="N1494" t="str">
        <f>VLOOKUP(G1494,lookups!$A$2:$I$201,5,0)</f>
        <v>Herbivores</v>
      </c>
      <c r="O1494">
        <f>VLOOKUP(G1494,lookups!$A$2:$I$201,6,0)</f>
        <v>2.5000000000000001E-2</v>
      </c>
      <c r="P1494">
        <f>VLOOKUP(G1494,lookups!$A$2:$I$201,7,0)</f>
        <v>2.9214000000000002</v>
      </c>
      <c r="Q1494">
        <f t="shared" si="24"/>
        <v>0.61915878909606581</v>
      </c>
    </row>
    <row r="1495" spans="1:17" x14ac:dyDescent="0.2">
      <c r="A1495" s="31">
        <v>44677</v>
      </c>
      <c r="B1495" s="32">
        <v>0.4375</v>
      </c>
      <c r="C1495" t="s">
        <v>437</v>
      </c>
      <c r="D1495" t="s">
        <v>383</v>
      </c>
      <c r="E1495">
        <v>1</v>
      </c>
      <c r="F1495">
        <v>2</v>
      </c>
      <c r="G1495" t="s">
        <v>323</v>
      </c>
      <c r="H1495">
        <v>5</v>
      </c>
      <c r="J1495" t="s">
        <v>384</v>
      </c>
      <c r="K1495" t="str">
        <f>VLOOKUP(G1495,lookups!$A$2:$I$201,2,0)</f>
        <v>Queen Parrotfish</v>
      </c>
      <c r="L1495" t="str">
        <f>VLOOKUP(G1495,lookups!$A$2:$I$201,3,0)</f>
        <v>Scarus vetula</v>
      </c>
      <c r="M1495" t="str">
        <f>VLOOKUP(G1495,lookups!$A$2:$I$201,4,0)</f>
        <v>Scaridae</v>
      </c>
      <c r="N1495" t="str">
        <f>VLOOKUP(G1495,lookups!$A$2:$I$201,5,0)</f>
        <v>Herbivores</v>
      </c>
      <c r="O1495">
        <f>VLOOKUP(G1495,lookups!$A$2:$I$201,6,0)</f>
        <v>2.5000000000000001E-2</v>
      </c>
      <c r="P1495">
        <f>VLOOKUP(G1495,lookups!$A$2:$I$201,7,0)</f>
        <v>2.9214000000000002</v>
      </c>
      <c r="Q1495">
        <f t="shared" si="24"/>
        <v>2.7536642058777425</v>
      </c>
    </row>
    <row r="1496" spans="1:17" x14ac:dyDescent="0.2">
      <c r="A1496" s="31">
        <v>44677</v>
      </c>
      <c r="B1496" s="32">
        <v>0.4375</v>
      </c>
      <c r="C1496" t="s">
        <v>437</v>
      </c>
      <c r="D1496" t="s">
        <v>383</v>
      </c>
      <c r="E1496">
        <v>1</v>
      </c>
      <c r="F1496">
        <v>2</v>
      </c>
      <c r="G1496" t="s">
        <v>323</v>
      </c>
      <c r="H1496">
        <v>6</v>
      </c>
      <c r="J1496" t="s">
        <v>384</v>
      </c>
      <c r="K1496" t="str">
        <f>VLOOKUP(G1496,lookups!$A$2:$I$201,2,0)</f>
        <v>Queen Parrotfish</v>
      </c>
      <c r="L1496" t="str">
        <f>VLOOKUP(G1496,lookups!$A$2:$I$201,3,0)</f>
        <v>Scarus vetula</v>
      </c>
      <c r="M1496" t="str">
        <f>VLOOKUP(G1496,lookups!$A$2:$I$201,4,0)</f>
        <v>Scaridae</v>
      </c>
      <c r="N1496" t="str">
        <f>VLOOKUP(G1496,lookups!$A$2:$I$201,5,0)</f>
        <v>Herbivores</v>
      </c>
      <c r="O1496">
        <f>VLOOKUP(G1496,lookups!$A$2:$I$201,6,0)</f>
        <v>2.5000000000000001E-2</v>
      </c>
      <c r="P1496">
        <f>VLOOKUP(G1496,lookups!$A$2:$I$201,7,0)</f>
        <v>2.9214000000000002</v>
      </c>
      <c r="Q1496">
        <f t="shared" si="24"/>
        <v>4.6906288624930603</v>
      </c>
    </row>
    <row r="1497" spans="1:17" x14ac:dyDescent="0.2">
      <c r="A1497" s="31">
        <v>44677</v>
      </c>
      <c r="B1497" s="32">
        <v>0.4375</v>
      </c>
      <c r="C1497" t="s">
        <v>437</v>
      </c>
      <c r="D1497" t="s">
        <v>383</v>
      </c>
      <c r="E1497">
        <v>1</v>
      </c>
      <c r="F1497">
        <v>2</v>
      </c>
      <c r="G1497" t="s">
        <v>318</v>
      </c>
      <c r="H1497">
        <v>4</v>
      </c>
      <c r="I1497">
        <v>8</v>
      </c>
      <c r="J1497" t="s">
        <v>384</v>
      </c>
      <c r="K1497" t="str">
        <f>VLOOKUP(G1497,lookups!$A$2:$I$201,2,0)</f>
        <v>Striped Parrotfish</v>
      </c>
      <c r="L1497" t="str">
        <f>VLOOKUP(G1497,lookups!$A$2:$I$201,3,0)</f>
        <v>Scarus iserti</v>
      </c>
      <c r="M1497" t="str">
        <f>VLOOKUP(G1497,lookups!$A$2:$I$201,4,0)</f>
        <v>Scaridae</v>
      </c>
      <c r="N1497" t="str">
        <f>VLOOKUP(G1497,lookups!$A$2:$I$201,5,0)</f>
        <v>Herbivores</v>
      </c>
      <c r="O1497">
        <f>VLOOKUP(G1497,lookups!$A$2:$I$201,6,0)</f>
        <v>1.47E-2</v>
      </c>
      <c r="P1497">
        <f>VLOOKUP(G1497,lookups!$A$2:$I$201,7,0)</f>
        <v>3.0548000000000002</v>
      </c>
      <c r="Q1497">
        <f t="shared" si="24"/>
        <v>1.0150564524775472</v>
      </c>
    </row>
    <row r="1498" spans="1:17" x14ac:dyDescent="0.2">
      <c r="A1498" s="31">
        <v>44677</v>
      </c>
      <c r="B1498" s="32">
        <v>0.4375</v>
      </c>
      <c r="C1498" t="s">
        <v>437</v>
      </c>
      <c r="D1498" t="s">
        <v>383</v>
      </c>
      <c r="E1498">
        <v>1</v>
      </c>
      <c r="F1498">
        <v>2</v>
      </c>
      <c r="G1498" t="s">
        <v>318</v>
      </c>
      <c r="H1498">
        <v>5</v>
      </c>
      <c r="I1498">
        <v>3</v>
      </c>
      <c r="J1498" t="s">
        <v>384</v>
      </c>
      <c r="K1498" t="str">
        <f>VLOOKUP(G1498,lookups!$A$2:$I$201,2,0)</f>
        <v>Striped Parrotfish</v>
      </c>
      <c r="L1498" t="str">
        <f>VLOOKUP(G1498,lookups!$A$2:$I$201,3,0)</f>
        <v>Scarus iserti</v>
      </c>
      <c r="M1498" t="str">
        <f>VLOOKUP(G1498,lookups!$A$2:$I$201,4,0)</f>
        <v>Scaridae</v>
      </c>
      <c r="N1498" t="str">
        <f>VLOOKUP(G1498,lookups!$A$2:$I$201,5,0)</f>
        <v>Herbivores</v>
      </c>
      <c r="O1498">
        <f>VLOOKUP(G1498,lookups!$A$2:$I$201,6,0)</f>
        <v>1.47E-2</v>
      </c>
      <c r="P1498">
        <f>VLOOKUP(G1498,lookups!$A$2:$I$201,7,0)</f>
        <v>3.0548000000000002</v>
      </c>
      <c r="Q1498">
        <f t="shared" si="24"/>
        <v>2.0069238957862789</v>
      </c>
    </row>
    <row r="1499" spans="1:17" x14ac:dyDescent="0.2">
      <c r="A1499" s="31">
        <v>44677</v>
      </c>
      <c r="B1499" s="32">
        <v>0.4375</v>
      </c>
      <c r="C1499" t="s">
        <v>437</v>
      </c>
      <c r="D1499" t="s">
        <v>383</v>
      </c>
      <c r="E1499">
        <v>1</v>
      </c>
      <c r="F1499">
        <v>2</v>
      </c>
      <c r="G1499" t="s">
        <v>318</v>
      </c>
      <c r="H1499">
        <v>7</v>
      </c>
      <c r="I1499">
        <v>2</v>
      </c>
      <c r="J1499" t="s">
        <v>384</v>
      </c>
      <c r="K1499" t="str">
        <f>VLOOKUP(G1499,lookups!$A$2:$I$201,2,0)</f>
        <v>Striped Parrotfish</v>
      </c>
      <c r="L1499" t="str">
        <f>VLOOKUP(G1499,lookups!$A$2:$I$201,3,0)</f>
        <v>Scarus iserti</v>
      </c>
      <c r="M1499" t="str">
        <f>VLOOKUP(G1499,lookups!$A$2:$I$201,4,0)</f>
        <v>Scaridae</v>
      </c>
      <c r="N1499" t="str">
        <f>VLOOKUP(G1499,lookups!$A$2:$I$201,5,0)</f>
        <v>Herbivores</v>
      </c>
      <c r="O1499">
        <f>VLOOKUP(G1499,lookups!$A$2:$I$201,6,0)</f>
        <v>1.47E-2</v>
      </c>
      <c r="P1499">
        <f>VLOOKUP(G1499,lookups!$A$2:$I$201,7,0)</f>
        <v>3.0548000000000002</v>
      </c>
      <c r="Q1499">
        <f t="shared" si="24"/>
        <v>5.6094828861923958</v>
      </c>
    </row>
    <row r="1500" spans="1:17" x14ac:dyDescent="0.2">
      <c r="A1500" s="31">
        <v>44677</v>
      </c>
      <c r="B1500" s="32">
        <v>0.4375</v>
      </c>
      <c r="C1500" t="s">
        <v>437</v>
      </c>
      <c r="D1500" t="s">
        <v>383</v>
      </c>
      <c r="E1500">
        <v>1</v>
      </c>
      <c r="F1500">
        <v>2</v>
      </c>
      <c r="G1500" t="s">
        <v>318</v>
      </c>
      <c r="H1500">
        <v>8</v>
      </c>
      <c r="J1500" t="s">
        <v>384</v>
      </c>
      <c r="K1500" t="str">
        <f>VLOOKUP(G1500,lookups!$A$2:$I$201,2,0)</f>
        <v>Striped Parrotfish</v>
      </c>
      <c r="L1500" t="str">
        <f>VLOOKUP(G1500,lookups!$A$2:$I$201,3,0)</f>
        <v>Scarus iserti</v>
      </c>
      <c r="M1500" t="str">
        <f>VLOOKUP(G1500,lookups!$A$2:$I$201,4,0)</f>
        <v>Scaridae</v>
      </c>
      <c r="N1500" t="str">
        <f>VLOOKUP(G1500,lookups!$A$2:$I$201,5,0)</f>
        <v>Herbivores</v>
      </c>
      <c r="O1500">
        <f>VLOOKUP(G1500,lookups!$A$2:$I$201,6,0)</f>
        <v>1.47E-2</v>
      </c>
      <c r="P1500">
        <f>VLOOKUP(G1500,lookups!$A$2:$I$201,7,0)</f>
        <v>3.0548000000000002</v>
      </c>
      <c r="Q1500">
        <f t="shared" si="24"/>
        <v>8.4348356905685886</v>
      </c>
    </row>
    <row r="1501" spans="1:17" x14ac:dyDescent="0.2">
      <c r="A1501" s="31">
        <v>44677</v>
      </c>
      <c r="B1501" s="32">
        <v>0.4375</v>
      </c>
      <c r="C1501" t="s">
        <v>437</v>
      </c>
      <c r="D1501" t="s">
        <v>383</v>
      </c>
      <c r="E1501">
        <v>1</v>
      </c>
      <c r="F1501">
        <v>2</v>
      </c>
      <c r="G1501" t="s">
        <v>318</v>
      </c>
      <c r="H1501">
        <v>6</v>
      </c>
      <c r="I1501">
        <v>5</v>
      </c>
      <c r="J1501" t="s">
        <v>384</v>
      </c>
      <c r="K1501" t="str">
        <f>VLOOKUP(G1501,lookups!$A$2:$I$201,2,0)</f>
        <v>Striped Parrotfish</v>
      </c>
      <c r="L1501" t="str">
        <f>VLOOKUP(G1501,lookups!$A$2:$I$201,3,0)</f>
        <v>Scarus iserti</v>
      </c>
      <c r="M1501" t="str">
        <f>VLOOKUP(G1501,lookups!$A$2:$I$201,4,0)</f>
        <v>Scaridae</v>
      </c>
      <c r="N1501" t="str">
        <f>VLOOKUP(G1501,lookups!$A$2:$I$201,5,0)</f>
        <v>Herbivores</v>
      </c>
      <c r="O1501">
        <f>VLOOKUP(G1501,lookups!$A$2:$I$201,6,0)</f>
        <v>1.47E-2</v>
      </c>
      <c r="P1501">
        <f>VLOOKUP(G1501,lookups!$A$2:$I$201,7,0)</f>
        <v>3.0548000000000002</v>
      </c>
      <c r="Q1501">
        <f t="shared" si="24"/>
        <v>3.5027873644931384</v>
      </c>
    </row>
    <row r="1502" spans="1:17" x14ac:dyDescent="0.2">
      <c r="A1502" s="31">
        <v>44677</v>
      </c>
      <c r="B1502" s="32">
        <v>0.4375</v>
      </c>
      <c r="C1502" t="s">
        <v>437</v>
      </c>
      <c r="D1502" t="s">
        <v>383</v>
      </c>
      <c r="E1502">
        <v>1</v>
      </c>
      <c r="F1502">
        <v>2</v>
      </c>
      <c r="G1502" t="s">
        <v>191</v>
      </c>
      <c r="H1502">
        <v>8</v>
      </c>
      <c r="K1502" t="str">
        <f>VLOOKUP(G1502,lookups!$A$2:$I$201,2,0)</f>
        <v>Slippery Dick</v>
      </c>
      <c r="L1502" t="str">
        <f>VLOOKUP(G1502,lookups!$A$2:$I$201,3,0)</f>
        <v>Halichoeres bivittatus</v>
      </c>
      <c r="M1502" t="str">
        <f>VLOOKUP(G1502,lookups!$A$2:$I$201,4,0)</f>
        <v>Labridae</v>
      </c>
      <c r="N1502" t="str">
        <f>VLOOKUP(G1502,lookups!$A$2:$I$201,5,0)</f>
        <v>Carnivores</v>
      </c>
      <c r="O1502">
        <f>VLOOKUP(G1502,lookups!$A$2:$I$201,6,0)</f>
        <v>9.3299999999999998E-3</v>
      </c>
      <c r="P1502">
        <f>VLOOKUP(G1502,lookups!$A$2:$I$201,7,0)</f>
        <v>3.06</v>
      </c>
      <c r="Q1502">
        <f t="shared" si="24"/>
        <v>5.4117410047026144</v>
      </c>
    </row>
    <row r="1503" spans="1:17" x14ac:dyDescent="0.2">
      <c r="A1503" s="31">
        <v>44677</v>
      </c>
      <c r="B1503" s="32">
        <v>0.4375</v>
      </c>
      <c r="C1503" t="s">
        <v>437</v>
      </c>
      <c r="D1503" t="s">
        <v>383</v>
      </c>
      <c r="E1503">
        <v>1</v>
      </c>
      <c r="F1503">
        <v>2</v>
      </c>
      <c r="G1503" t="s">
        <v>352</v>
      </c>
      <c r="H1503">
        <v>7</v>
      </c>
      <c r="I1503">
        <v>2</v>
      </c>
      <c r="K1503" t="str">
        <f>VLOOKUP(G1503,lookups!$A$2:$I$201,2,0)</f>
        <v>Dusky Damselfish</v>
      </c>
      <c r="L1503" t="str">
        <f>VLOOKUP(G1503,lookups!$A$2:$I$201,3,0)</f>
        <v>Stegastes adustus </v>
      </c>
      <c r="M1503" t="str">
        <f>VLOOKUP(G1503,lookups!$A$2:$I$201,4,0)</f>
        <v>Pomacentridae</v>
      </c>
      <c r="N1503" t="str">
        <f>VLOOKUP(G1503,lookups!$A$2:$I$201,5,0)</f>
        <v>Herbivores</v>
      </c>
      <c r="O1503">
        <f>VLOOKUP(G1503,lookups!$A$2:$I$201,6,0)</f>
        <v>1.95E-2</v>
      </c>
      <c r="P1503">
        <f>VLOOKUP(G1503,lookups!$A$2:$I$201,7,0)</f>
        <v>2.99</v>
      </c>
      <c r="Q1503">
        <f t="shared" si="24"/>
        <v>6.5596059480892199</v>
      </c>
    </row>
    <row r="1504" spans="1:17" x14ac:dyDescent="0.2">
      <c r="A1504" s="31">
        <v>44677</v>
      </c>
      <c r="B1504" s="32">
        <v>0.4375</v>
      </c>
      <c r="C1504" t="s">
        <v>437</v>
      </c>
      <c r="D1504" t="s">
        <v>383</v>
      </c>
      <c r="E1504">
        <v>1</v>
      </c>
      <c r="F1504">
        <v>2</v>
      </c>
      <c r="G1504" t="s">
        <v>352</v>
      </c>
      <c r="H1504">
        <v>8</v>
      </c>
      <c r="I1504">
        <v>3</v>
      </c>
      <c r="K1504" t="str">
        <f>VLOOKUP(G1504,lookups!$A$2:$I$201,2,0)</f>
        <v>Dusky Damselfish</v>
      </c>
      <c r="L1504" t="str">
        <f>VLOOKUP(G1504,lookups!$A$2:$I$201,3,0)</f>
        <v>Stegastes adustus </v>
      </c>
      <c r="M1504" t="str">
        <f>VLOOKUP(G1504,lookups!$A$2:$I$201,4,0)</f>
        <v>Pomacentridae</v>
      </c>
      <c r="N1504" t="str">
        <f>VLOOKUP(G1504,lookups!$A$2:$I$201,5,0)</f>
        <v>Herbivores</v>
      </c>
      <c r="O1504">
        <f>VLOOKUP(G1504,lookups!$A$2:$I$201,6,0)</f>
        <v>1.95E-2</v>
      </c>
      <c r="P1504">
        <f>VLOOKUP(G1504,lookups!$A$2:$I$201,7,0)</f>
        <v>2.99</v>
      </c>
      <c r="Q1504">
        <f t="shared" si="24"/>
        <v>9.7785322511078778</v>
      </c>
    </row>
    <row r="1505" spans="1:17" x14ac:dyDescent="0.2">
      <c r="A1505" s="31">
        <v>44677</v>
      </c>
      <c r="B1505" s="32">
        <v>0.4375</v>
      </c>
      <c r="C1505" t="s">
        <v>437</v>
      </c>
      <c r="D1505" t="s">
        <v>383</v>
      </c>
      <c r="E1505">
        <v>1</v>
      </c>
      <c r="F1505">
        <v>2</v>
      </c>
      <c r="G1505" t="s">
        <v>352</v>
      </c>
      <c r="H1505">
        <v>7</v>
      </c>
      <c r="I1505">
        <v>5</v>
      </c>
      <c r="K1505" t="str">
        <f>VLOOKUP(G1505,lookups!$A$2:$I$201,2,0)</f>
        <v>Dusky Damselfish</v>
      </c>
      <c r="L1505" t="str">
        <f>VLOOKUP(G1505,lookups!$A$2:$I$201,3,0)</f>
        <v>Stegastes adustus </v>
      </c>
      <c r="M1505" t="str">
        <f>VLOOKUP(G1505,lookups!$A$2:$I$201,4,0)</f>
        <v>Pomacentridae</v>
      </c>
      <c r="N1505" t="str">
        <f>VLOOKUP(G1505,lookups!$A$2:$I$201,5,0)</f>
        <v>Herbivores</v>
      </c>
      <c r="O1505">
        <f>VLOOKUP(G1505,lookups!$A$2:$I$201,6,0)</f>
        <v>1.95E-2</v>
      </c>
      <c r="P1505">
        <f>VLOOKUP(G1505,lookups!$A$2:$I$201,7,0)</f>
        <v>2.99</v>
      </c>
      <c r="Q1505">
        <f t="shared" si="24"/>
        <v>6.5596059480892199</v>
      </c>
    </row>
    <row r="1506" spans="1:17" x14ac:dyDescent="0.2">
      <c r="A1506" s="31">
        <v>44677</v>
      </c>
      <c r="B1506" s="32">
        <v>0.4375</v>
      </c>
      <c r="C1506" t="s">
        <v>437</v>
      </c>
      <c r="D1506" t="s">
        <v>383</v>
      </c>
      <c r="E1506">
        <v>1</v>
      </c>
      <c r="F1506">
        <v>2</v>
      </c>
      <c r="G1506" t="s">
        <v>352</v>
      </c>
      <c r="H1506">
        <v>6</v>
      </c>
      <c r="I1506">
        <v>2</v>
      </c>
      <c r="K1506" t="str">
        <f>VLOOKUP(G1506,lookups!$A$2:$I$201,2,0)</f>
        <v>Dusky Damselfish</v>
      </c>
      <c r="L1506" t="str">
        <f>VLOOKUP(G1506,lookups!$A$2:$I$201,3,0)</f>
        <v>Stegastes adustus </v>
      </c>
      <c r="M1506" t="str">
        <f>VLOOKUP(G1506,lookups!$A$2:$I$201,4,0)</f>
        <v>Pomacentridae</v>
      </c>
      <c r="N1506" t="str">
        <f>VLOOKUP(G1506,lookups!$A$2:$I$201,5,0)</f>
        <v>Herbivores</v>
      </c>
      <c r="O1506">
        <f>VLOOKUP(G1506,lookups!$A$2:$I$201,6,0)</f>
        <v>1.95E-2</v>
      </c>
      <c r="P1506">
        <f>VLOOKUP(G1506,lookups!$A$2:$I$201,7,0)</f>
        <v>2.99</v>
      </c>
      <c r="Q1506">
        <f t="shared" si="24"/>
        <v>4.1372031817477204</v>
      </c>
    </row>
    <row r="1507" spans="1:17" x14ac:dyDescent="0.2">
      <c r="A1507" s="31">
        <v>44677</v>
      </c>
      <c r="B1507" s="32">
        <v>0.4375</v>
      </c>
      <c r="C1507" t="s">
        <v>437</v>
      </c>
      <c r="D1507" t="s">
        <v>383</v>
      </c>
      <c r="E1507">
        <v>1</v>
      </c>
      <c r="F1507">
        <v>2</v>
      </c>
      <c r="G1507" t="s">
        <v>352</v>
      </c>
      <c r="H1507">
        <v>8</v>
      </c>
      <c r="I1507">
        <v>2</v>
      </c>
      <c r="K1507" t="str">
        <f>VLOOKUP(G1507,lookups!$A$2:$I$201,2,0)</f>
        <v>Dusky Damselfish</v>
      </c>
      <c r="L1507" t="str">
        <f>VLOOKUP(G1507,lookups!$A$2:$I$201,3,0)</f>
        <v>Stegastes adustus </v>
      </c>
      <c r="M1507" t="str">
        <f>VLOOKUP(G1507,lookups!$A$2:$I$201,4,0)</f>
        <v>Pomacentridae</v>
      </c>
      <c r="N1507" t="str">
        <f>VLOOKUP(G1507,lookups!$A$2:$I$201,5,0)</f>
        <v>Herbivores</v>
      </c>
      <c r="O1507">
        <f>VLOOKUP(G1507,lookups!$A$2:$I$201,6,0)</f>
        <v>1.95E-2</v>
      </c>
      <c r="P1507">
        <f>VLOOKUP(G1507,lookups!$A$2:$I$201,7,0)</f>
        <v>2.99</v>
      </c>
      <c r="Q1507">
        <f t="shared" si="24"/>
        <v>9.7785322511078778</v>
      </c>
    </row>
    <row r="1508" spans="1:17" x14ac:dyDescent="0.2">
      <c r="A1508" s="31">
        <v>44677</v>
      </c>
      <c r="B1508" s="32">
        <v>0.4375</v>
      </c>
      <c r="C1508" t="s">
        <v>437</v>
      </c>
      <c r="D1508" t="s">
        <v>383</v>
      </c>
      <c r="E1508">
        <v>1</v>
      </c>
      <c r="F1508">
        <v>2</v>
      </c>
      <c r="G1508" t="s">
        <v>345</v>
      </c>
      <c r="H1508">
        <v>5</v>
      </c>
      <c r="J1508" t="s">
        <v>384</v>
      </c>
      <c r="K1508" t="str">
        <f>VLOOKUP(G1508,lookups!$A$2:$I$201,2,0)</f>
        <v>Stoplight Parrotfish</v>
      </c>
      <c r="L1508" t="str">
        <f>VLOOKUP(G1508,lookups!$A$2:$I$201,3,0)</f>
        <v>Sparisoma viride</v>
      </c>
      <c r="M1508" t="str">
        <f>VLOOKUP(G1508,lookups!$A$2:$I$201,4,0)</f>
        <v>Scaridae</v>
      </c>
      <c r="N1508" t="str">
        <f>VLOOKUP(G1508,lookups!$A$2:$I$201,5,0)</f>
        <v>Herbivores</v>
      </c>
      <c r="O1508">
        <f>VLOOKUP(G1508,lookups!$A$2:$I$201,6,0)</f>
        <v>2.5000000000000001E-2</v>
      </c>
      <c r="P1508">
        <f>VLOOKUP(G1508,lookups!$A$2:$I$201,7,0)</f>
        <v>2.9214000000000002</v>
      </c>
      <c r="Q1508">
        <f t="shared" si="24"/>
        <v>2.7536642058777425</v>
      </c>
    </row>
    <row r="1509" spans="1:17" x14ac:dyDescent="0.2">
      <c r="A1509" s="31">
        <v>44677</v>
      </c>
      <c r="B1509" s="32">
        <v>0.4375</v>
      </c>
      <c r="C1509" t="s">
        <v>437</v>
      </c>
      <c r="D1509" t="s">
        <v>383</v>
      </c>
      <c r="E1509">
        <v>1</v>
      </c>
      <c r="F1509">
        <v>2</v>
      </c>
      <c r="G1509" t="s">
        <v>345</v>
      </c>
      <c r="H1509">
        <v>8</v>
      </c>
      <c r="J1509" t="s">
        <v>386</v>
      </c>
      <c r="K1509" t="str">
        <f>VLOOKUP(G1509,lookups!$A$2:$I$201,2,0)</f>
        <v>Stoplight Parrotfish</v>
      </c>
      <c r="L1509" t="str">
        <f>VLOOKUP(G1509,lookups!$A$2:$I$201,3,0)</f>
        <v>Sparisoma viride</v>
      </c>
      <c r="M1509" t="str">
        <f>VLOOKUP(G1509,lookups!$A$2:$I$201,4,0)</f>
        <v>Scaridae</v>
      </c>
      <c r="N1509" t="str">
        <f>VLOOKUP(G1509,lookups!$A$2:$I$201,5,0)</f>
        <v>Herbivores</v>
      </c>
      <c r="O1509">
        <f>VLOOKUP(G1509,lookups!$A$2:$I$201,6,0)</f>
        <v>2.5000000000000001E-2</v>
      </c>
      <c r="P1509">
        <f>VLOOKUP(G1509,lookups!$A$2:$I$201,7,0)</f>
        <v>2.9214000000000002</v>
      </c>
      <c r="Q1509">
        <f t="shared" si="24"/>
        <v>10.869938743553069</v>
      </c>
    </row>
    <row r="1510" spans="1:17" x14ac:dyDescent="0.2">
      <c r="A1510" s="31">
        <v>44677</v>
      </c>
      <c r="B1510" s="32">
        <v>0.4375</v>
      </c>
      <c r="C1510" t="s">
        <v>437</v>
      </c>
      <c r="D1510" t="s">
        <v>383</v>
      </c>
      <c r="E1510">
        <v>1</v>
      </c>
      <c r="F1510">
        <v>2</v>
      </c>
      <c r="G1510" t="s">
        <v>345</v>
      </c>
      <c r="H1510">
        <v>14</v>
      </c>
      <c r="J1510" t="s">
        <v>386</v>
      </c>
      <c r="K1510" t="str">
        <f>VLOOKUP(G1510,lookups!$A$2:$I$201,2,0)</f>
        <v>Stoplight Parrotfish</v>
      </c>
      <c r="L1510" t="str">
        <f>VLOOKUP(G1510,lookups!$A$2:$I$201,3,0)</f>
        <v>Sparisoma viride</v>
      </c>
      <c r="M1510" t="str">
        <f>VLOOKUP(G1510,lookups!$A$2:$I$201,4,0)</f>
        <v>Scaridae</v>
      </c>
      <c r="N1510" t="str">
        <f>VLOOKUP(G1510,lookups!$A$2:$I$201,5,0)</f>
        <v>Herbivores</v>
      </c>
      <c r="O1510">
        <f>VLOOKUP(G1510,lookups!$A$2:$I$201,6,0)</f>
        <v>2.5000000000000001E-2</v>
      </c>
      <c r="P1510">
        <f>VLOOKUP(G1510,lookups!$A$2:$I$201,7,0)</f>
        <v>2.9214000000000002</v>
      </c>
      <c r="Q1510">
        <f t="shared" si="24"/>
        <v>55.7491759254154</v>
      </c>
    </row>
    <row r="1511" spans="1:17" x14ac:dyDescent="0.2">
      <c r="A1511" s="31">
        <v>44677</v>
      </c>
      <c r="B1511" s="32">
        <v>0.4375</v>
      </c>
      <c r="C1511" t="s">
        <v>437</v>
      </c>
      <c r="D1511" t="s">
        <v>383</v>
      </c>
      <c r="E1511">
        <v>1</v>
      </c>
      <c r="F1511">
        <v>2</v>
      </c>
      <c r="G1511" t="s">
        <v>15</v>
      </c>
      <c r="H1511">
        <v>3</v>
      </c>
      <c r="K1511" t="str">
        <f>VLOOKUP(G1511,lookups!$A$2:$I$201,2,0)</f>
        <v>Sergeant Major</v>
      </c>
      <c r="L1511" t="str">
        <f>VLOOKUP(G1511,lookups!$A$2:$I$201,3,0)</f>
        <v>Abudefduf saxatilis</v>
      </c>
      <c r="M1511" t="str">
        <f>VLOOKUP(G1511,lookups!$A$2:$I$201,4,0)</f>
        <v>Pomacentridae</v>
      </c>
      <c r="N1511" t="str">
        <f>VLOOKUP(G1511,lookups!$A$2:$I$201,5,0)</f>
        <v>Carnivores</v>
      </c>
      <c r="O1511">
        <f>VLOOKUP(G1511,lookups!$A$2:$I$201,6,0)</f>
        <v>1.8200000000000001E-2</v>
      </c>
      <c r="P1511">
        <f>VLOOKUP(G1511,lookups!$A$2:$I$201,7,0)</f>
        <v>3.05</v>
      </c>
      <c r="Q1511">
        <f t="shared" si="24"/>
        <v>0.5191480354212431</v>
      </c>
    </row>
    <row r="1512" spans="1:17" x14ac:dyDescent="0.2">
      <c r="A1512" s="31">
        <v>44677</v>
      </c>
      <c r="B1512" s="32">
        <v>0.4375</v>
      </c>
      <c r="C1512" t="s">
        <v>437</v>
      </c>
      <c r="D1512" t="s">
        <v>383</v>
      </c>
      <c r="E1512">
        <v>1</v>
      </c>
      <c r="F1512">
        <v>2</v>
      </c>
      <c r="G1512" t="s">
        <v>15</v>
      </c>
      <c r="H1512">
        <v>5</v>
      </c>
      <c r="K1512" t="str">
        <f>VLOOKUP(G1512,lookups!$A$2:$I$201,2,0)</f>
        <v>Sergeant Major</v>
      </c>
      <c r="L1512" t="str">
        <f>VLOOKUP(G1512,lookups!$A$2:$I$201,3,0)</f>
        <v>Abudefduf saxatilis</v>
      </c>
      <c r="M1512" t="str">
        <f>VLOOKUP(G1512,lookups!$A$2:$I$201,4,0)</f>
        <v>Pomacentridae</v>
      </c>
      <c r="N1512" t="str">
        <f>VLOOKUP(G1512,lookups!$A$2:$I$201,5,0)</f>
        <v>Carnivores</v>
      </c>
      <c r="O1512">
        <f>VLOOKUP(G1512,lookups!$A$2:$I$201,6,0)</f>
        <v>1.8200000000000001E-2</v>
      </c>
      <c r="P1512">
        <f>VLOOKUP(G1512,lookups!$A$2:$I$201,7,0)</f>
        <v>3.05</v>
      </c>
      <c r="Q1512">
        <f t="shared" si="24"/>
        <v>2.4656413298206865</v>
      </c>
    </row>
    <row r="1513" spans="1:17" x14ac:dyDescent="0.2">
      <c r="A1513" s="31">
        <v>44677</v>
      </c>
      <c r="B1513" s="32">
        <v>0.4375</v>
      </c>
      <c r="C1513" t="s">
        <v>437</v>
      </c>
      <c r="D1513" t="s">
        <v>383</v>
      </c>
      <c r="E1513">
        <v>1</v>
      </c>
      <c r="F1513">
        <v>2</v>
      </c>
      <c r="G1513" t="s">
        <v>197</v>
      </c>
      <c r="H1513">
        <v>4</v>
      </c>
      <c r="I1513">
        <v>2</v>
      </c>
      <c r="K1513" t="str">
        <f>VLOOKUP(G1513,lookups!$A$2:$I$201,2,0)</f>
        <v>Clown Wrasse</v>
      </c>
      <c r="L1513" t="str">
        <f>VLOOKUP(G1513,lookups!$A$2:$I$201,3,0)</f>
        <v>Halichoeres maculipinna </v>
      </c>
      <c r="M1513" t="str">
        <f>VLOOKUP(G1513,lookups!$A$2:$I$201,4,0)</f>
        <v>Labridae</v>
      </c>
      <c r="N1513" t="str">
        <f>VLOOKUP(G1513,lookups!$A$2:$I$201,5,0)</f>
        <v>Carnivores</v>
      </c>
      <c r="O1513">
        <f>VLOOKUP(G1513,lookups!$A$2:$I$201,6,0)</f>
        <v>1.047E-2</v>
      </c>
      <c r="P1513">
        <f>VLOOKUP(G1513,lookups!$A$2:$I$201,7,0)</f>
        <v>3.2</v>
      </c>
      <c r="Q1513">
        <f t="shared" si="24"/>
        <v>0.88417586085070066</v>
      </c>
    </row>
    <row r="1514" spans="1:17" x14ac:dyDescent="0.2">
      <c r="A1514" s="31">
        <v>44677</v>
      </c>
      <c r="B1514" s="32">
        <v>0.44444444444444442</v>
      </c>
      <c r="C1514" t="s">
        <v>437</v>
      </c>
      <c r="D1514" t="s">
        <v>383</v>
      </c>
      <c r="E1514">
        <v>2</v>
      </c>
      <c r="F1514">
        <v>2</v>
      </c>
      <c r="G1514" t="s">
        <v>39</v>
      </c>
      <c r="H1514">
        <v>10</v>
      </c>
      <c r="I1514">
        <v>7</v>
      </c>
      <c r="K1514" t="str">
        <f>VLOOKUP(G1514,lookups!$A$2:$I$201,2,0)</f>
        <v>Blue Tang</v>
      </c>
      <c r="L1514" t="str">
        <f>VLOOKUP(G1514,lookups!$A$2:$I$201,3,0)</f>
        <v>Acanthurus coeruleus</v>
      </c>
      <c r="M1514" t="str">
        <f>VLOOKUP(G1514,lookups!$A$2:$I$201,4,0)</f>
        <v>Acanthuridae</v>
      </c>
      <c r="N1514" t="str">
        <f>VLOOKUP(G1514,lookups!$A$2:$I$201,5,0)</f>
        <v>Herbivores</v>
      </c>
      <c r="O1514">
        <f>VLOOKUP(G1514,lookups!$A$2:$I$201,6,0)</f>
        <v>4.1500000000000002E-2</v>
      </c>
      <c r="P1514">
        <f>VLOOKUP(G1514,lookups!$A$2:$I$201,7,0)</f>
        <v>2.8346</v>
      </c>
      <c r="Q1514">
        <f t="shared" si="24"/>
        <v>28.356204301821784</v>
      </c>
    </row>
    <row r="1515" spans="1:17" x14ac:dyDescent="0.2">
      <c r="A1515" s="31">
        <v>44677</v>
      </c>
      <c r="B1515" s="32">
        <v>0.44444444444444442</v>
      </c>
      <c r="C1515" t="s">
        <v>437</v>
      </c>
      <c r="D1515" t="s">
        <v>383</v>
      </c>
      <c r="E1515">
        <v>2</v>
      </c>
      <c r="F1515">
        <v>2</v>
      </c>
      <c r="G1515" t="s">
        <v>39</v>
      </c>
      <c r="H1515">
        <v>14</v>
      </c>
      <c r="I1515">
        <v>10</v>
      </c>
      <c r="K1515" t="str">
        <f>VLOOKUP(G1515,lookups!$A$2:$I$201,2,0)</f>
        <v>Blue Tang</v>
      </c>
      <c r="L1515" t="str">
        <f>VLOOKUP(G1515,lookups!$A$2:$I$201,3,0)</f>
        <v>Acanthurus coeruleus</v>
      </c>
      <c r="M1515" t="str">
        <f>VLOOKUP(G1515,lookups!$A$2:$I$201,4,0)</f>
        <v>Acanthuridae</v>
      </c>
      <c r="N1515" t="str">
        <f>VLOOKUP(G1515,lookups!$A$2:$I$201,5,0)</f>
        <v>Herbivores</v>
      </c>
      <c r="O1515">
        <f>VLOOKUP(G1515,lookups!$A$2:$I$201,6,0)</f>
        <v>4.1500000000000002E-2</v>
      </c>
      <c r="P1515">
        <f>VLOOKUP(G1515,lookups!$A$2:$I$201,7,0)</f>
        <v>2.8346</v>
      </c>
      <c r="Q1515">
        <f t="shared" si="24"/>
        <v>73.597426182870976</v>
      </c>
    </row>
    <row r="1516" spans="1:17" x14ac:dyDescent="0.2">
      <c r="A1516" s="31">
        <v>44677</v>
      </c>
      <c r="B1516" s="32">
        <v>0.44444444444444398</v>
      </c>
      <c r="C1516" t="s">
        <v>437</v>
      </c>
      <c r="D1516" t="s">
        <v>383</v>
      </c>
      <c r="E1516">
        <v>2</v>
      </c>
      <c r="F1516">
        <v>2</v>
      </c>
      <c r="G1516" t="s">
        <v>345</v>
      </c>
      <c r="H1516">
        <v>15</v>
      </c>
      <c r="J1516" t="s">
        <v>385</v>
      </c>
      <c r="K1516" t="str">
        <f>VLOOKUP(G1516,lookups!$A$2:$I$201,2,0)</f>
        <v>Stoplight Parrotfish</v>
      </c>
      <c r="L1516" t="str">
        <f>VLOOKUP(G1516,lookups!$A$2:$I$201,3,0)</f>
        <v>Sparisoma viride</v>
      </c>
      <c r="M1516" t="str">
        <f>VLOOKUP(G1516,lookups!$A$2:$I$201,4,0)</f>
        <v>Scaridae</v>
      </c>
      <c r="N1516" t="str">
        <f>VLOOKUP(G1516,lookups!$A$2:$I$201,5,0)</f>
        <v>Herbivores</v>
      </c>
      <c r="O1516">
        <f>VLOOKUP(G1516,lookups!$A$2:$I$201,6,0)</f>
        <v>2.5000000000000001E-2</v>
      </c>
      <c r="P1516">
        <f>VLOOKUP(G1516,lookups!$A$2:$I$201,7,0)</f>
        <v>2.9214000000000002</v>
      </c>
      <c r="Q1516">
        <f t="shared" si="24"/>
        <v>68.198215811537764</v>
      </c>
    </row>
    <row r="1517" spans="1:17" x14ac:dyDescent="0.2">
      <c r="A1517" s="31">
        <v>44677</v>
      </c>
      <c r="B1517" s="32">
        <v>0.44444444444444398</v>
      </c>
      <c r="C1517" t="s">
        <v>437</v>
      </c>
      <c r="D1517" t="s">
        <v>383</v>
      </c>
      <c r="E1517">
        <v>2</v>
      </c>
      <c r="F1517">
        <v>2</v>
      </c>
      <c r="G1517" t="s">
        <v>318</v>
      </c>
      <c r="H1517">
        <v>8</v>
      </c>
      <c r="I1517">
        <v>2</v>
      </c>
      <c r="J1517" t="s">
        <v>384</v>
      </c>
      <c r="K1517" t="str">
        <f>VLOOKUP(G1517,lookups!$A$2:$I$201,2,0)</f>
        <v>Striped Parrotfish</v>
      </c>
      <c r="L1517" t="str">
        <f>VLOOKUP(G1517,lookups!$A$2:$I$201,3,0)</f>
        <v>Scarus iserti</v>
      </c>
      <c r="M1517" t="str">
        <f>VLOOKUP(G1517,lookups!$A$2:$I$201,4,0)</f>
        <v>Scaridae</v>
      </c>
      <c r="N1517" t="str">
        <f>VLOOKUP(G1517,lookups!$A$2:$I$201,5,0)</f>
        <v>Herbivores</v>
      </c>
      <c r="O1517">
        <f>VLOOKUP(G1517,lookups!$A$2:$I$201,6,0)</f>
        <v>1.47E-2</v>
      </c>
      <c r="P1517">
        <f>VLOOKUP(G1517,lookups!$A$2:$I$201,7,0)</f>
        <v>3.0548000000000002</v>
      </c>
      <c r="Q1517">
        <f t="shared" si="24"/>
        <v>8.4348356905685886</v>
      </c>
    </row>
    <row r="1518" spans="1:17" x14ac:dyDescent="0.2">
      <c r="A1518" s="31">
        <v>44677</v>
      </c>
      <c r="B1518" s="32">
        <v>0.44444444444444398</v>
      </c>
      <c r="C1518" t="s">
        <v>437</v>
      </c>
      <c r="D1518" t="s">
        <v>383</v>
      </c>
      <c r="E1518">
        <v>2</v>
      </c>
      <c r="F1518">
        <v>2</v>
      </c>
      <c r="G1518" t="s">
        <v>323</v>
      </c>
      <c r="H1518">
        <v>5</v>
      </c>
      <c r="I1518">
        <v>2</v>
      </c>
      <c r="J1518" t="s">
        <v>384</v>
      </c>
      <c r="K1518" t="str">
        <f>VLOOKUP(G1518,lookups!$A$2:$I$201,2,0)</f>
        <v>Queen Parrotfish</v>
      </c>
      <c r="L1518" t="str">
        <f>VLOOKUP(G1518,lookups!$A$2:$I$201,3,0)</f>
        <v>Scarus vetula</v>
      </c>
      <c r="M1518" t="str">
        <f>VLOOKUP(G1518,lookups!$A$2:$I$201,4,0)</f>
        <v>Scaridae</v>
      </c>
      <c r="N1518" t="str">
        <f>VLOOKUP(G1518,lookups!$A$2:$I$201,5,0)</f>
        <v>Herbivores</v>
      </c>
      <c r="O1518">
        <f>VLOOKUP(G1518,lookups!$A$2:$I$201,6,0)</f>
        <v>2.5000000000000001E-2</v>
      </c>
      <c r="P1518">
        <f>VLOOKUP(G1518,lookups!$A$2:$I$201,7,0)</f>
        <v>2.9214000000000002</v>
      </c>
      <c r="Q1518">
        <f t="shared" si="24"/>
        <v>2.7536642058777425</v>
      </c>
    </row>
    <row r="1519" spans="1:17" x14ac:dyDescent="0.2">
      <c r="A1519" s="31">
        <v>44677</v>
      </c>
      <c r="B1519" s="32">
        <v>0.44444444444444398</v>
      </c>
      <c r="C1519" t="s">
        <v>437</v>
      </c>
      <c r="D1519" t="s">
        <v>383</v>
      </c>
      <c r="E1519">
        <v>2</v>
      </c>
      <c r="F1519">
        <v>2</v>
      </c>
      <c r="G1519" t="s">
        <v>323</v>
      </c>
      <c r="H1519">
        <v>7</v>
      </c>
      <c r="I1519">
        <v>2</v>
      </c>
      <c r="J1519" t="s">
        <v>384</v>
      </c>
      <c r="K1519" t="str">
        <f>VLOOKUP(G1519,lookups!$A$2:$I$201,2,0)</f>
        <v>Queen Parrotfish</v>
      </c>
      <c r="L1519" t="str">
        <f>VLOOKUP(G1519,lookups!$A$2:$I$201,3,0)</f>
        <v>Scarus vetula</v>
      </c>
      <c r="M1519" t="str">
        <f>VLOOKUP(G1519,lookups!$A$2:$I$201,4,0)</f>
        <v>Scaridae</v>
      </c>
      <c r="N1519" t="str">
        <f>VLOOKUP(G1519,lookups!$A$2:$I$201,5,0)</f>
        <v>Herbivores</v>
      </c>
      <c r="O1519">
        <f>VLOOKUP(G1519,lookups!$A$2:$I$201,6,0)</f>
        <v>2.5000000000000001E-2</v>
      </c>
      <c r="P1519">
        <f>VLOOKUP(G1519,lookups!$A$2:$I$201,7,0)</f>
        <v>2.9214000000000002</v>
      </c>
      <c r="Q1519">
        <f t="shared" si="24"/>
        <v>7.3588410575586884</v>
      </c>
    </row>
    <row r="1520" spans="1:17" x14ac:dyDescent="0.2">
      <c r="A1520" s="31">
        <v>44677</v>
      </c>
      <c r="B1520" s="32">
        <v>0.44444444444444398</v>
      </c>
      <c r="C1520" t="s">
        <v>437</v>
      </c>
      <c r="D1520" t="s">
        <v>383</v>
      </c>
      <c r="E1520">
        <v>2</v>
      </c>
      <c r="F1520">
        <v>2</v>
      </c>
      <c r="G1520" t="s">
        <v>323</v>
      </c>
      <c r="H1520">
        <v>12</v>
      </c>
      <c r="J1520" t="s">
        <v>386</v>
      </c>
      <c r="K1520" t="str">
        <f>VLOOKUP(G1520,lookups!$A$2:$I$201,2,0)</f>
        <v>Queen Parrotfish</v>
      </c>
      <c r="L1520" t="str">
        <f>VLOOKUP(G1520,lookups!$A$2:$I$201,3,0)</f>
        <v>Scarus vetula</v>
      </c>
      <c r="M1520" t="str">
        <f>VLOOKUP(G1520,lookups!$A$2:$I$201,4,0)</f>
        <v>Scaridae</v>
      </c>
      <c r="N1520" t="str">
        <f>VLOOKUP(G1520,lookups!$A$2:$I$201,5,0)</f>
        <v>Herbivores</v>
      </c>
      <c r="O1520">
        <f>VLOOKUP(G1520,lookups!$A$2:$I$201,6,0)</f>
        <v>2.5000000000000001E-2</v>
      </c>
      <c r="P1520">
        <f>VLOOKUP(G1520,lookups!$A$2:$I$201,7,0)</f>
        <v>2.9214000000000002</v>
      </c>
      <c r="Q1520">
        <f t="shared" si="24"/>
        <v>35.535309379641568</v>
      </c>
    </row>
    <row r="1521" spans="1:17" x14ac:dyDescent="0.2">
      <c r="A1521" s="31">
        <v>44677</v>
      </c>
      <c r="B1521" s="32">
        <v>0.44444444444444398</v>
      </c>
      <c r="C1521" t="s">
        <v>437</v>
      </c>
      <c r="D1521" t="s">
        <v>383</v>
      </c>
      <c r="E1521">
        <v>2</v>
      </c>
      <c r="F1521">
        <v>2</v>
      </c>
      <c r="G1521" t="s">
        <v>323</v>
      </c>
      <c r="H1521">
        <v>13</v>
      </c>
      <c r="J1521" t="s">
        <v>386</v>
      </c>
      <c r="K1521" t="str">
        <f>VLOOKUP(G1521,lookups!$A$2:$I$201,2,0)</f>
        <v>Queen Parrotfish</v>
      </c>
      <c r="L1521" t="str">
        <f>VLOOKUP(G1521,lookups!$A$2:$I$201,3,0)</f>
        <v>Scarus vetula</v>
      </c>
      <c r="M1521" t="str">
        <f>VLOOKUP(G1521,lookups!$A$2:$I$201,4,0)</f>
        <v>Scaridae</v>
      </c>
      <c r="N1521" t="str">
        <f>VLOOKUP(G1521,lookups!$A$2:$I$201,5,0)</f>
        <v>Herbivores</v>
      </c>
      <c r="O1521">
        <f>VLOOKUP(G1521,lookups!$A$2:$I$201,6,0)</f>
        <v>2.5000000000000001E-2</v>
      </c>
      <c r="P1521">
        <f>VLOOKUP(G1521,lookups!$A$2:$I$201,7,0)</f>
        <v>2.9214000000000002</v>
      </c>
      <c r="Q1521">
        <f t="shared" si="24"/>
        <v>44.896668724352082</v>
      </c>
    </row>
    <row r="1522" spans="1:17" x14ac:dyDescent="0.2">
      <c r="A1522" s="31">
        <v>44677</v>
      </c>
      <c r="B1522" s="32">
        <v>0.44444444444444398</v>
      </c>
      <c r="C1522" t="s">
        <v>437</v>
      </c>
      <c r="D1522" t="s">
        <v>383</v>
      </c>
      <c r="E1522">
        <v>2</v>
      </c>
      <c r="F1522">
        <v>2</v>
      </c>
      <c r="G1522" t="s">
        <v>315</v>
      </c>
      <c r="H1522">
        <v>40</v>
      </c>
      <c r="J1522" t="s">
        <v>386</v>
      </c>
      <c r="K1522" t="str">
        <f>VLOOKUP(G1522,lookups!$A$2:$I$201,2,0)</f>
        <v>Rainbow Parrotfish</v>
      </c>
      <c r="L1522" t="str">
        <f>VLOOKUP(G1522,lookups!$A$2:$I$201,3,0)</f>
        <v>Scarus guacamaia</v>
      </c>
      <c r="M1522" t="str">
        <f>VLOOKUP(G1522,lookups!$A$2:$I$201,4,0)</f>
        <v>Scaridae</v>
      </c>
      <c r="N1522" t="str">
        <f>VLOOKUP(G1522,lookups!$A$2:$I$201,5,0)</f>
        <v>Herbivores</v>
      </c>
      <c r="O1522">
        <f>VLOOKUP(G1522,lookups!$A$2:$I$201,6,0)</f>
        <v>1.55E-2</v>
      </c>
      <c r="P1522">
        <f>VLOOKUP(G1522,lookups!$A$2:$I$201,7,0)</f>
        <v>3.0626000000000002</v>
      </c>
      <c r="Q1522">
        <f t="shared" si="24"/>
        <v>1249.6852031655478</v>
      </c>
    </row>
    <row r="1523" spans="1:17" x14ac:dyDescent="0.2">
      <c r="A1523" s="31">
        <v>44677</v>
      </c>
      <c r="B1523" s="32">
        <v>0.44444444444444398</v>
      </c>
      <c r="C1523" t="s">
        <v>437</v>
      </c>
      <c r="D1523" t="s">
        <v>383</v>
      </c>
      <c r="E1523">
        <v>2</v>
      </c>
      <c r="F1523">
        <v>2</v>
      </c>
      <c r="G1523" t="s">
        <v>315</v>
      </c>
      <c r="H1523">
        <v>50</v>
      </c>
      <c r="J1523" t="s">
        <v>386</v>
      </c>
      <c r="K1523" t="str">
        <f>VLOOKUP(G1523,lookups!$A$2:$I$201,2,0)</f>
        <v>Rainbow Parrotfish</v>
      </c>
      <c r="L1523" t="str">
        <f>VLOOKUP(G1523,lookups!$A$2:$I$201,3,0)</f>
        <v>Scarus guacamaia</v>
      </c>
      <c r="M1523" t="str">
        <f>VLOOKUP(G1523,lookups!$A$2:$I$201,4,0)</f>
        <v>Scaridae</v>
      </c>
      <c r="N1523" t="str">
        <f>VLOOKUP(G1523,lookups!$A$2:$I$201,5,0)</f>
        <v>Herbivores</v>
      </c>
      <c r="O1523">
        <f>VLOOKUP(G1523,lookups!$A$2:$I$201,6,0)</f>
        <v>1.55E-2</v>
      </c>
      <c r="P1523">
        <f>VLOOKUP(G1523,lookups!$A$2:$I$201,7,0)</f>
        <v>3.0626000000000002</v>
      </c>
      <c r="Q1523">
        <f t="shared" si="24"/>
        <v>2475.1255509365146</v>
      </c>
    </row>
    <row r="1524" spans="1:17" x14ac:dyDescent="0.2">
      <c r="A1524" s="31">
        <v>44677</v>
      </c>
      <c r="B1524" s="32">
        <v>0.44444444444444398</v>
      </c>
      <c r="C1524" t="s">
        <v>437</v>
      </c>
      <c r="D1524" t="s">
        <v>383</v>
      </c>
      <c r="E1524">
        <v>2</v>
      </c>
      <c r="F1524">
        <v>2</v>
      </c>
      <c r="G1524" t="s">
        <v>345</v>
      </c>
      <c r="H1524">
        <v>26</v>
      </c>
      <c r="J1524" t="s">
        <v>385</v>
      </c>
      <c r="K1524" t="str">
        <f>VLOOKUP(G1524,lookups!$A$2:$I$201,2,0)</f>
        <v>Stoplight Parrotfish</v>
      </c>
      <c r="L1524" t="str">
        <f>VLOOKUP(G1524,lookups!$A$2:$I$201,3,0)</f>
        <v>Sparisoma viride</v>
      </c>
      <c r="M1524" t="str">
        <f>VLOOKUP(G1524,lookups!$A$2:$I$201,4,0)</f>
        <v>Scaridae</v>
      </c>
      <c r="N1524" t="str">
        <f>VLOOKUP(G1524,lookups!$A$2:$I$201,5,0)</f>
        <v>Herbivores</v>
      </c>
      <c r="O1524">
        <f>VLOOKUP(G1524,lookups!$A$2:$I$201,6,0)</f>
        <v>2.5000000000000001E-2</v>
      </c>
      <c r="P1524">
        <f>VLOOKUP(G1524,lookups!$A$2:$I$201,7,0)</f>
        <v>2.9214000000000002</v>
      </c>
      <c r="Q1524">
        <f t="shared" si="24"/>
        <v>340.12859682681631</v>
      </c>
    </row>
    <row r="1525" spans="1:17" x14ac:dyDescent="0.2">
      <c r="A1525" s="31">
        <v>44677</v>
      </c>
      <c r="B1525" s="32">
        <v>0.44444444444444398</v>
      </c>
      <c r="C1525" t="s">
        <v>437</v>
      </c>
      <c r="D1525" t="s">
        <v>383</v>
      </c>
      <c r="E1525">
        <v>2</v>
      </c>
      <c r="F1525">
        <v>2</v>
      </c>
      <c r="G1525" t="s">
        <v>345</v>
      </c>
      <c r="H1525">
        <v>18</v>
      </c>
      <c r="J1525" t="s">
        <v>386</v>
      </c>
      <c r="K1525" t="str">
        <f>VLOOKUP(G1525,lookups!$A$2:$I$201,2,0)</f>
        <v>Stoplight Parrotfish</v>
      </c>
      <c r="L1525" t="str">
        <f>VLOOKUP(G1525,lookups!$A$2:$I$201,3,0)</f>
        <v>Sparisoma viride</v>
      </c>
      <c r="M1525" t="str">
        <f>VLOOKUP(G1525,lookups!$A$2:$I$201,4,0)</f>
        <v>Scaridae</v>
      </c>
      <c r="N1525" t="str">
        <f>VLOOKUP(G1525,lookups!$A$2:$I$201,5,0)</f>
        <v>Herbivores</v>
      </c>
      <c r="O1525">
        <f>VLOOKUP(G1525,lookups!$A$2:$I$201,6,0)</f>
        <v>2.5000000000000001E-2</v>
      </c>
      <c r="P1525">
        <f>VLOOKUP(G1525,lookups!$A$2:$I$201,7,0)</f>
        <v>2.9214000000000002</v>
      </c>
      <c r="Q1525">
        <f t="shared" si="24"/>
        <v>116.16976346401027</v>
      </c>
    </row>
    <row r="1526" spans="1:17" x14ac:dyDescent="0.2">
      <c r="A1526" s="31">
        <v>44677</v>
      </c>
      <c r="B1526" s="32">
        <v>0.44444444444444398</v>
      </c>
      <c r="C1526" t="s">
        <v>437</v>
      </c>
      <c r="D1526" t="s">
        <v>383</v>
      </c>
      <c r="E1526">
        <v>2</v>
      </c>
      <c r="F1526">
        <v>2</v>
      </c>
      <c r="G1526" t="s">
        <v>373</v>
      </c>
      <c r="H1526">
        <v>4</v>
      </c>
      <c r="I1526">
        <v>30</v>
      </c>
      <c r="K1526" t="str">
        <f>VLOOKUP(G1526,lookups!$A$2:$I$201,2,0)</f>
        <v>Bluehead Wrasse</v>
      </c>
      <c r="L1526" t="str">
        <f>VLOOKUP(G1526,lookups!$A$2:$I$201,3,0)</f>
        <v>Thalassoma bifasciatum</v>
      </c>
      <c r="M1526" t="str">
        <f>VLOOKUP(G1526,lookups!$A$2:$I$201,4,0)</f>
        <v>Labridae</v>
      </c>
      <c r="N1526" t="str">
        <f>VLOOKUP(G1526,lookups!$A$2:$I$201,5,0)</f>
        <v>Carnivores</v>
      </c>
      <c r="O1526">
        <f>VLOOKUP(G1526,lookups!$A$2:$I$201,6,0)</f>
        <v>8.9099999999999995E-3</v>
      </c>
      <c r="P1526">
        <f>VLOOKUP(G1526,lookups!$A$2:$I$201,7,0)</f>
        <v>3.01</v>
      </c>
      <c r="Q1526">
        <f t="shared" si="24"/>
        <v>0.5782002537554658</v>
      </c>
    </row>
    <row r="1527" spans="1:17" x14ac:dyDescent="0.2">
      <c r="A1527" s="31">
        <v>44677</v>
      </c>
      <c r="B1527" s="32">
        <v>0.44444444444444398</v>
      </c>
      <c r="C1527" t="s">
        <v>437</v>
      </c>
      <c r="D1527" t="s">
        <v>383</v>
      </c>
      <c r="E1527">
        <v>2</v>
      </c>
      <c r="F1527">
        <v>2</v>
      </c>
      <c r="G1527" t="s">
        <v>373</v>
      </c>
      <c r="H1527">
        <v>8</v>
      </c>
      <c r="I1527">
        <v>2</v>
      </c>
      <c r="K1527" t="str">
        <f>VLOOKUP(G1527,lookups!$A$2:$I$201,2,0)</f>
        <v>Bluehead Wrasse</v>
      </c>
      <c r="L1527" t="str">
        <f>VLOOKUP(G1527,lookups!$A$2:$I$201,3,0)</f>
        <v>Thalassoma bifasciatum</v>
      </c>
      <c r="M1527" t="str">
        <f>VLOOKUP(G1527,lookups!$A$2:$I$201,4,0)</f>
        <v>Labridae</v>
      </c>
      <c r="N1527" t="str">
        <f>VLOOKUP(G1527,lookups!$A$2:$I$201,5,0)</f>
        <v>Carnivores</v>
      </c>
      <c r="O1527">
        <f>VLOOKUP(G1527,lookups!$A$2:$I$201,6,0)</f>
        <v>8.9099999999999995E-3</v>
      </c>
      <c r="P1527">
        <f>VLOOKUP(G1527,lookups!$A$2:$I$201,7,0)</f>
        <v>3.01</v>
      </c>
      <c r="Q1527">
        <f t="shared" si="24"/>
        <v>4.6577756365061544</v>
      </c>
    </row>
    <row r="1528" spans="1:17" x14ac:dyDescent="0.2">
      <c r="A1528" s="31">
        <v>44677</v>
      </c>
      <c r="B1528" s="32">
        <v>0.44444444444444398</v>
      </c>
      <c r="C1528" t="s">
        <v>437</v>
      </c>
      <c r="D1528" t="s">
        <v>383</v>
      </c>
      <c r="E1528">
        <v>2</v>
      </c>
      <c r="F1528">
        <v>2</v>
      </c>
      <c r="G1528" t="s">
        <v>373</v>
      </c>
      <c r="H1528">
        <v>3</v>
      </c>
      <c r="I1528">
        <v>20</v>
      </c>
      <c r="K1528" t="str">
        <f>VLOOKUP(G1528,lookups!$A$2:$I$201,2,0)</f>
        <v>Bluehead Wrasse</v>
      </c>
      <c r="L1528" t="str">
        <f>VLOOKUP(G1528,lookups!$A$2:$I$201,3,0)</f>
        <v>Thalassoma bifasciatum</v>
      </c>
      <c r="M1528" t="str">
        <f>VLOOKUP(G1528,lookups!$A$2:$I$201,4,0)</f>
        <v>Labridae</v>
      </c>
      <c r="N1528" t="str">
        <f>VLOOKUP(G1528,lookups!$A$2:$I$201,5,0)</f>
        <v>Carnivores</v>
      </c>
      <c r="O1528">
        <f>VLOOKUP(G1528,lookups!$A$2:$I$201,6,0)</f>
        <v>8.9099999999999995E-3</v>
      </c>
      <c r="P1528">
        <f>VLOOKUP(G1528,lookups!$A$2:$I$201,7,0)</f>
        <v>3.01</v>
      </c>
      <c r="Q1528">
        <f t="shared" si="24"/>
        <v>0.24322750267948948</v>
      </c>
    </row>
    <row r="1529" spans="1:17" x14ac:dyDescent="0.2">
      <c r="A1529" s="31">
        <v>44677</v>
      </c>
      <c r="B1529" s="32">
        <v>0.44444444444444398</v>
      </c>
      <c r="C1529" t="s">
        <v>437</v>
      </c>
      <c r="D1529" t="s">
        <v>383</v>
      </c>
      <c r="E1529">
        <v>2</v>
      </c>
      <c r="F1529">
        <v>2</v>
      </c>
      <c r="G1529" t="s">
        <v>352</v>
      </c>
      <c r="H1529">
        <v>7</v>
      </c>
      <c r="I1529">
        <v>4</v>
      </c>
      <c r="K1529" t="str">
        <f>VLOOKUP(G1529,lookups!$A$2:$I$201,2,0)</f>
        <v>Dusky Damselfish</v>
      </c>
      <c r="L1529" t="str">
        <f>VLOOKUP(G1529,lookups!$A$2:$I$201,3,0)</f>
        <v>Stegastes adustus </v>
      </c>
      <c r="M1529" t="str">
        <f>VLOOKUP(G1529,lookups!$A$2:$I$201,4,0)</f>
        <v>Pomacentridae</v>
      </c>
      <c r="N1529" t="str">
        <f>VLOOKUP(G1529,lookups!$A$2:$I$201,5,0)</f>
        <v>Herbivores</v>
      </c>
      <c r="O1529">
        <f>VLOOKUP(G1529,lookups!$A$2:$I$201,6,0)</f>
        <v>1.95E-2</v>
      </c>
      <c r="P1529">
        <f>VLOOKUP(G1529,lookups!$A$2:$I$201,7,0)</f>
        <v>2.99</v>
      </c>
      <c r="Q1529">
        <f t="shared" si="24"/>
        <v>6.5596059480892199</v>
      </c>
    </row>
    <row r="1530" spans="1:17" x14ac:dyDescent="0.2">
      <c r="A1530" s="31">
        <v>44677</v>
      </c>
      <c r="B1530" s="32">
        <v>0.44444444444444398</v>
      </c>
      <c r="C1530" t="s">
        <v>437</v>
      </c>
      <c r="D1530" t="s">
        <v>383</v>
      </c>
      <c r="E1530">
        <v>2</v>
      </c>
      <c r="F1530">
        <v>2</v>
      </c>
      <c r="G1530" t="s">
        <v>352</v>
      </c>
      <c r="H1530">
        <v>6</v>
      </c>
      <c r="K1530" t="str">
        <f>VLOOKUP(G1530,lookups!$A$2:$I$201,2,0)</f>
        <v>Dusky Damselfish</v>
      </c>
      <c r="L1530" t="str">
        <f>VLOOKUP(G1530,lookups!$A$2:$I$201,3,0)</f>
        <v>Stegastes adustus </v>
      </c>
      <c r="M1530" t="str">
        <f>VLOOKUP(G1530,lookups!$A$2:$I$201,4,0)</f>
        <v>Pomacentridae</v>
      </c>
      <c r="N1530" t="str">
        <f>VLOOKUP(G1530,lookups!$A$2:$I$201,5,0)</f>
        <v>Herbivores</v>
      </c>
      <c r="O1530">
        <f>VLOOKUP(G1530,lookups!$A$2:$I$201,6,0)</f>
        <v>1.95E-2</v>
      </c>
      <c r="P1530">
        <f>VLOOKUP(G1530,lookups!$A$2:$I$201,7,0)</f>
        <v>2.99</v>
      </c>
      <c r="Q1530">
        <f t="shared" si="24"/>
        <v>4.1372031817477204</v>
      </c>
    </row>
    <row r="1531" spans="1:17" x14ac:dyDescent="0.2">
      <c r="A1531" s="31">
        <v>44677</v>
      </c>
      <c r="B1531" s="32">
        <v>0.44444444444444398</v>
      </c>
      <c r="C1531" t="s">
        <v>437</v>
      </c>
      <c r="D1531" t="s">
        <v>383</v>
      </c>
      <c r="E1531">
        <v>2</v>
      </c>
      <c r="F1531">
        <v>2</v>
      </c>
      <c r="G1531" t="s">
        <v>352</v>
      </c>
      <c r="H1531">
        <v>8</v>
      </c>
      <c r="I1531">
        <v>3</v>
      </c>
      <c r="K1531" t="str">
        <f>VLOOKUP(G1531,lookups!$A$2:$I$201,2,0)</f>
        <v>Dusky Damselfish</v>
      </c>
      <c r="L1531" t="str">
        <f>VLOOKUP(G1531,lookups!$A$2:$I$201,3,0)</f>
        <v>Stegastes adustus </v>
      </c>
      <c r="M1531" t="str">
        <f>VLOOKUP(G1531,lookups!$A$2:$I$201,4,0)</f>
        <v>Pomacentridae</v>
      </c>
      <c r="N1531" t="str">
        <f>VLOOKUP(G1531,lookups!$A$2:$I$201,5,0)</f>
        <v>Herbivores</v>
      </c>
      <c r="O1531">
        <f>VLOOKUP(G1531,lookups!$A$2:$I$201,6,0)</f>
        <v>1.95E-2</v>
      </c>
      <c r="P1531">
        <f>VLOOKUP(G1531,lookups!$A$2:$I$201,7,0)</f>
        <v>2.99</v>
      </c>
      <c r="Q1531">
        <f t="shared" si="24"/>
        <v>9.7785322511078778</v>
      </c>
    </row>
    <row r="1532" spans="1:17" x14ac:dyDescent="0.2">
      <c r="A1532" s="31">
        <v>44677</v>
      </c>
      <c r="B1532" s="32">
        <v>0.44444444444444398</v>
      </c>
      <c r="C1532" t="s">
        <v>437</v>
      </c>
      <c r="D1532" t="s">
        <v>383</v>
      </c>
      <c r="E1532">
        <v>2</v>
      </c>
      <c r="F1532">
        <v>2</v>
      </c>
      <c r="G1532" t="s">
        <v>352</v>
      </c>
      <c r="H1532">
        <v>6</v>
      </c>
      <c r="K1532" t="str">
        <f>VLOOKUP(G1532,lookups!$A$2:$I$201,2,0)</f>
        <v>Dusky Damselfish</v>
      </c>
      <c r="L1532" t="str">
        <f>VLOOKUP(G1532,lookups!$A$2:$I$201,3,0)</f>
        <v>Stegastes adustus </v>
      </c>
      <c r="M1532" t="str">
        <f>VLOOKUP(G1532,lookups!$A$2:$I$201,4,0)</f>
        <v>Pomacentridae</v>
      </c>
      <c r="N1532" t="str">
        <f>VLOOKUP(G1532,lookups!$A$2:$I$201,5,0)</f>
        <v>Herbivores</v>
      </c>
      <c r="O1532">
        <f>VLOOKUP(G1532,lookups!$A$2:$I$201,6,0)</f>
        <v>1.95E-2</v>
      </c>
      <c r="P1532">
        <f>VLOOKUP(G1532,lookups!$A$2:$I$201,7,0)</f>
        <v>2.99</v>
      </c>
      <c r="Q1532">
        <f t="shared" si="24"/>
        <v>4.1372031817477204</v>
      </c>
    </row>
    <row r="1533" spans="1:17" x14ac:dyDescent="0.2">
      <c r="A1533" s="31">
        <v>44677</v>
      </c>
      <c r="B1533" s="32">
        <v>0.44444444444444398</v>
      </c>
      <c r="C1533" t="s">
        <v>437</v>
      </c>
      <c r="D1533" t="s">
        <v>383</v>
      </c>
      <c r="E1533">
        <v>2</v>
      </c>
      <c r="F1533">
        <v>2</v>
      </c>
      <c r="G1533" t="s">
        <v>352</v>
      </c>
      <c r="H1533">
        <v>8</v>
      </c>
      <c r="I1533">
        <v>2</v>
      </c>
      <c r="K1533" t="str">
        <f>VLOOKUP(G1533,lookups!$A$2:$I$201,2,0)</f>
        <v>Dusky Damselfish</v>
      </c>
      <c r="L1533" t="str">
        <f>VLOOKUP(G1533,lookups!$A$2:$I$201,3,0)</f>
        <v>Stegastes adustus </v>
      </c>
      <c r="M1533" t="str">
        <f>VLOOKUP(G1533,lookups!$A$2:$I$201,4,0)</f>
        <v>Pomacentridae</v>
      </c>
      <c r="N1533" t="str">
        <f>VLOOKUP(G1533,lookups!$A$2:$I$201,5,0)</f>
        <v>Herbivores</v>
      </c>
      <c r="O1533">
        <f>VLOOKUP(G1533,lookups!$A$2:$I$201,6,0)</f>
        <v>1.95E-2</v>
      </c>
      <c r="P1533">
        <f>VLOOKUP(G1533,lookups!$A$2:$I$201,7,0)</f>
        <v>2.99</v>
      </c>
      <c r="Q1533">
        <f t="shared" si="24"/>
        <v>9.7785322511078778</v>
      </c>
    </row>
    <row r="1534" spans="1:17" x14ac:dyDescent="0.2">
      <c r="A1534" s="31">
        <v>44677</v>
      </c>
      <c r="B1534" s="32">
        <v>0.44444444444444398</v>
      </c>
      <c r="C1534" t="s">
        <v>437</v>
      </c>
      <c r="D1534" t="s">
        <v>383</v>
      </c>
      <c r="E1534">
        <v>2</v>
      </c>
      <c r="F1534">
        <v>2</v>
      </c>
      <c r="G1534" t="s">
        <v>352</v>
      </c>
      <c r="H1534">
        <v>7</v>
      </c>
      <c r="K1534" t="str">
        <f>VLOOKUP(G1534,lookups!$A$2:$I$201,2,0)</f>
        <v>Dusky Damselfish</v>
      </c>
      <c r="L1534" t="str">
        <f>VLOOKUP(G1534,lookups!$A$2:$I$201,3,0)</f>
        <v>Stegastes adustus </v>
      </c>
      <c r="M1534" t="str">
        <f>VLOOKUP(G1534,lookups!$A$2:$I$201,4,0)</f>
        <v>Pomacentridae</v>
      </c>
      <c r="N1534" t="str">
        <f>VLOOKUP(G1534,lookups!$A$2:$I$201,5,0)</f>
        <v>Herbivores</v>
      </c>
      <c r="O1534">
        <f>VLOOKUP(G1534,lookups!$A$2:$I$201,6,0)</f>
        <v>1.95E-2</v>
      </c>
      <c r="P1534">
        <f>VLOOKUP(G1534,lookups!$A$2:$I$201,7,0)</f>
        <v>2.99</v>
      </c>
      <c r="Q1534">
        <f t="shared" si="24"/>
        <v>6.5596059480892199</v>
      </c>
    </row>
    <row r="1535" spans="1:17" x14ac:dyDescent="0.2">
      <c r="A1535" s="31">
        <v>44677</v>
      </c>
      <c r="B1535" s="32">
        <v>0.44444444444444398</v>
      </c>
      <c r="C1535" t="s">
        <v>437</v>
      </c>
      <c r="D1535" t="s">
        <v>383</v>
      </c>
      <c r="E1535">
        <v>2</v>
      </c>
      <c r="F1535">
        <v>2</v>
      </c>
      <c r="G1535" t="s">
        <v>269</v>
      </c>
      <c r="H1535">
        <v>14</v>
      </c>
      <c r="I1535">
        <v>2</v>
      </c>
      <c r="K1535" t="str">
        <f>VLOOKUP(G1535,lookups!$A$2:$I$201,2,0)</f>
        <v>Yellowtail Damselfish</v>
      </c>
      <c r="L1535" t="str">
        <f>VLOOKUP(G1535,lookups!$A$2:$I$201,3,0)</f>
        <v>Microspathodon chrysurus</v>
      </c>
      <c r="M1535" t="str">
        <f>VLOOKUP(G1535,lookups!$A$2:$I$201,4,0)</f>
        <v>Pomacentridae</v>
      </c>
      <c r="N1535" t="str">
        <f>VLOOKUP(G1535,lookups!$A$2:$I$201,5,0)</f>
        <v>Herbivores</v>
      </c>
      <c r="O1535">
        <f>VLOOKUP(G1535,lookups!$A$2:$I$201,6,0)</f>
        <v>2.3900000000000001E-2</v>
      </c>
      <c r="P1535">
        <f>VLOOKUP(G1535,lookups!$A$2:$I$201,7,0)</f>
        <v>3.0825</v>
      </c>
      <c r="Q1535">
        <f t="shared" si="24"/>
        <v>81.533778825296864</v>
      </c>
    </row>
    <row r="1536" spans="1:17" x14ac:dyDescent="0.2">
      <c r="A1536" s="31">
        <v>44677</v>
      </c>
      <c r="B1536" s="32">
        <v>0.44444444444444398</v>
      </c>
      <c r="C1536" t="s">
        <v>437</v>
      </c>
      <c r="D1536" t="s">
        <v>383</v>
      </c>
      <c r="E1536">
        <v>2</v>
      </c>
      <c r="F1536">
        <v>2</v>
      </c>
      <c r="G1536" t="s">
        <v>269</v>
      </c>
      <c r="H1536">
        <v>16</v>
      </c>
      <c r="K1536" t="str">
        <f>VLOOKUP(G1536,lookups!$A$2:$I$201,2,0)</f>
        <v>Yellowtail Damselfish</v>
      </c>
      <c r="L1536" t="str">
        <f>VLOOKUP(G1536,lookups!$A$2:$I$201,3,0)</f>
        <v>Microspathodon chrysurus</v>
      </c>
      <c r="M1536" t="str">
        <f>VLOOKUP(G1536,lookups!$A$2:$I$201,4,0)</f>
        <v>Pomacentridae</v>
      </c>
      <c r="N1536" t="str">
        <f>VLOOKUP(G1536,lookups!$A$2:$I$201,5,0)</f>
        <v>Herbivores</v>
      </c>
      <c r="O1536">
        <f>VLOOKUP(G1536,lookups!$A$2:$I$201,6,0)</f>
        <v>2.3900000000000001E-2</v>
      </c>
      <c r="P1536">
        <f>VLOOKUP(G1536,lookups!$A$2:$I$201,7,0)</f>
        <v>3.0825</v>
      </c>
      <c r="Q1536">
        <f t="shared" si="24"/>
        <v>123.05457009078968</v>
      </c>
    </row>
    <row r="1537" spans="1:17" x14ac:dyDescent="0.2">
      <c r="A1537" s="31">
        <v>44677</v>
      </c>
      <c r="B1537" s="32">
        <v>0.45</v>
      </c>
      <c r="C1537" t="s">
        <v>437</v>
      </c>
      <c r="D1537" t="s">
        <v>383</v>
      </c>
      <c r="E1537">
        <v>3</v>
      </c>
      <c r="F1537">
        <v>2.2000000000000002</v>
      </c>
      <c r="G1537" t="s">
        <v>323</v>
      </c>
      <c r="H1537">
        <v>4</v>
      </c>
      <c r="I1537">
        <v>10</v>
      </c>
      <c r="J1537" t="s">
        <v>384</v>
      </c>
      <c r="K1537" t="str">
        <f>VLOOKUP(G1537,lookups!$A$2:$I$201,2,0)</f>
        <v>Queen Parrotfish</v>
      </c>
      <c r="L1537" t="str">
        <f>VLOOKUP(G1537,lookups!$A$2:$I$201,3,0)</f>
        <v>Scarus vetula</v>
      </c>
      <c r="M1537" t="str">
        <f>VLOOKUP(G1537,lookups!$A$2:$I$201,4,0)</f>
        <v>Scaridae</v>
      </c>
      <c r="N1537" t="str">
        <f>VLOOKUP(G1537,lookups!$A$2:$I$201,5,0)</f>
        <v>Herbivores</v>
      </c>
      <c r="O1537">
        <f>VLOOKUP(G1537,lookups!$A$2:$I$201,6,0)</f>
        <v>2.5000000000000001E-2</v>
      </c>
      <c r="P1537">
        <f>VLOOKUP(G1537,lookups!$A$2:$I$201,7,0)</f>
        <v>2.9214000000000002</v>
      </c>
      <c r="Q1537">
        <f t="shared" si="24"/>
        <v>1.4348221330880631</v>
      </c>
    </row>
    <row r="1538" spans="1:17" x14ac:dyDescent="0.2">
      <c r="A1538" s="31">
        <v>44677</v>
      </c>
      <c r="B1538" s="32">
        <v>0.45</v>
      </c>
      <c r="C1538" t="s">
        <v>437</v>
      </c>
      <c r="D1538" t="s">
        <v>383</v>
      </c>
      <c r="E1538">
        <v>3</v>
      </c>
      <c r="F1538">
        <v>2.2000000000000002</v>
      </c>
      <c r="G1538" t="s">
        <v>323</v>
      </c>
      <c r="H1538">
        <v>5</v>
      </c>
      <c r="I1538">
        <v>10</v>
      </c>
      <c r="J1538" t="s">
        <v>384</v>
      </c>
      <c r="K1538" t="str">
        <f>VLOOKUP(G1538,lookups!$A$2:$I$201,2,0)</f>
        <v>Queen Parrotfish</v>
      </c>
      <c r="L1538" t="str">
        <f>VLOOKUP(G1538,lookups!$A$2:$I$201,3,0)</f>
        <v>Scarus vetula</v>
      </c>
      <c r="M1538" t="str">
        <f>VLOOKUP(G1538,lookups!$A$2:$I$201,4,0)</f>
        <v>Scaridae</v>
      </c>
      <c r="N1538" t="str">
        <f>VLOOKUP(G1538,lookups!$A$2:$I$201,5,0)</f>
        <v>Herbivores</v>
      </c>
      <c r="O1538">
        <f>VLOOKUP(G1538,lookups!$A$2:$I$201,6,0)</f>
        <v>2.5000000000000001E-2</v>
      </c>
      <c r="P1538">
        <f>VLOOKUP(G1538,lookups!$A$2:$I$201,7,0)</f>
        <v>2.9214000000000002</v>
      </c>
      <c r="Q1538">
        <f t="shared" si="24"/>
        <v>2.7536642058777425</v>
      </c>
    </row>
    <row r="1539" spans="1:17" x14ac:dyDescent="0.2">
      <c r="A1539" s="31">
        <v>44677</v>
      </c>
      <c r="B1539" s="32">
        <v>0.45</v>
      </c>
      <c r="C1539" t="s">
        <v>437</v>
      </c>
      <c r="D1539" t="s">
        <v>383</v>
      </c>
      <c r="E1539">
        <v>3</v>
      </c>
      <c r="F1539">
        <v>2.2000000000000002</v>
      </c>
      <c r="G1539" t="s">
        <v>323</v>
      </c>
      <c r="H1539">
        <v>10</v>
      </c>
      <c r="J1539" t="s">
        <v>384</v>
      </c>
      <c r="K1539" t="str">
        <f>VLOOKUP(G1539,lookups!$A$2:$I$201,2,0)</f>
        <v>Queen Parrotfish</v>
      </c>
      <c r="L1539" t="str">
        <f>VLOOKUP(G1539,lookups!$A$2:$I$201,3,0)</f>
        <v>Scarus vetula</v>
      </c>
      <c r="M1539" t="str">
        <f>VLOOKUP(G1539,lookups!$A$2:$I$201,4,0)</f>
        <v>Scaridae</v>
      </c>
      <c r="N1539" t="str">
        <f>VLOOKUP(G1539,lookups!$A$2:$I$201,5,0)</f>
        <v>Herbivores</v>
      </c>
      <c r="O1539">
        <f>VLOOKUP(G1539,lookups!$A$2:$I$201,6,0)</f>
        <v>2.5000000000000001E-2</v>
      </c>
      <c r="P1539">
        <f>VLOOKUP(G1539,lookups!$A$2:$I$201,7,0)</f>
        <v>2.9214000000000002</v>
      </c>
      <c r="Q1539">
        <f t="shared" si="24"/>
        <v>20.861234677071096</v>
      </c>
    </row>
    <row r="1540" spans="1:17" x14ac:dyDescent="0.2">
      <c r="A1540" s="31">
        <v>44677</v>
      </c>
      <c r="B1540" s="32">
        <v>0.45</v>
      </c>
      <c r="C1540" t="s">
        <v>437</v>
      </c>
      <c r="D1540" t="s">
        <v>383</v>
      </c>
      <c r="E1540">
        <v>3</v>
      </c>
      <c r="F1540">
        <v>2.2000000000000002</v>
      </c>
      <c r="G1540" t="s">
        <v>323</v>
      </c>
      <c r="H1540">
        <v>12</v>
      </c>
      <c r="J1540" t="s">
        <v>386</v>
      </c>
      <c r="K1540" t="str">
        <f>VLOOKUP(G1540,lookups!$A$2:$I$201,2,0)</f>
        <v>Queen Parrotfish</v>
      </c>
      <c r="L1540" t="str">
        <f>VLOOKUP(G1540,lookups!$A$2:$I$201,3,0)</f>
        <v>Scarus vetula</v>
      </c>
      <c r="M1540" t="str">
        <f>VLOOKUP(G1540,lookups!$A$2:$I$201,4,0)</f>
        <v>Scaridae</v>
      </c>
      <c r="N1540" t="str">
        <f>VLOOKUP(G1540,lookups!$A$2:$I$201,5,0)</f>
        <v>Herbivores</v>
      </c>
      <c r="O1540">
        <f>VLOOKUP(G1540,lookups!$A$2:$I$201,6,0)</f>
        <v>2.5000000000000001E-2</v>
      </c>
      <c r="P1540">
        <f>VLOOKUP(G1540,lookups!$A$2:$I$201,7,0)</f>
        <v>2.9214000000000002</v>
      </c>
      <c r="Q1540">
        <f t="shared" si="24"/>
        <v>35.535309379641568</v>
      </c>
    </row>
    <row r="1541" spans="1:17" x14ac:dyDescent="0.2">
      <c r="A1541" s="31">
        <v>44677</v>
      </c>
      <c r="B1541" s="32">
        <v>0.45</v>
      </c>
      <c r="C1541" t="s">
        <v>437</v>
      </c>
      <c r="D1541" t="s">
        <v>383</v>
      </c>
      <c r="E1541">
        <v>3</v>
      </c>
      <c r="F1541">
        <v>2.2000000000000002</v>
      </c>
      <c r="G1541" t="s">
        <v>323</v>
      </c>
      <c r="H1541">
        <v>14</v>
      </c>
      <c r="I1541">
        <v>4</v>
      </c>
      <c r="J1541" t="s">
        <v>386</v>
      </c>
      <c r="K1541" t="str">
        <f>VLOOKUP(G1541,lookups!$A$2:$I$201,2,0)</f>
        <v>Queen Parrotfish</v>
      </c>
      <c r="L1541" t="str">
        <f>VLOOKUP(G1541,lookups!$A$2:$I$201,3,0)</f>
        <v>Scarus vetula</v>
      </c>
      <c r="M1541" t="str">
        <f>VLOOKUP(G1541,lookups!$A$2:$I$201,4,0)</f>
        <v>Scaridae</v>
      </c>
      <c r="N1541" t="str">
        <f>VLOOKUP(G1541,lookups!$A$2:$I$201,5,0)</f>
        <v>Herbivores</v>
      </c>
      <c r="O1541">
        <f>VLOOKUP(G1541,lookups!$A$2:$I$201,6,0)</f>
        <v>2.5000000000000001E-2</v>
      </c>
      <c r="P1541">
        <f>VLOOKUP(G1541,lookups!$A$2:$I$201,7,0)</f>
        <v>2.9214000000000002</v>
      </c>
      <c r="Q1541">
        <f t="shared" ref="Q1541:Q1546" si="25">O1541*H1541^P1541</f>
        <v>55.7491759254154</v>
      </c>
    </row>
    <row r="1542" spans="1:17" x14ac:dyDescent="0.2">
      <c r="A1542" s="31">
        <v>44677</v>
      </c>
      <c r="B1542" s="32">
        <v>0.45</v>
      </c>
      <c r="C1542" t="s">
        <v>437</v>
      </c>
      <c r="D1542" t="s">
        <v>383</v>
      </c>
      <c r="E1542">
        <v>3</v>
      </c>
      <c r="F1542">
        <v>2.2000000000000002</v>
      </c>
      <c r="G1542" t="s">
        <v>323</v>
      </c>
      <c r="H1542">
        <v>13</v>
      </c>
      <c r="I1542">
        <v>4</v>
      </c>
      <c r="J1542" t="s">
        <v>386</v>
      </c>
      <c r="K1542" t="str">
        <f>VLOOKUP(G1542,lookups!$A$2:$I$201,2,0)</f>
        <v>Queen Parrotfish</v>
      </c>
      <c r="L1542" t="str">
        <f>VLOOKUP(G1542,lookups!$A$2:$I$201,3,0)</f>
        <v>Scarus vetula</v>
      </c>
      <c r="M1542" t="str">
        <f>VLOOKUP(G1542,lookups!$A$2:$I$201,4,0)</f>
        <v>Scaridae</v>
      </c>
      <c r="N1542" t="str">
        <f>VLOOKUP(G1542,lookups!$A$2:$I$201,5,0)</f>
        <v>Herbivores</v>
      </c>
      <c r="O1542">
        <f>VLOOKUP(G1542,lookups!$A$2:$I$201,6,0)</f>
        <v>2.5000000000000001E-2</v>
      </c>
      <c r="P1542">
        <f>VLOOKUP(G1542,lookups!$A$2:$I$201,7,0)</f>
        <v>2.9214000000000002</v>
      </c>
      <c r="Q1542">
        <f t="shared" si="25"/>
        <v>44.896668724352082</v>
      </c>
    </row>
    <row r="1543" spans="1:17" x14ac:dyDescent="0.2">
      <c r="A1543" s="31">
        <v>44677</v>
      </c>
      <c r="B1543" s="32">
        <v>0.45</v>
      </c>
      <c r="C1543" t="s">
        <v>437</v>
      </c>
      <c r="D1543" t="s">
        <v>383</v>
      </c>
      <c r="E1543">
        <v>3</v>
      </c>
      <c r="F1543">
        <v>2.2000000000000002</v>
      </c>
      <c r="G1543" t="s">
        <v>323</v>
      </c>
      <c r="H1543">
        <v>12</v>
      </c>
      <c r="J1543" t="s">
        <v>386</v>
      </c>
      <c r="K1543" t="str">
        <f>VLOOKUP(G1543,lookups!$A$2:$I$201,2,0)</f>
        <v>Queen Parrotfish</v>
      </c>
      <c r="L1543" t="str">
        <f>VLOOKUP(G1543,lookups!$A$2:$I$201,3,0)</f>
        <v>Scarus vetula</v>
      </c>
      <c r="M1543" t="str">
        <f>VLOOKUP(G1543,lookups!$A$2:$I$201,4,0)</f>
        <v>Scaridae</v>
      </c>
      <c r="N1543" t="str">
        <f>VLOOKUP(G1543,lookups!$A$2:$I$201,5,0)</f>
        <v>Herbivores</v>
      </c>
      <c r="O1543">
        <f>VLOOKUP(G1543,lookups!$A$2:$I$201,6,0)</f>
        <v>2.5000000000000001E-2</v>
      </c>
      <c r="P1543">
        <f>VLOOKUP(G1543,lookups!$A$2:$I$201,7,0)</f>
        <v>2.9214000000000002</v>
      </c>
      <c r="Q1543">
        <f t="shared" si="25"/>
        <v>35.535309379641568</v>
      </c>
    </row>
    <row r="1544" spans="1:17" x14ac:dyDescent="0.2">
      <c r="A1544" s="31">
        <v>44677</v>
      </c>
      <c r="B1544" s="32">
        <v>0.45</v>
      </c>
      <c r="C1544" t="s">
        <v>437</v>
      </c>
      <c r="D1544" t="s">
        <v>383</v>
      </c>
      <c r="E1544">
        <v>3</v>
      </c>
      <c r="F1544">
        <v>2.2000000000000002</v>
      </c>
      <c r="G1544" t="s">
        <v>181</v>
      </c>
      <c r="H1544">
        <v>20</v>
      </c>
      <c r="I1544">
        <v>5</v>
      </c>
      <c r="K1544" t="str">
        <f>VLOOKUP(G1544,lookups!$A$2:$I$201,2,0)</f>
        <v>Bluestriped Grunt</v>
      </c>
      <c r="L1544" t="str">
        <f>VLOOKUP(G1544,lookups!$A$2:$I$201,3,0)</f>
        <v>Haemulon sciurus</v>
      </c>
      <c r="M1544" t="str">
        <f>VLOOKUP(G1544,lookups!$A$2:$I$201,4,0)</f>
        <v>Haemulidae</v>
      </c>
      <c r="N1544" t="str">
        <f>VLOOKUP(G1544,lookups!$A$2:$I$201,5,0)</f>
        <v>Carnivores</v>
      </c>
      <c r="O1544">
        <f>VLOOKUP(G1544,lookups!$A$2:$I$201,6,0)</f>
        <v>1.9400000000000001E-2</v>
      </c>
      <c r="P1544">
        <f>VLOOKUP(G1544,lookups!$A$2:$I$201,7,0)</f>
        <v>2.9996</v>
      </c>
      <c r="Q1544">
        <f t="shared" si="25"/>
        <v>155.01413632226158</v>
      </c>
    </row>
    <row r="1545" spans="1:17" x14ac:dyDescent="0.2">
      <c r="A1545" s="31">
        <v>44677</v>
      </c>
      <c r="B1545" s="32">
        <v>0.45</v>
      </c>
      <c r="C1545" t="s">
        <v>437</v>
      </c>
      <c r="D1545" t="s">
        <v>383</v>
      </c>
      <c r="E1545">
        <v>3</v>
      </c>
      <c r="F1545">
        <v>2.2000000000000002</v>
      </c>
      <c r="G1545" t="s">
        <v>323</v>
      </c>
      <c r="H1545">
        <v>22</v>
      </c>
      <c r="J1545" t="s">
        <v>385</v>
      </c>
      <c r="K1545" t="str">
        <f>VLOOKUP(G1545,lookups!$A$2:$I$201,2,0)</f>
        <v>Queen Parrotfish</v>
      </c>
      <c r="L1545" t="str">
        <f>VLOOKUP(G1545,lookups!$A$2:$I$201,3,0)</f>
        <v>Scarus vetula</v>
      </c>
      <c r="M1545" t="str">
        <f>VLOOKUP(G1545,lookups!$A$2:$I$201,4,0)</f>
        <v>Scaridae</v>
      </c>
      <c r="N1545" t="str">
        <f>VLOOKUP(G1545,lookups!$A$2:$I$201,5,0)</f>
        <v>Herbivores</v>
      </c>
      <c r="O1545">
        <f>VLOOKUP(G1545,lookups!$A$2:$I$201,6,0)</f>
        <v>2.5000000000000001E-2</v>
      </c>
      <c r="P1545">
        <f>VLOOKUP(G1545,lookups!$A$2:$I$201,7,0)</f>
        <v>2.9214000000000002</v>
      </c>
      <c r="Q1545">
        <f t="shared" si="25"/>
        <v>208.78227637141873</v>
      </c>
    </row>
    <row r="1546" spans="1:17" x14ac:dyDescent="0.2">
      <c r="A1546" s="31">
        <v>44677</v>
      </c>
      <c r="B1546" s="32">
        <v>0.45</v>
      </c>
      <c r="C1546" t="s">
        <v>437</v>
      </c>
      <c r="D1546" t="s">
        <v>383</v>
      </c>
      <c r="E1546">
        <v>3</v>
      </c>
      <c r="F1546">
        <v>2.2000000000000002</v>
      </c>
      <c r="G1546" t="s">
        <v>168</v>
      </c>
      <c r="H1546">
        <v>14</v>
      </c>
      <c r="I1546">
        <v>2</v>
      </c>
      <c r="K1546" t="str">
        <f>VLOOKUP(G1546,lookups!$A$2:$I$201,2,0)</f>
        <v>Smallmouth Grunt</v>
      </c>
      <c r="L1546" t="str">
        <f>VLOOKUP(G1546,lookups!$A$2:$I$201,3,0)</f>
        <v>Haemulon chrysargyreum</v>
      </c>
      <c r="M1546" t="str">
        <f>VLOOKUP(G1546,lookups!$A$2:$I$201,4,0)</f>
        <v>Haemulidae</v>
      </c>
      <c r="N1546" t="str">
        <f>VLOOKUP(G1546,lookups!$A$2:$I$201,5,0)</f>
        <v>Carnivores</v>
      </c>
      <c r="O1546">
        <f>VLOOKUP(G1546,lookups!$A$2:$I$201,6,0)</f>
        <v>1.259E-2</v>
      </c>
      <c r="P1546">
        <f>VLOOKUP(G1546,lookups!$A$2:$I$201,7,0)</f>
        <v>2.99</v>
      </c>
      <c r="Q1546">
        <f t="shared" si="25"/>
        <v>33.647171114051574</v>
      </c>
    </row>
    <row r="1547" spans="1:17" x14ac:dyDescent="0.2">
      <c r="A1547" s="31">
        <v>44677</v>
      </c>
      <c r="B1547" s="32">
        <v>0.45</v>
      </c>
      <c r="C1547" t="s">
        <v>437</v>
      </c>
      <c r="D1547" t="s">
        <v>383</v>
      </c>
      <c r="E1547">
        <v>3</v>
      </c>
      <c r="F1547">
        <v>2.2000000000000002</v>
      </c>
      <c r="G1547" t="s">
        <v>168</v>
      </c>
      <c r="H1547">
        <v>13</v>
      </c>
      <c r="K1547" t="str">
        <f>VLOOKUP(G1547,lookups!$A$2:$I$201,2,0)</f>
        <v>Smallmouth Grunt</v>
      </c>
      <c r="L1547" t="str">
        <f>VLOOKUP(G1547,lookups!$A$2:$I$201,3,0)</f>
        <v>Haemulon chrysargyreum</v>
      </c>
      <c r="M1547" t="str">
        <f>VLOOKUP(G1547,lookups!$A$2:$I$201,4,0)</f>
        <v>Haemulidae</v>
      </c>
      <c r="N1547" t="str">
        <f>VLOOKUP(G1547,lookups!$A$2:$I$201,5,0)</f>
        <v>Carnivores</v>
      </c>
      <c r="O1547">
        <f>VLOOKUP(G1547,lookups!$A$2:$I$201,6,0)</f>
        <v>1.259E-2</v>
      </c>
      <c r="P1547">
        <f>VLOOKUP(G1547,lookups!$A$2:$I$201,7,0)</f>
        <v>2.99</v>
      </c>
      <c r="Q1547">
        <f t="shared" ref="Q1547:Q1610" si="26">O1547*H1547^P1547</f>
        <v>26.959780596099382</v>
      </c>
    </row>
    <row r="1548" spans="1:17" x14ac:dyDescent="0.2">
      <c r="A1548" s="31">
        <v>44677</v>
      </c>
      <c r="B1548" s="32">
        <v>0.45</v>
      </c>
      <c r="C1548" t="s">
        <v>437</v>
      </c>
      <c r="D1548" t="s">
        <v>383</v>
      </c>
      <c r="E1548">
        <v>3</v>
      </c>
      <c r="F1548">
        <v>2.2000000000000002</v>
      </c>
      <c r="G1548" t="s">
        <v>318</v>
      </c>
      <c r="H1548">
        <v>12</v>
      </c>
      <c r="J1548" t="s">
        <v>385</v>
      </c>
      <c r="K1548" t="str">
        <f>VLOOKUP(G1548,lookups!$A$2:$I$201,2,0)</f>
        <v>Striped Parrotfish</v>
      </c>
      <c r="L1548" t="str">
        <f>VLOOKUP(G1548,lookups!$A$2:$I$201,3,0)</f>
        <v>Scarus iserti</v>
      </c>
      <c r="M1548" t="str">
        <f>VLOOKUP(G1548,lookups!$A$2:$I$201,4,0)</f>
        <v>Scaridae</v>
      </c>
      <c r="N1548" t="str">
        <f>VLOOKUP(G1548,lookups!$A$2:$I$201,5,0)</f>
        <v>Herbivores</v>
      </c>
      <c r="O1548">
        <f>VLOOKUP(G1548,lookups!$A$2:$I$201,6,0)</f>
        <v>1.47E-2</v>
      </c>
      <c r="P1548">
        <f>VLOOKUP(G1548,lookups!$A$2:$I$201,7,0)</f>
        <v>3.0548000000000002</v>
      </c>
      <c r="Q1548">
        <f t="shared" si="26"/>
        <v>29.107184931818338</v>
      </c>
    </row>
    <row r="1549" spans="1:17" x14ac:dyDescent="0.2">
      <c r="A1549" s="31">
        <v>44677</v>
      </c>
      <c r="B1549" s="32">
        <v>0.45</v>
      </c>
      <c r="C1549" t="s">
        <v>437</v>
      </c>
      <c r="D1549" t="s">
        <v>383</v>
      </c>
      <c r="E1549">
        <v>3</v>
      </c>
      <c r="F1549">
        <v>2.2000000000000002</v>
      </c>
      <c r="G1549" t="s">
        <v>39</v>
      </c>
      <c r="H1549">
        <v>10</v>
      </c>
      <c r="K1549" t="str">
        <f>VLOOKUP(G1549,lookups!$A$2:$I$201,2,0)</f>
        <v>Blue Tang</v>
      </c>
      <c r="L1549" t="str">
        <f>VLOOKUP(G1549,lookups!$A$2:$I$201,3,0)</f>
        <v>Acanthurus coeruleus</v>
      </c>
      <c r="M1549" t="str">
        <f>VLOOKUP(G1549,lookups!$A$2:$I$201,4,0)</f>
        <v>Acanthuridae</v>
      </c>
      <c r="N1549" t="str">
        <f>VLOOKUP(G1549,lookups!$A$2:$I$201,5,0)</f>
        <v>Herbivores</v>
      </c>
      <c r="O1549">
        <f>VLOOKUP(G1549,lookups!$A$2:$I$201,6,0)</f>
        <v>4.1500000000000002E-2</v>
      </c>
      <c r="P1549">
        <f>VLOOKUP(G1549,lookups!$A$2:$I$201,7,0)</f>
        <v>2.8346</v>
      </c>
      <c r="Q1549">
        <f t="shared" si="26"/>
        <v>28.356204301821784</v>
      </c>
    </row>
    <row r="1550" spans="1:17" x14ac:dyDescent="0.2">
      <c r="A1550" s="31">
        <v>44677</v>
      </c>
      <c r="B1550" s="32">
        <v>0.45</v>
      </c>
      <c r="C1550" t="s">
        <v>437</v>
      </c>
      <c r="D1550" t="s">
        <v>383</v>
      </c>
      <c r="E1550">
        <v>3</v>
      </c>
      <c r="F1550">
        <v>2.2000000000000002</v>
      </c>
      <c r="G1550" t="s">
        <v>39</v>
      </c>
      <c r="H1550">
        <v>14</v>
      </c>
      <c r="I1550">
        <v>5</v>
      </c>
      <c r="K1550" t="str">
        <f>VLOOKUP(G1550,lookups!$A$2:$I$201,2,0)</f>
        <v>Blue Tang</v>
      </c>
      <c r="L1550" t="str">
        <f>VLOOKUP(G1550,lookups!$A$2:$I$201,3,0)</f>
        <v>Acanthurus coeruleus</v>
      </c>
      <c r="M1550" t="str">
        <f>VLOOKUP(G1550,lookups!$A$2:$I$201,4,0)</f>
        <v>Acanthuridae</v>
      </c>
      <c r="N1550" t="str">
        <f>VLOOKUP(G1550,lookups!$A$2:$I$201,5,0)</f>
        <v>Herbivores</v>
      </c>
      <c r="O1550">
        <f>VLOOKUP(G1550,lookups!$A$2:$I$201,6,0)</f>
        <v>4.1500000000000002E-2</v>
      </c>
      <c r="P1550">
        <f>VLOOKUP(G1550,lookups!$A$2:$I$201,7,0)</f>
        <v>2.8346</v>
      </c>
      <c r="Q1550">
        <f t="shared" si="26"/>
        <v>73.597426182870976</v>
      </c>
    </row>
    <row r="1551" spans="1:17" x14ac:dyDescent="0.2">
      <c r="A1551" s="31">
        <v>44677</v>
      </c>
      <c r="B1551" s="32">
        <v>0.45</v>
      </c>
      <c r="C1551" t="s">
        <v>437</v>
      </c>
      <c r="D1551" t="s">
        <v>383</v>
      </c>
      <c r="E1551">
        <v>3</v>
      </c>
      <c r="F1551">
        <v>2.2000000000000002</v>
      </c>
      <c r="G1551" t="s">
        <v>39</v>
      </c>
      <c r="H1551">
        <v>8</v>
      </c>
      <c r="K1551" t="str">
        <f>VLOOKUP(G1551,lookups!$A$2:$I$201,2,0)</f>
        <v>Blue Tang</v>
      </c>
      <c r="L1551" t="str">
        <f>VLOOKUP(G1551,lookups!$A$2:$I$201,3,0)</f>
        <v>Acanthurus coeruleus</v>
      </c>
      <c r="M1551" t="str">
        <f>VLOOKUP(G1551,lookups!$A$2:$I$201,4,0)</f>
        <v>Acanthuridae</v>
      </c>
      <c r="N1551" t="str">
        <f>VLOOKUP(G1551,lookups!$A$2:$I$201,5,0)</f>
        <v>Herbivores</v>
      </c>
      <c r="O1551">
        <f>VLOOKUP(G1551,lookups!$A$2:$I$201,6,0)</f>
        <v>4.1500000000000002E-2</v>
      </c>
      <c r="P1551">
        <f>VLOOKUP(G1551,lookups!$A$2:$I$201,7,0)</f>
        <v>2.8346</v>
      </c>
      <c r="Q1551">
        <f t="shared" si="26"/>
        <v>15.064231248415338</v>
      </c>
    </row>
    <row r="1552" spans="1:17" x14ac:dyDescent="0.2">
      <c r="A1552" s="31">
        <v>44677</v>
      </c>
      <c r="B1552" s="32">
        <v>0.45</v>
      </c>
      <c r="C1552" t="s">
        <v>437</v>
      </c>
      <c r="D1552" t="s">
        <v>383</v>
      </c>
      <c r="E1552">
        <v>3</v>
      </c>
      <c r="F1552">
        <v>2.2000000000000002</v>
      </c>
      <c r="G1552" t="s">
        <v>39</v>
      </c>
      <c r="H1552">
        <v>10</v>
      </c>
      <c r="I1552">
        <v>2</v>
      </c>
      <c r="K1552" t="str">
        <f>VLOOKUP(G1552,lookups!$A$2:$I$201,2,0)</f>
        <v>Blue Tang</v>
      </c>
      <c r="L1552" t="str">
        <f>VLOOKUP(G1552,lookups!$A$2:$I$201,3,0)</f>
        <v>Acanthurus coeruleus</v>
      </c>
      <c r="M1552" t="str">
        <f>VLOOKUP(G1552,lookups!$A$2:$I$201,4,0)</f>
        <v>Acanthuridae</v>
      </c>
      <c r="N1552" t="str">
        <f>VLOOKUP(G1552,lookups!$A$2:$I$201,5,0)</f>
        <v>Herbivores</v>
      </c>
      <c r="O1552">
        <f>VLOOKUP(G1552,lookups!$A$2:$I$201,6,0)</f>
        <v>4.1500000000000002E-2</v>
      </c>
      <c r="P1552">
        <f>VLOOKUP(G1552,lookups!$A$2:$I$201,7,0)</f>
        <v>2.8346</v>
      </c>
      <c r="Q1552">
        <f t="shared" si="26"/>
        <v>28.356204301821784</v>
      </c>
    </row>
    <row r="1553" spans="1:17" x14ac:dyDescent="0.2">
      <c r="A1553" s="31">
        <v>44677</v>
      </c>
      <c r="B1553" s="32">
        <v>0.45</v>
      </c>
      <c r="C1553" t="s">
        <v>437</v>
      </c>
      <c r="D1553" t="s">
        <v>383</v>
      </c>
      <c r="E1553">
        <v>3</v>
      </c>
      <c r="F1553">
        <v>2.2000000000000002</v>
      </c>
      <c r="G1553" t="s">
        <v>39</v>
      </c>
      <c r="H1553">
        <v>15</v>
      </c>
      <c r="I1553">
        <v>5</v>
      </c>
      <c r="K1553" t="str">
        <f>VLOOKUP(G1553,lookups!$A$2:$I$201,2,0)</f>
        <v>Blue Tang</v>
      </c>
      <c r="L1553" t="str">
        <f>VLOOKUP(G1553,lookups!$A$2:$I$201,3,0)</f>
        <v>Acanthurus coeruleus</v>
      </c>
      <c r="M1553" t="str">
        <f>VLOOKUP(G1553,lookups!$A$2:$I$201,4,0)</f>
        <v>Acanthuridae</v>
      </c>
      <c r="N1553" t="str">
        <f>VLOOKUP(G1553,lookups!$A$2:$I$201,5,0)</f>
        <v>Herbivores</v>
      </c>
      <c r="O1553">
        <f>VLOOKUP(G1553,lookups!$A$2:$I$201,6,0)</f>
        <v>4.1500000000000002E-2</v>
      </c>
      <c r="P1553">
        <f>VLOOKUP(G1553,lookups!$A$2:$I$201,7,0)</f>
        <v>2.8346</v>
      </c>
      <c r="Q1553">
        <f t="shared" si="26"/>
        <v>89.494506928689532</v>
      </c>
    </row>
    <row r="1554" spans="1:17" x14ac:dyDescent="0.2">
      <c r="A1554" s="31">
        <v>44677</v>
      </c>
      <c r="B1554" s="32">
        <v>0.45</v>
      </c>
      <c r="C1554" t="s">
        <v>437</v>
      </c>
      <c r="D1554" t="s">
        <v>383</v>
      </c>
      <c r="E1554">
        <v>3</v>
      </c>
      <c r="F1554">
        <v>2.2000000000000002</v>
      </c>
      <c r="G1554" t="s">
        <v>318</v>
      </c>
      <c r="H1554">
        <v>10</v>
      </c>
      <c r="J1554" t="s">
        <v>384</v>
      </c>
      <c r="K1554" t="str">
        <f>VLOOKUP(G1554,lookups!$A$2:$I$201,2,0)</f>
        <v>Striped Parrotfish</v>
      </c>
      <c r="L1554" t="str">
        <f>VLOOKUP(G1554,lookups!$A$2:$I$201,3,0)</f>
        <v>Scarus iserti</v>
      </c>
      <c r="M1554" t="str">
        <f>VLOOKUP(G1554,lookups!$A$2:$I$201,4,0)</f>
        <v>Scaridae</v>
      </c>
      <c r="N1554" t="str">
        <f>VLOOKUP(G1554,lookups!$A$2:$I$201,5,0)</f>
        <v>Herbivores</v>
      </c>
      <c r="O1554">
        <f>VLOOKUP(G1554,lookups!$A$2:$I$201,6,0)</f>
        <v>1.47E-2</v>
      </c>
      <c r="P1554">
        <f>VLOOKUP(G1554,lookups!$A$2:$I$201,7,0)</f>
        <v>3.0548000000000002</v>
      </c>
      <c r="Q1554">
        <f t="shared" si="26"/>
        <v>16.676977189904147</v>
      </c>
    </row>
    <row r="1555" spans="1:17" x14ac:dyDescent="0.2">
      <c r="A1555" s="31">
        <v>44677</v>
      </c>
      <c r="B1555" s="32">
        <v>0.45</v>
      </c>
      <c r="C1555" t="s">
        <v>437</v>
      </c>
      <c r="D1555" t="s">
        <v>383</v>
      </c>
      <c r="E1555">
        <v>3</v>
      </c>
      <c r="F1555">
        <v>2.2000000000000002</v>
      </c>
      <c r="G1555" t="s">
        <v>318</v>
      </c>
      <c r="H1555">
        <v>8</v>
      </c>
      <c r="I1555">
        <v>2</v>
      </c>
      <c r="J1555" t="s">
        <v>384</v>
      </c>
      <c r="K1555" t="str">
        <f>VLOOKUP(G1555,lookups!$A$2:$I$201,2,0)</f>
        <v>Striped Parrotfish</v>
      </c>
      <c r="L1555" t="str">
        <f>VLOOKUP(G1555,lookups!$A$2:$I$201,3,0)</f>
        <v>Scarus iserti</v>
      </c>
      <c r="M1555" t="str">
        <f>VLOOKUP(G1555,lookups!$A$2:$I$201,4,0)</f>
        <v>Scaridae</v>
      </c>
      <c r="N1555" t="str">
        <f>VLOOKUP(G1555,lookups!$A$2:$I$201,5,0)</f>
        <v>Herbivores</v>
      </c>
      <c r="O1555">
        <f>VLOOKUP(G1555,lookups!$A$2:$I$201,6,0)</f>
        <v>1.47E-2</v>
      </c>
      <c r="P1555">
        <f>VLOOKUP(G1555,lookups!$A$2:$I$201,7,0)</f>
        <v>3.0548000000000002</v>
      </c>
      <c r="Q1555">
        <f t="shared" si="26"/>
        <v>8.4348356905685886</v>
      </c>
    </row>
    <row r="1556" spans="1:17" x14ac:dyDescent="0.2">
      <c r="A1556" s="31">
        <v>44677</v>
      </c>
      <c r="B1556" s="32">
        <v>0.45</v>
      </c>
      <c r="C1556" t="s">
        <v>437</v>
      </c>
      <c r="D1556" t="s">
        <v>383</v>
      </c>
      <c r="E1556">
        <v>3</v>
      </c>
      <c r="F1556">
        <v>2.2000000000000002</v>
      </c>
      <c r="G1556" t="s">
        <v>247</v>
      </c>
      <c r="H1556">
        <v>28</v>
      </c>
      <c r="K1556" t="str">
        <f>VLOOKUP(G1556,lookups!$A$2:$I$201,2,0)</f>
        <v>Schoolmaster Snapper</v>
      </c>
      <c r="L1556" t="str">
        <f>VLOOKUP(G1556,lookups!$A$2:$I$201,3,0)</f>
        <v>Lutjanus apodus</v>
      </c>
      <c r="M1556" t="str">
        <f>VLOOKUP(G1556,lookups!$A$2:$I$201,4,0)</f>
        <v>Lutjanidae</v>
      </c>
      <c r="N1556" t="str">
        <f>VLOOKUP(G1556,lookups!$A$2:$I$201,5,0)</f>
        <v>Carnivores</v>
      </c>
      <c r="O1556">
        <f>VLOOKUP(G1556,lookups!$A$2:$I$201,6,0)</f>
        <v>1.9400000000000001E-2</v>
      </c>
      <c r="P1556">
        <f>VLOOKUP(G1556,lookups!$A$2:$I$201,7,0)</f>
        <v>2.9779</v>
      </c>
      <c r="Q1556">
        <f t="shared" si="26"/>
        <v>395.63402234660737</v>
      </c>
    </row>
    <row r="1557" spans="1:17" x14ac:dyDescent="0.2">
      <c r="A1557" s="31">
        <v>44677</v>
      </c>
      <c r="B1557" s="32">
        <v>0.45</v>
      </c>
      <c r="C1557" t="s">
        <v>437</v>
      </c>
      <c r="D1557" t="s">
        <v>383</v>
      </c>
      <c r="E1557">
        <v>3</v>
      </c>
      <c r="F1557">
        <v>2.2000000000000002</v>
      </c>
      <c r="G1557" t="s">
        <v>247</v>
      </c>
      <c r="H1557">
        <v>20</v>
      </c>
      <c r="K1557" t="str">
        <f>VLOOKUP(G1557,lookups!$A$2:$I$201,2,0)</f>
        <v>Schoolmaster Snapper</v>
      </c>
      <c r="L1557" t="str">
        <f>VLOOKUP(G1557,lookups!$A$2:$I$201,3,0)</f>
        <v>Lutjanus apodus</v>
      </c>
      <c r="M1557" t="str">
        <f>VLOOKUP(G1557,lookups!$A$2:$I$201,4,0)</f>
        <v>Lutjanidae</v>
      </c>
      <c r="N1557" t="str">
        <f>VLOOKUP(G1557,lookups!$A$2:$I$201,5,0)</f>
        <v>Carnivores</v>
      </c>
      <c r="O1557">
        <f>VLOOKUP(G1557,lookups!$A$2:$I$201,6,0)</f>
        <v>1.9400000000000001E-2</v>
      </c>
      <c r="P1557">
        <f>VLOOKUP(G1557,lookups!$A$2:$I$201,7,0)</f>
        <v>2.9779</v>
      </c>
      <c r="Q1557">
        <f t="shared" si="26"/>
        <v>145.25763000446386</v>
      </c>
    </row>
    <row r="1558" spans="1:17" x14ac:dyDescent="0.2">
      <c r="A1558" s="31">
        <v>44677</v>
      </c>
      <c r="B1558" s="32">
        <v>0.45</v>
      </c>
      <c r="C1558" t="s">
        <v>437</v>
      </c>
      <c r="D1558" t="s">
        <v>383</v>
      </c>
      <c r="E1558">
        <v>3</v>
      </c>
      <c r="F1558">
        <v>2.2000000000000002</v>
      </c>
      <c r="G1558" t="s">
        <v>247</v>
      </c>
      <c r="H1558">
        <v>15</v>
      </c>
      <c r="I1558">
        <v>4</v>
      </c>
      <c r="K1558" t="str">
        <f>VLOOKUP(G1558,lookups!$A$2:$I$201,2,0)</f>
        <v>Schoolmaster Snapper</v>
      </c>
      <c r="L1558" t="str">
        <f>VLOOKUP(G1558,lookups!$A$2:$I$201,3,0)</f>
        <v>Lutjanus apodus</v>
      </c>
      <c r="M1558" t="str">
        <f>VLOOKUP(G1558,lookups!$A$2:$I$201,4,0)</f>
        <v>Lutjanidae</v>
      </c>
      <c r="N1558" t="str">
        <f>VLOOKUP(G1558,lookups!$A$2:$I$201,5,0)</f>
        <v>Carnivores</v>
      </c>
      <c r="O1558">
        <f>VLOOKUP(G1558,lookups!$A$2:$I$201,6,0)</f>
        <v>1.9400000000000001E-2</v>
      </c>
      <c r="P1558">
        <f>VLOOKUP(G1558,lookups!$A$2:$I$201,7,0)</f>
        <v>2.9779</v>
      </c>
      <c r="Q1558">
        <f t="shared" si="26"/>
        <v>61.671411762469752</v>
      </c>
    </row>
    <row r="1559" spans="1:17" x14ac:dyDescent="0.2">
      <c r="A1559" s="31">
        <v>44677</v>
      </c>
      <c r="B1559" s="32">
        <v>0.45</v>
      </c>
      <c r="C1559" t="s">
        <v>437</v>
      </c>
      <c r="D1559" t="s">
        <v>383</v>
      </c>
      <c r="E1559">
        <v>3</v>
      </c>
      <c r="F1559">
        <v>2.2000000000000002</v>
      </c>
      <c r="G1559" t="s">
        <v>269</v>
      </c>
      <c r="H1559">
        <v>15</v>
      </c>
      <c r="K1559" t="str">
        <f>VLOOKUP(G1559,lookups!$A$2:$I$201,2,0)</f>
        <v>Yellowtail Damselfish</v>
      </c>
      <c r="L1559" t="str">
        <f>VLOOKUP(G1559,lookups!$A$2:$I$201,3,0)</f>
        <v>Microspathodon chrysurus</v>
      </c>
      <c r="M1559" t="str">
        <f>VLOOKUP(G1559,lookups!$A$2:$I$201,4,0)</f>
        <v>Pomacentridae</v>
      </c>
      <c r="N1559" t="str">
        <f>VLOOKUP(G1559,lookups!$A$2:$I$201,5,0)</f>
        <v>Herbivores</v>
      </c>
      <c r="O1559">
        <f>VLOOKUP(G1559,lookups!$A$2:$I$201,6,0)</f>
        <v>2.3900000000000001E-2</v>
      </c>
      <c r="P1559">
        <f>VLOOKUP(G1559,lookups!$A$2:$I$201,7,0)</f>
        <v>3.0825</v>
      </c>
      <c r="Q1559">
        <f t="shared" si="26"/>
        <v>100.85541180185032</v>
      </c>
    </row>
    <row r="1560" spans="1:17" x14ac:dyDescent="0.2">
      <c r="A1560" s="31">
        <v>44677</v>
      </c>
      <c r="B1560" s="32">
        <v>0.45</v>
      </c>
      <c r="C1560" t="s">
        <v>437</v>
      </c>
      <c r="D1560" t="s">
        <v>383</v>
      </c>
      <c r="E1560">
        <v>3</v>
      </c>
      <c r="F1560">
        <v>2.2000000000000002</v>
      </c>
      <c r="G1560" t="s">
        <v>269</v>
      </c>
      <c r="H1560">
        <v>13</v>
      </c>
      <c r="K1560" t="str">
        <f>VLOOKUP(G1560,lookups!$A$2:$I$201,2,0)</f>
        <v>Yellowtail Damselfish</v>
      </c>
      <c r="L1560" t="str">
        <f>VLOOKUP(G1560,lookups!$A$2:$I$201,3,0)</f>
        <v>Microspathodon chrysurus</v>
      </c>
      <c r="M1560" t="str">
        <f>VLOOKUP(G1560,lookups!$A$2:$I$201,4,0)</f>
        <v>Pomacentridae</v>
      </c>
      <c r="N1560" t="str">
        <f>VLOOKUP(G1560,lookups!$A$2:$I$201,5,0)</f>
        <v>Herbivores</v>
      </c>
      <c r="O1560">
        <f>VLOOKUP(G1560,lookups!$A$2:$I$201,6,0)</f>
        <v>2.3900000000000001E-2</v>
      </c>
      <c r="P1560">
        <f>VLOOKUP(G1560,lookups!$A$2:$I$201,7,0)</f>
        <v>3.0825</v>
      </c>
      <c r="Q1560">
        <f t="shared" si="26"/>
        <v>64.88260592660798</v>
      </c>
    </row>
    <row r="1561" spans="1:17" x14ac:dyDescent="0.2">
      <c r="A1561" s="31">
        <v>44677</v>
      </c>
      <c r="B1561" s="32">
        <v>0.45</v>
      </c>
      <c r="C1561" t="s">
        <v>437</v>
      </c>
      <c r="D1561" t="s">
        <v>383</v>
      </c>
      <c r="E1561">
        <v>3</v>
      </c>
      <c r="F1561">
        <v>2.2000000000000002</v>
      </c>
      <c r="G1561" t="s">
        <v>352</v>
      </c>
      <c r="H1561">
        <v>6</v>
      </c>
      <c r="I1561">
        <v>3</v>
      </c>
      <c r="K1561" t="str">
        <f>VLOOKUP(G1561,lookups!$A$2:$I$201,2,0)</f>
        <v>Dusky Damselfish</v>
      </c>
      <c r="L1561" t="str">
        <f>VLOOKUP(G1561,lookups!$A$2:$I$201,3,0)</f>
        <v>Stegastes adustus </v>
      </c>
      <c r="M1561" t="str">
        <f>VLOOKUP(G1561,lookups!$A$2:$I$201,4,0)</f>
        <v>Pomacentridae</v>
      </c>
      <c r="N1561" t="str">
        <f>VLOOKUP(G1561,lookups!$A$2:$I$201,5,0)</f>
        <v>Herbivores</v>
      </c>
      <c r="O1561">
        <f>VLOOKUP(G1561,lookups!$A$2:$I$201,6,0)</f>
        <v>1.95E-2</v>
      </c>
      <c r="P1561">
        <f>VLOOKUP(G1561,lookups!$A$2:$I$201,7,0)</f>
        <v>2.99</v>
      </c>
      <c r="Q1561">
        <f t="shared" si="26"/>
        <v>4.1372031817477204</v>
      </c>
    </row>
    <row r="1562" spans="1:17" x14ac:dyDescent="0.2">
      <c r="A1562" s="31">
        <v>44677</v>
      </c>
      <c r="B1562" s="32">
        <v>0.45</v>
      </c>
      <c r="C1562" t="s">
        <v>437</v>
      </c>
      <c r="D1562" t="s">
        <v>383</v>
      </c>
      <c r="E1562">
        <v>3</v>
      </c>
      <c r="F1562">
        <v>2.2000000000000002</v>
      </c>
      <c r="G1562" t="s">
        <v>352</v>
      </c>
      <c r="H1562">
        <v>8</v>
      </c>
      <c r="I1562">
        <v>12</v>
      </c>
      <c r="K1562" t="str">
        <f>VLOOKUP(G1562,lookups!$A$2:$I$201,2,0)</f>
        <v>Dusky Damselfish</v>
      </c>
      <c r="L1562" t="str">
        <f>VLOOKUP(G1562,lookups!$A$2:$I$201,3,0)</f>
        <v>Stegastes adustus </v>
      </c>
      <c r="M1562" t="str">
        <f>VLOOKUP(G1562,lookups!$A$2:$I$201,4,0)</f>
        <v>Pomacentridae</v>
      </c>
      <c r="N1562" t="str">
        <f>VLOOKUP(G1562,lookups!$A$2:$I$201,5,0)</f>
        <v>Herbivores</v>
      </c>
      <c r="O1562">
        <f>VLOOKUP(G1562,lookups!$A$2:$I$201,6,0)</f>
        <v>1.95E-2</v>
      </c>
      <c r="P1562">
        <f>VLOOKUP(G1562,lookups!$A$2:$I$201,7,0)</f>
        <v>2.99</v>
      </c>
      <c r="Q1562">
        <f t="shared" si="26"/>
        <v>9.7785322511078778</v>
      </c>
    </row>
    <row r="1563" spans="1:17" x14ac:dyDescent="0.2">
      <c r="A1563" s="31">
        <v>44677</v>
      </c>
      <c r="B1563" s="32">
        <v>0.45</v>
      </c>
      <c r="C1563" t="s">
        <v>437</v>
      </c>
      <c r="D1563" t="s">
        <v>383</v>
      </c>
      <c r="E1563">
        <v>3</v>
      </c>
      <c r="F1563">
        <v>2.2000000000000002</v>
      </c>
      <c r="G1563" t="s">
        <v>352</v>
      </c>
      <c r="H1563">
        <v>7</v>
      </c>
      <c r="I1563">
        <v>6</v>
      </c>
      <c r="K1563" t="str">
        <f>VLOOKUP(G1563,lookups!$A$2:$I$201,2,0)</f>
        <v>Dusky Damselfish</v>
      </c>
      <c r="L1563" t="str">
        <f>VLOOKUP(G1563,lookups!$A$2:$I$201,3,0)</f>
        <v>Stegastes adustus </v>
      </c>
      <c r="M1563" t="str">
        <f>VLOOKUP(G1563,lookups!$A$2:$I$201,4,0)</f>
        <v>Pomacentridae</v>
      </c>
      <c r="N1563" t="str">
        <f>VLOOKUP(G1563,lookups!$A$2:$I$201,5,0)</f>
        <v>Herbivores</v>
      </c>
      <c r="O1563">
        <f>VLOOKUP(G1563,lookups!$A$2:$I$201,6,0)</f>
        <v>1.95E-2</v>
      </c>
      <c r="P1563">
        <f>VLOOKUP(G1563,lookups!$A$2:$I$201,7,0)</f>
        <v>2.99</v>
      </c>
      <c r="Q1563">
        <f t="shared" si="26"/>
        <v>6.5596059480892199</v>
      </c>
    </row>
    <row r="1564" spans="1:17" x14ac:dyDescent="0.2">
      <c r="A1564" s="31">
        <v>44677</v>
      </c>
      <c r="B1564" s="32">
        <v>0.45</v>
      </c>
      <c r="C1564" t="s">
        <v>437</v>
      </c>
      <c r="D1564" t="s">
        <v>383</v>
      </c>
      <c r="E1564">
        <v>3</v>
      </c>
      <c r="F1564">
        <v>2.2000000000000002</v>
      </c>
      <c r="G1564" t="s">
        <v>373</v>
      </c>
      <c r="H1564">
        <v>5</v>
      </c>
      <c r="I1564">
        <v>20</v>
      </c>
      <c r="K1564" t="str">
        <f>VLOOKUP(G1564,lookups!$A$2:$I$201,2,0)</f>
        <v>Bluehead Wrasse</v>
      </c>
      <c r="L1564" t="str">
        <f>VLOOKUP(G1564,lookups!$A$2:$I$201,3,0)</f>
        <v>Thalassoma bifasciatum</v>
      </c>
      <c r="M1564" t="str">
        <f>VLOOKUP(G1564,lookups!$A$2:$I$201,4,0)</f>
        <v>Labridae</v>
      </c>
      <c r="N1564" t="str">
        <f>VLOOKUP(G1564,lookups!$A$2:$I$201,5,0)</f>
        <v>Carnivores</v>
      </c>
      <c r="O1564">
        <f>VLOOKUP(G1564,lookups!$A$2:$I$201,6,0)</f>
        <v>8.9099999999999995E-3</v>
      </c>
      <c r="P1564">
        <f>VLOOKUP(G1564,lookups!$A$2:$I$201,7,0)</f>
        <v>3.01</v>
      </c>
      <c r="Q1564">
        <f t="shared" si="26"/>
        <v>1.1318201385239828</v>
      </c>
    </row>
    <row r="1565" spans="1:17" x14ac:dyDescent="0.2">
      <c r="A1565" s="31">
        <v>44677</v>
      </c>
      <c r="B1565" s="32">
        <v>0.45</v>
      </c>
      <c r="C1565" t="s">
        <v>437</v>
      </c>
      <c r="D1565" t="s">
        <v>383</v>
      </c>
      <c r="E1565">
        <v>3</v>
      </c>
      <c r="F1565">
        <v>2.2000000000000002</v>
      </c>
      <c r="G1565" t="s">
        <v>373</v>
      </c>
      <c r="H1565">
        <v>5</v>
      </c>
      <c r="I1565">
        <v>10</v>
      </c>
      <c r="K1565" t="str">
        <f>VLOOKUP(G1565,lookups!$A$2:$I$201,2,0)</f>
        <v>Bluehead Wrasse</v>
      </c>
      <c r="L1565" t="str">
        <f>VLOOKUP(G1565,lookups!$A$2:$I$201,3,0)</f>
        <v>Thalassoma bifasciatum</v>
      </c>
      <c r="M1565" t="str">
        <f>VLOOKUP(G1565,lookups!$A$2:$I$201,4,0)</f>
        <v>Labridae</v>
      </c>
      <c r="N1565" t="str">
        <f>VLOOKUP(G1565,lookups!$A$2:$I$201,5,0)</f>
        <v>Carnivores</v>
      </c>
      <c r="O1565">
        <f>VLOOKUP(G1565,lookups!$A$2:$I$201,6,0)</f>
        <v>8.9099999999999995E-3</v>
      </c>
      <c r="P1565">
        <f>VLOOKUP(G1565,lookups!$A$2:$I$201,7,0)</f>
        <v>3.01</v>
      </c>
      <c r="Q1565">
        <f t="shared" si="26"/>
        <v>1.1318201385239828</v>
      </c>
    </row>
    <row r="1566" spans="1:17" x14ac:dyDescent="0.2">
      <c r="A1566" s="31">
        <v>44677</v>
      </c>
      <c r="B1566" s="32">
        <v>0.45</v>
      </c>
      <c r="C1566" t="s">
        <v>437</v>
      </c>
      <c r="D1566" t="s">
        <v>383</v>
      </c>
      <c r="E1566">
        <v>3</v>
      </c>
      <c r="F1566">
        <v>2.2000000000000002</v>
      </c>
      <c r="G1566" t="s">
        <v>342</v>
      </c>
      <c r="H1566">
        <v>8</v>
      </c>
      <c r="J1566" t="s">
        <v>384</v>
      </c>
      <c r="K1566" t="str">
        <f>VLOOKUP(G1566,lookups!$A$2:$I$201,2,0)</f>
        <v>Yellowtail parrotfish</v>
      </c>
      <c r="L1566" t="str">
        <f>VLOOKUP(G1566,lookups!$A$2:$I$201,3,0)</f>
        <v>Sparisoma rubiprinne</v>
      </c>
      <c r="M1566" t="str">
        <f>VLOOKUP(G1566,lookups!$A$2:$I$201,4,0)</f>
        <v>Scaridae</v>
      </c>
      <c r="N1566" t="str">
        <f>VLOOKUP(G1566,lookups!$A$2:$I$201,5,0)</f>
        <v>Herbivores</v>
      </c>
      <c r="O1566">
        <f>VLOOKUP(G1566,lookups!$A$2:$I$201,6,0)</f>
        <v>1.5599999999999999E-2</v>
      </c>
      <c r="P1566">
        <f>VLOOKUP(G1566,lookups!$A$2:$I$201,7,0)</f>
        <v>3.0640999999999998</v>
      </c>
      <c r="Q1566">
        <f t="shared" si="26"/>
        <v>9.1260454533364399</v>
      </c>
    </row>
    <row r="1567" spans="1:17" x14ac:dyDescent="0.2">
      <c r="A1567" s="31">
        <v>44677</v>
      </c>
      <c r="B1567" s="32">
        <v>0.45277777777777778</v>
      </c>
      <c r="C1567" t="s">
        <v>437</v>
      </c>
      <c r="D1567" t="s">
        <v>383</v>
      </c>
      <c r="E1567">
        <v>4</v>
      </c>
      <c r="F1567">
        <v>3.8</v>
      </c>
      <c r="G1567" t="s">
        <v>345</v>
      </c>
      <c r="H1567">
        <v>18</v>
      </c>
      <c r="J1567" t="s">
        <v>386</v>
      </c>
      <c r="K1567" t="str">
        <f>VLOOKUP(G1567,lookups!$A$2:$I$201,2,0)</f>
        <v>Stoplight Parrotfish</v>
      </c>
      <c r="L1567" t="str">
        <f>VLOOKUP(G1567,lookups!$A$2:$I$201,3,0)</f>
        <v>Sparisoma viride</v>
      </c>
      <c r="M1567" t="str">
        <f>VLOOKUP(G1567,lookups!$A$2:$I$201,4,0)</f>
        <v>Scaridae</v>
      </c>
      <c r="N1567" t="str">
        <f>VLOOKUP(G1567,lookups!$A$2:$I$201,5,0)</f>
        <v>Herbivores</v>
      </c>
      <c r="O1567">
        <f>VLOOKUP(G1567,lookups!$A$2:$I$201,6,0)</f>
        <v>2.5000000000000001E-2</v>
      </c>
      <c r="P1567">
        <f>VLOOKUP(G1567,lookups!$A$2:$I$201,7,0)</f>
        <v>2.9214000000000002</v>
      </c>
      <c r="Q1567">
        <f t="shared" si="26"/>
        <v>116.16976346401027</v>
      </c>
    </row>
    <row r="1568" spans="1:17" x14ac:dyDescent="0.2">
      <c r="A1568" s="31">
        <v>44677</v>
      </c>
      <c r="B1568" s="32">
        <v>0.45277777777777778</v>
      </c>
      <c r="C1568" t="s">
        <v>437</v>
      </c>
      <c r="D1568" t="s">
        <v>383</v>
      </c>
      <c r="E1568">
        <v>4</v>
      </c>
      <c r="F1568">
        <v>3.8</v>
      </c>
      <c r="G1568" t="s">
        <v>168</v>
      </c>
      <c r="H1568">
        <v>10</v>
      </c>
      <c r="I1568">
        <v>3</v>
      </c>
      <c r="K1568" t="str">
        <f>VLOOKUP(G1568,lookups!$A$2:$I$201,2,0)</f>
        <v>Smallmouth Grunt</v>
      </c>
      <c r="L1568" t="str">
        <f>VLOOKUP(G1568,lookups!$A$2:$I$201,3,0)</f>
        <v>Haemulon chrysargyreum</v>
      </c>
      <c r="M1568" t="str">
        <f>VLOOKUP(G1568,lookups!$A$2:$I$201,4,0)</f>
        <v>Haemulidae</v>
      </c>
      <c r="N1568" t="str">
        <f>VLOOKUP(G1568,lookups!$A$2:$I$201,5,0)</f>
        <v>Carnivores</v>
      </c>
      <c r="O1568">
        <f>VLOOKUP(G1568,lookups!$A$2:$I$201,6,0)</f>
        <v>1.259E-2</v>
      </c>
      <c r="P1568">
        <f>VLOOKUP(G1568,lookups!$A$2:$I$201,7,0)</f>
        <v>2.99</v>
      </c>
      <c r="Q1568">
        <f t="shared" si="26"/>
        <v>12.303416611833665</v>
      </c>
    </row>
    <row r="1569" spans="1:17" x14ac:dyDescent="0.2">
      <c r="A1569" s="31">
        <v>44677</v>
      </c>
      <c r="B1569" s="32">
        <v>0.452777777777778</v>
      </c>
      <c r="C1569" t="s">
        <v>437</v>
      </c>
      <c r="D1569" t="s">
        <v>383</v>
      </c>
      <c r="E1569">
        <v>4</v>
      </c>
      <c r="F1569">
        <v>3.8</v>
      </c>
      <c r="G1569" t="s">
        <v>168</v>
      </c>
      <c r="H1569">
        <v>20</v>
      </c>
      <c r="K1569" t="str">
        <f>VLOOKUP(G1569,lookups!$A$2:$I$201,2,0)</f>
        <v>Smallmouth Grunt</v>
      </c>
      <c r="L1569" t="str">
        <f>VLOOKUP(G1569,lookups!$A$2:$I$201,3,0)</f>
        <v>Haemulon chrysargyreum</v>
      </c>
      <c r="M1569" t="str">
        <f>VLOOKUP(G1569,lookups!$A$2:$I$201,4,0)</f>
        <v>Haemulidae</v>
      </c>
      <c r="N1569" t="str">
        <f>VLOOKUP(G1569,lookups!$A$2:$I$201,5,0)</f>
        <v>Carnivores</v>
      </c>
      <c r="O1569">
        <f>VLOOKUP(G1569,lookups!$A$2:$I$201,6,0)</f>
        <v>1.259E-2</v>
      </c>
      <c r="P1569">
        <f>VLOOKUP(G1569,lookups!$A$2:$I$201,7,0)</f>
        <v>2.99</v>
      </c>
      <c r="Q1569">
        <f t="shared" si="26"/>
        <v>97.747445643579013</v>
      </c>
    </row>
    <row r="1570" spans="1:17" x14ac:dyDescent="0.2">
      <c r="A1570" s="31">
        <v>44677</v>
      </c>
      <c r="B1570" s="32">
        <v>0.452777777777778</v>
      </c>
      <c r="C1570" t="s">
        <v>437</v>
      </c>
      <c r="D1570" t="s">
        <v>383</v>
      </c>
      <c r="E1570">
        <v>4</v>
      </c>
      <c r="F1570">
        <v>3.8</v>
      </c>
      <c r="G1570" t="s">
        <v>188</v>
      </c>
      <c r="H1570">
        <v>12</v>
      </c>
      <c r="I1570">
        <v>20</v>
      </c>
      <c r="K1570" t="str">
        <f>VLOOKUP(G1570,lookups!$A$2:$I$201,2,0)</f>
        <v>Tomate</v>
      </c>
      <c r="L1570" t="str">
        <f>VLOOKUP(G1570,lookups!$A$2:$I$201,3,0)</f>
        <v>Haemulon aurolineatum</v>
      </c>
      <c r="M1570" t="str">
        <f>VLOOKUP(G1570,lookups!$A$2:$I$201,4,0)</f>
        <v>Haemulidae</v>
      </c>
      <c r="N1570" t="str">
        <f>VLOOKUP(G1570,lookups!$A$2:$I$201,5,0)</f>
        <v>Carnivores</v>
      </c>
      <c r="O1570">
        <f>VLOOKUP(G1570,lookups!$A$2:$I$201,6,0)</f>
        <v>0.01</v>
      </c>
      <c r="P1570">
        <f>VLOOKUP(G1570,lookups!$A$2:$I$201,7,0)</f>
        <v>3.2077</v>
      </c>
      <c r="Q1570">
        <f t="shared" si="26"/>
        <v>28.95274084122882</v>
      </c>
    </row>
    <row r="1571" spans="1:17" x14ac:dyDescent="0.2">
      <c r="A1571" s="31">
        <v>44677</v>
      </c>
      <c r="B1571" s="32">
        <v>0.452777777777778</v>
      </c>
      <c r="C1571" t="s">
        <v>437</v>
      </c>
      <c r="D1571" t="s">
        <v>383</v>
      </c>
      <c r="E1571">
        <v>4</v>
      </c>
      <c r="F1571">
        <v>3.8</v>
      </c>
      <c r="G1571" t="s">
        <v>188</v>
      </c>
      <c r="H1571">
        <v>14</v>
      </c>
      <c r="I1571">
        <v>10</v>
      </c>
      <c r="K1571" t="str">
        <f>VLOOKUP(G1571,lookups!$A$2:$I$201,2,0)</f>
        <v>Tomate</v>
      </c>
      <c r="L1571" t="str">
        <f>VLOOKUP(G1571,lookups!$A$2:$I$201,3,0)</f>
        <v>Haemulon aurolineatum</v>
      </c>
      <c r="M1571" t="str">
        <f>VLOOKUP(G1571,lookups!$A$2:$I$201,4,0)</f>
        <v>Haemulidae</v>
      </c>
      <c r="N1571" t="str">
        <f>VLOOKUP(G1571,lookups!$A$2:$I$201,5,0)</f>
        <v>Carnivores</v>
      </c>
      <c r="O1571">
        <f>VLOOKUP(G1571,lookups!$A$2:$I$201,6,0)</f>
        <v>0.01</v>
      </c>
      <c r="P1571">
        <f>VLOOKUP(G1571,lookups!$A$2:$I$201,7,0)</f>
        <v>3.2077</v>
      </c>
      <c r="Q1571">
        <f t="shared" si="26"/>
        <v>47.471712637202536</v>
      </c>
    </row>
    <row r="1572" spans="1:17" x14ac:dyDescent="0.2">
      <c r="A1572" s="31">
        <v>44677</v>
      </c>
      <c r="B1572" s="32">
        <v>0.452777777777778</v>
      </c>
      <c r="C1572" t="s">
        <v>437</v>
      </c>
      <c r="D1572" t="s">
        <v>383</v>
      </c>
      <c r="E1572">
        <v>4</v>
      </c>
      <c r="F1572">
        <v>3.8</v>
      </c>
      <c r="G1572" t="s">
        <v>188</v>
      </c>
      <c r="H1572">
        <v>10</v>
      </c>
      <c r="I1572">
        <v>20</v>
      </c>
      <c r="K1572" t="str">
        <f>VLOOKUP(G1572,lookups!$A$2:$I$201,2,0)</f>
        <v>Tomate</v>
      </c>
      <c r="L1572" t="str">
        <f>VLOOKUP(G1572,lookups!$A$2:$I$201,3,0)</f>
        <v>Haemulon aurolineatum</v>
      </c>
      <c r="M1572" t="str">
        <f>VLOOKUP(G1572,lookups!$A$2:$I$201,4,0)</f>
        <v>Haemulidae</v>
      </c>
      <c r="N1572" t="str">
        <f>VLOOKUP(G1572,lookups!$A$2:$I$201,5,0)</f>
        <v>Carnivores</v>
      </c>
      <c r="O1572">
        <f>VLOOKUP(G1572,lookups!$A$2:$I$201,6,0)</f>
        <v>0.01</v>
      </c>
      <c r="P1572">
        <f>VLOOKUP(G1572,lookups!$A$2:$I$201,7,0)</f>
        <v>3.2077</v>
      </c>
      <c r="Q1572">
        <f t="shared" si="26"/>
        <v>16.13243782515913</v>
      </c>
    </row>
    <row r="1573" spans="1:17" x14ac:dyDescent="0.2">
      <c r="A1573" s="31">
        <v>44677</v>
      </c>
      <c r="B1573" s="32">
        <v>0.452777777777778</v>
      </c>
      <c r="C1573" t="s">
        <v>437</v>
      </c>
      <c r="D1573" t="s">
        <v>383</v>
      </c>
      <c r="E1573">
        <v>4</v>
      </c>
      <c r="F1573">
        <v>3.8</v>
      </c>
      <c r="G1573" t="s">
        <v>39</v>
      </c>
      <c r="H1573">
        <v>14</v>
      </c>
      <c r="K1573" t="str">
        <f>VLOOKUP(G1573,lookups!$A$2:$I$201,2,0)</f>
        <v>Blue Tang</v>
      </c>
      <c r="L1573" t="str">
        <f>VLOOKUP(G1573,lookups!$A$2:$I$201,3,0)</f>
        <v>Acanthurus coeruleus</v>
      </c>
      <c r="M1573" t="str">
        <f>VLOOKUP(G1573,lookups!$A$2:$I$201,4,0)</f>
        <v>Acanthuridae</v>
      </c>
      <c r="N1573" t="str">
        <f>VLOOKUP(G1573,lookups!$A$2:$I$201,5,0)</f>
        <v>Herbivores</v>
      </c>
      <c r="O1573">
        <f>VLOOKUP(G1573,lookups!$A$2:$I$201,6,0)</f>
        <v>4.1500000000000002E-2</v>
      </c>
      <c r="P1573">
        <f>VLOOKUP(G1573,lookups!$A$2:$I$201,7,0)</f>
        <v>2.8346</v>
      </c>
      <c r="Q1573">
        <f t="shared" si="26"/>
        <v>73.597426182870976</v>
      </c>
    </row>
    <row r="1574" spans="1:17" x14ac:dyDescent="0.2">
      <c r="A1574" s="31">
        <v>44677</v>
      </c>
      <c r="B1574" s="32">
        <v>0.452777777777778</v>
      </c>
      <c r="C1574" t="s">
        <v>437</v>
      </c>
      <c r="D1574" t="s">
        <v>383</v>
      </c>
      <c r="E1574">
        <v>4</v>
      </c>
      <c r="F1574">
        <v>3.8</v>
      </c>
      <c r="G1574" t="s">
        <v>39</v>
      </c>
      <c r="H1574">
        <v>16</v>
      </c>
      <c r="K1574" t="str">
        <f>VLOOKUP(G1574,lookups!$A$2:$I$201,2,0)</f>
        <v>Blue Tang</v>
      </c>
      <c r="L1574" t="str">
        <f>VLOOKUP(G1574,lookups!$A$2:$I$201,3,0)</f>
        <v>Acanthurus coeruleus</v>
      </c>
      <c r="M1574" t="str">
        <f>VLOOKUP(G1574,lookups!$A$2:$I$201,4,0)</f>
        <v>Acanthuridae</v>
      </c>
      <c r="N1574" t="str">
        <f>VLOOKUP(G1574,lookups!$A$2:$I$201,5,0)</f>
        <v>Herbivores</v>
      </c>
      <c r="O1574">
        <f>VLOOKUP(G1574,lookups!$A$2:$I$201,6,0)</f>
        <v>4.1500000000000002E-2</v>
      </c>
      <c r="P1574">
        <f>VLOOKUP(G1574,lookups!$A$2:$I$201,7,0)</f>
        <v>2.8346</v>
      </c>
      <c r="Q1574">
        <f t="shared" si="26"/>
        <v>107.45994143589814</v>
      </c>
    </row>
    <row r="1575" spans="1:17" x14ac:dyDescent="0.2">
      <c r="A1575" s="31">
        <v>44677</v>
      </c>
      <c r="B1575" s="32">
        <v>0.452777777777778</v>
      </c>
      <c r="C1575" t="s">
        <v>437</v>
      </c>
      <c r="D1575" t="s">
        <v>383</v>
      </c>
      <c r="E1575">
        <v>4</v>
      </c>
      <c r="F1575">
        <v>3.8</v>
      </c>
      <c r="G1575" t="s">
        <v>39</v>
      </c>
      <c r="H1575">
        <v>10</v>
      </c>
      <c r="K1575" t="str">
        <f>VLOOKUP(G1575,lookups!$A$2:$I$201,2,0)</f>
        <v>Blue Tang</v>
      </c>
      <c r="L1575" t="str">
        <f>VLOOKUP(G1575,lookups!$A$2:$I$201,3,0)</f>
        <v>Acanthurus coeruleus</v>
      </c>
      <c r="M1575" t="str">
        <f>VLOOKUP(G1575,lookups!$A$2:$I$201,4,0)</f>
        <v>Acanthuridae</v>
      </c>
      <c r="N1575" t="str">
        <f>VLOOKUP(G1575,lookups!$A$2:$I$201,5,0)</f>
        <v>Herbivores</v>
      </c>
      <c r="O1575">
        <f>VLOOKUP(G1575,lookups!$A$2:$I$201,6,0)</f>
        <v>4.1500000000000002E-2</v>
      </c>
      <c r="P1575">
        <f>VLOOKUP(G1575,lookups!$A$2:$I$201,7,0)</f>
        <v>2.8346</v>
      </c>
      <c r="Q1575">
        <f t="shared" si="26"/>
        <v>28.356204301821784</v>
      </c>
    </row>
    <row r="1576" spans="1:17" x14ac:dyDescent="0.2">
      <c r="A1576" s="31">
        <v>44677</v>
      </c>
      <c r="B1576" s="32">
        <v>0.452777777777778</v>
      </c>
      <c r="C1576" t="s">
        <v>437</v>
      </c>
      <c r="D1576" t="s">
        <v>383</v>
      </c>
      <c r="E1576">
        <v>4</v>
      </c>
      <c r="F1576">
        <v>3.8</v>
      </c>
      <c r="G1576" t="s">
        <v>39</v>
      </c>
      <c r="H1576">
        <v>15</v>
      </c>
      <c r="K1576" t="str">
        <f>VLOOKUP(G1576,lookups!$A$2:$I$201,2,0)</f>
        <v>Blue Tang</v>
      </c>
      <c r="L1576" t="str">
        <f>VLOOKUP(G1576,lookups!$A$2:$I$201,3,0)</f>
        <v>Acanthurus coeruleus</v>
      </c>
      <c r="M1576" t="str">
        <f>VLOOKUP(G1576,lookups!$A$2:$I$201,4,0)</f>
        <v>Acanthuridae</v>
      </c>
      <c r="N1576" t="str">
        <f>VLOOKUP(G1576,lookups!$A$2:$I$201,5,0)</f>
        <v>Herbivores</v>
      </c>
      <c r="O1576">
        <f>VLOOKUP(G1576,lookups!$A$2:$I$201,6,0)</f>
        <v>4.1500000000000002E-2</v>
      </c>
      <c r="P1576">
        <f>VLOOKUP(G1576,lookups!$A$2:$I$201,7,0)</f>
        <v>2.8346</v>
      </c>
      <c r="Q1576">
        <f t="shared" si="26"/>
        <v>89.494506928689532</v>
      </c>
    </row>
    <row r="1577" spans="1:17" x14ac:dyDescent="0.2">
      <c r="A1577" s="31">
        <v>44677</v>
      </c>
      <c r="B1577" s="32">
        <v>0.452777777777778</v>
      </c>
      <c r="C1577" t="s">
        <v>437</v>
      </c>
      <c r="D1577" t="s">
        <v>383</v>
      </c>
      <c r="E1577">
        <v>4</v>
      </c>
      <c r="F1577">
        <v>3.8</v>
      </c>
      <c r="G1577" t="s">
        <v>39</v>
      </c>
      <c r="H1577">
        <v>16</v>
      </c>
      <c r="K1577" t="str">
        <f>VLOOKUP(G1577,lookups!$A$2:$I$201,2,0)</f>
        <v>Blue Tang</v>
      </c>
      <c r="L1577" t="str">
        <f>VLOOKUP(G1577,lookups!$A$2:$I$201,3,0)</f>
        <v>Acanthurus coeruleus</v>
      </c>
      <c r="M1577" t="str">
        <f>VLOOKUP(G1577,lookups!$A$2:$I$201,4,0)</f>
        <v>Acanthuridae</v>
      </c>
      <c r="N1577" t="str">
        <f>VLOOKUP(G1577,lookups!$A$2:$I$201,5,0)</f>
        <v>Herbivores</v>
      </c>
      <c r="O1577">
        <f>VLOOKUP(G1577,lookups!$A$2:$I$201,6,0)</f>
        <v>4.1500000000000002E-2</v>
      </c>
      <c r="P1577">
        <f>VLOOKUP(G1577,lookups!$A$2:$I$201,7,0)</f>
        <v>2.8346</v>
      </c>
      <c r="Q1577">
        <f t="shared" si="26"/>
        <v>107.45994143589814</v>
      </c>
    </row>
    <row r="1578" spans="1:17" x14ac:dyDescent="0.2">
      <c r="A1578" s="31">
        <v>44677</v>
      </c>
      <c r="B1578" s="32">
        <v>0.452777777777778</v>
      </c>
      <c r="C1578" t="s">
        <v>437</v>
      </c>
      <c r="D1578" t="s">
        <v>383</v>
      </c>
      <c r="E1578">
        <v>4</v>
      </c>
      <c r="F1578">
        <v>3.8</v>
      </c>
      <c r="G1578" t="s">
        <v>318</v>
      </c>
      <c r="H1578">
        <v>10</v>
      </c>
      <c r="J1578" t="s">
        <v>385</v>
      </c>
      <c r="K1578" t="str">
        <f>VLOOKUP(G1578,lookups!$A$2:$I$201,2,0)</f>
        <v>Striped Parrotfish</v>
      </c>
      <c r="L1578" t="str">
        <f>VLOOKUP(G1578,lookups!$A$2:$I$201,3,0)</f>
        <v>Scarus iserti</v>
      </c>
      <c r="M1578" t="str">
        <f>VLOOKUP(G1578,lookups!$A$2:$I$201,4,0)</f>
        <v>Scaridae</v>
      </c>
      <c r="N1578" t="str">
        <f>VLOOKUP(G1578,lookups!$A$2:$I$201,5,0)</f>
        <v>Herbivores</v>
      </c>
      <c r="O1578">
        <f>VLOOKUP(G1578,lookups!$A$2:$I$201,6,0)</f>
        <v>1.47E-2</v>
      </c>
      <c r="P1578">
        <f>VLOOKUP(G1578,lookups!$A$2:$I$201,7,0)</f>
        <v>3.0548000000000002</v>
      </c>
      <c r="Q1578">
        <f t="shared" si="26"/>
        <v>16.676977189904147</v>
      </c>
    </row>
    <row r="1579" spans="1:17" x14ac:dyDescent="0.2">
      <c r="A1579" s="31">
        <v>44677</v>
      </c>
      <c r="B1579" s="32">
        <v>0.452777777777778</v>
      </c>
      <c r="C1579" t="s">
        <v>437</v>
      </c>
      <c r="D1579" t="s">
        <v>383</v>
      </c>
      <c r="E1579">
        <v>4</v>
      </c>
      <c r="F1579">
        <v>3.8</v>
      </c>
      <c r="G1579" t="s">
        <v>318</v>
      </c>
      <c r="H1579">
        <v>12</v>
      </c>
      <c r="J1579" t="s">
        <v>385</v>
      </c>
      <c r="K1579" t="str">
        <f>VLOOKUP(G1579,lookups!$A$2:$I$201,2,0)</f>
        <v>Striped Parrotfish</v>
      </c>
      <c r="L1579" t="str">
        <f>VLOOKUP(G1579,lookups!$A$2:$I$201,3,0)</f>
        <v>Scarus iserti</v>
      </c>
      <c r="M1579" t="str">
        <f>VLOOKUP(G1579,lookups!$A$2:$I$201,4,0)</f>
        <v>Scaridae</v>
      </c>
      <c r="N1579" t="str">
        <f>VLOOKUP(G1579,lookups!$A$2:$I$201,5,0)</f>
        <v>Herbivores</v>
      </c>
      <c r="O1579">
        <f>VLOOKUP(G1579,lookups!$A$2:$I$201,6,0)</f>
        <v>1.47E-2</v>
      </c>
      <c r="P1579">
        <f>VLOOKUP(G1579,lookups!$A$2:$I$201,7,0)</f>
        <v>3.0548000000000002</v>
      </c>
      <c r="Q1579">
        <f t="shared" si="26"/>
        <v>29.107184931818338</v>
      </c>
    </row>
    <row r="1580" spans="1:17" x14ac:dyDescent="0.2">
      <c r="A1580" s="31">
        <v>44677</v>
      </c>
      <c r="B1580" s="32">
        <v>0.452777777777778</v>
      </c>
      <c r="C1580" t="s">
        <v>437</v>
      </c>
      <c r="D1580" t="s">
        <v>383</v>
      </c>
      <c r="E1580">
        <v>4</v>
      </c>
      <c r="F1580">
        <v>3.8</v>
      </c>
      <c r="G1580" t="s">
        <v>194</v>
      </c>
      <c r="H1580">
        <v>8</v>
      </c>
      <c r="K1580" t="str">
        <f>VLOOKUP(G1580,lookups!$A$2:$I$201,2,0)</f>
        <v>Yellowhead Wrasse</v>
      </c>
      <c r="L1580" t="str">
        <f>VLOOKUP(G1580,lookups!$A$2:$I$201,3,0)</f>
        <v>Halichoeres garnoti</v>
      </c>
      <c r="M1580" t="str">
        <f>VLOOKUP(G1580,lookups!$A$2:$I$201,4,0)</f>
        <v>Labridae</v>
      </c>
      <c r="N1580" t="str">
        <f>VLOOKUP(G1580,lookups!$A$2:$I$201,5,0)</f>
        <v>Carnivores</v>
      </c>
      <c r="O1580">
        <f>VLOOKUP(G1580,lookups!$A$2:$I$201,6,0)</f>
        <v>0.01</v>
      </c>
      <c r="P1580">
        <f>VLOOKUP(G1580,lookups!$A$2:$I$201,7,0)</f>
        <v>3.13</v>
      </c>
      <c r="Q1580">
        <f t="shared" si="26"/>
        <v>6.7092142277548126</v>
      </c>
    </row>
    <row r="1581" spans="1:17" x14ac:dyDescent="0.2">
      <c r="A1581" s="31">
        <v>44677</v>
      </c>
      <c r="B1581" s="32">
        <v>0.452777777777778</v>
      </c>
      <c r="C1581" t="s">
        <v>437</v>
      </c>
      <c r="D1581" t="s">
        <v>383</v>
      </c>
      <c r="E1581">
        <v>4</v>
      </c>
      <c r="F1581">
        <v>3.8</v>
      </c>
      <c r="G1581" t="s">
        <v>345</v>
      </c>
      <c r="H1581">
        <v>8</v>
      </c>
      <c r="J1581" t="s">
        <v>384</v>
      </c>
      <c r="K1581" t="str">
        <f>VLOOKUP(G1581,lookups!$A$2:$I$201,2,0)</f>
        <v>Stoplight Parrotfish</v>
      </c>
      <c r="L1581" t="str">
        <f>VLOOKUP(G1581,lookups!$A$2:$I$201,3,0)</f>
        <v>Sparisoma viride</v>
      </c>
      <c r="M1581" t="str">
        <f>VLOOKUP(G1581,lookups!$A$2:$I$201,4,0)</f>
        <v>Scaridae</v>
      </c>
      <c r="N1581" t="str">
        <f>VLOOKUP(G1581,lookups!$A$2:$I$201,5,0)</f>
        <v>Herbivores</v>
      </c>
      <c r="O1581">
        <f>VLOOKUP(G1581,lookups!$A$2:$I$201,6,0)</f>
        <v>2.5000000000000001E-2</v>
      </c>
      <c r="P1581">
        <f>VLOOKUP(G1581,lookups!$A$2:$I$201,7,0)</f>
        <v>2.9214000000000002</v>
      </c>
      <c r="Q1581">
        <f t="shared" si="26"/>
        <v>10.869938743553069</v>
      </c>
    </row>
    <row r="1582" spans="1:17" x14ac:dyDescent="0.2">
      <c r="A1582" s="31">
        <v>44677</v>
      </c>
      <c r="B1582" s="32">
        <v>0.452777777777778</v>
      </c>
      <c r="C1582" t="s">
        <v>437</v>
      </c>
      <c r="D1582" t="s">
        <v>383</v>
      </c>
      <c r="E1582">
        <v>4</v>
      </c>
      <c r="F1582">
        <v>3.8</v>
      </c>
      <c r="G1582" t="s">
        <v>124</v>
      </c>
      <c r="H1582">
        <v>6</v>
      </c>
      <c r="I1582">
        <v>10</v>
      </c>
      <c r="K1582" t="str">
        <f>VLOOKUP(G1582,lookups!$A$2:$I$201,2,0)</f>
        <v>Brown Chromis</v>
      </c>
      <c r="L1582" t="str">
        <f>VLOOKUP(G1582,lookups!$A$2:$I$201,3,0)</f>
        <v>Chromis multilineata</v>
      </c>
      <c r="M1582" t="str">
        <f>VLOOKUP(G1582,lookups!$A$2:$I$201,4,0)</f>
        <v>Pomacentridae</v>
      </c>
      <c r="N1582" t="str">
        <f>VLOOKUP(G1582,lookups!$A$2:$I$201,5,0)</f>
        <v>Planktivore</v>
      </c>
      <c r="O1582">
        <f>VLOOKUP(G1582,lookups!$A$2:$I$201,6,0)</f>
        <v>1.4789999999999999E-2</v>
      </c>
      <c r="P1582">
        <f>VLOOKUP(G1582,lookups!$A$2:$I$201,7,0)</f>
        <v>2.98</v>
      </c>
      <c r="Q1582">
        <f t="shared" si="26"/>
        <v>3.0821864023530869</v>
      </c>
    </row>
    <row r="1583" spans="1:17" x14ac:dyDescent="0.2">
      <c r="A1583" s="31">
        <v>44677</v>
      </c>
      <c r="B1583" s="32">
        <v>0.452777777777778</v>
      </c>
      <c r="C1583" t="s">
        <v>437</v>
      </c>
      <c r="D1583" t="s">
        <v>383</v>
      </c>
      <c r="E1583">
        <v>4</v>
      </c>
      <c r="F1583">
        <v>3.8</v>
      </c>
      <c r="G1583" t="s">
        <v>345</v>
      </c>
      <c r="H1583">
        <v>17</v>
      </c>
      <c r="J1583" t="s">
        <v>386</v>
      </c>
      <c r="K1583" t="str">
        <f>VLOOKUP(G1583,lookups!$A$2:$I$201,2,0)</f>
        <v>Stoplight Parrotfish</v>
      </c>
      <c r="L1583" t="str">
        <f>VLOOKUP(G1583,lookups!$A$2:$I$201,3,0)</f>
        <v>Sparisoma viride</v>
      </c>
      <c r="M1583" t="str">
        <f>VLOOKUP(G1583,lookups!$A$2:$I$201,4,0)</f>
        <v>Scaridae</v>
      </c>
      <c r="N1583" t="str">
        <f>VLOOKUP(G1583,lookups!$A$2:$I$201,5,0)</f>
        <v>Herbivores</v>
      </c>
      <c r="O1583">
        <f>VLOOKUP(G1583,lookups!$A$2:$I$201,6,0)</f>
        <v>2.5000000000000001E-2</v>
      </c>
      <c r="P1583">
        <f>VLOOKUP(G1583,lookups!$A$2:$I$201,7,0)</f>
        <v>2.9214000000000002</v>
      </c>
      <c r="Q1583">
        <f t="shared" si="26"/>
        <v>98.30452014029936</v>
      </c>
    </row>
    <row r="1584" spans="1:17" x14ac:dyDescent="0.2">
      <c r="A1584" s="31">
        <v>44677</v>
      </c>
      <c r="B1584" s="32">
        <v>0.452777777777778</v>
      </c>
      <c r="C1584" t="s">
        <v>437</v>
      </c>
      <c r="D1584" t="s">
        <v>383</v>
      </c>
      <c r="E1584">
        <v>4</v>
      </c>
      <c r="F1584">
        <v>3.8</v>
      </c>
      <c r="G1584" t="s">
        <v>318</v>
      </c>
      <c r="H1584">
        <v>12</v>
      </c>
      <c r="I1584">
        <v>2</v>
      </c>
      <c r="J1584" t="s">
        <v>386</v>
      </c>
      <c r="K1584" t="str">
        <f>VLOOKUP(G1584,lookups!$A$2:$I$201,2,0)</f>
        <v>Striped Parrotfish</v>
      </c>
      <c r="L1584" t="str">
        <f>VLOOKUP(G1584,lookups!$A$2:$I$201,3,0)</f>
        <v>Scarus iserti</v>
      </c>
      <c r="M1584" t="str">
        <f>VLOOKUP(G1584,lookups!$A$2:$I$201,4,0)</f>
        <v>Scaridae</v>
      </c>
      <c r="N1584" t="str">
        <f>VLOOKUP(G1584,lookups!$A$2:$I$201,5,0)</f>
        <v>Herbivores</v>
      </c>
      <c r="O1584">
        <f>VLOOKUP(G1584,lookups!$A$2:$I$201,6,0)</f>
        <v>1.47E-2</v>
      </c>
      <c r="P1584">
        <f>VLOOKUP(G1584,lookups!$A$2:$I$201,7,0)</f>
        <v>3.0548000000000002</v>
      </c>
      <c r="Q1584">
        <f t="shared" si="26"/>
        <v>29.107184931818338</v>
      </c>
    </row>
    <row r="1585" spans="1:17" x14ac:dyDescent="0.2">
      <c r="A1585" s="31">
        <v>44677</v>
      </c>
      <c r="B1585" s="32">
        <v>0.452777777777778</v>
      </c>
      <c r="C1585" t="s">
        <v>437</v>
      </c>
      <c r="D1585" t="s">
        <v>383</v>
      </c>
      <c r="E1585">
        <v>4</v>
      </c>
      <c r="F1585">
        <v>3.8</v>
      </c>
      <c r="G1585" t="s">
        <v>323</v>
      </c>
      <c r="H1585">
        <v>12</v>
      </c>
      <c r="J1585" t="s">
        <v>386</v>
      </c>
      <c r="K1585" t="str">
        <f>VLOOKUP(G1585,lookups!$A$2:$I$201,2,0)</f>
        <v>Queen Parrotfish</v>
      </c>
      <c r="L1585" t="str">
        <f>VLOOKUP(G1585,lookups!$A$2:$I$201,3,0)</f>
        <v>Scarus vetula</v>
      </c>
      <c r="M1585" t="str">
        <f>VLOOKUP(G1585,lookups!$A$2:$I$201,4,0)</f>
        <v>Scaridae</v>
      </c>
      <c r="N1585" t="str">
        <f>VLOOKUP(G1585,lookups!$A$2:$I$201,5,0)</f>
        <v>Herbivores</v>
      </c>
      <c r="O1585">
        <f>VLOOKUP(G1585,lookups!$A$2:$I$201,6,0)</f>
        <v>2.5000000000000001E-2</v>
      </c>
      <c r="P1585">
        <f>VLOOKUP(G1585,lookups!$A$2:$I$201,7,0)</f>
        <v>2.9214000000000002</v>
      </c>
      <c r="Q1585">
        <f t="shared" si="26"/>
        <v>35.535309379641568</v>
      </c>
    </row>
    <row r="1586" spans="1:17" x14ac:dyDescent="0.2">
      <c r="A1586" s="31">
        <v>44677</v>
      </c>
      <c r="B1586" s="32">
        <v>0.452777777777778</v>
      </c>
      <c r="C1586" t="s">
        <v>437</v>
      </c>
      <c r="D1586" t="s">
        <v>383</v>
      </c>
      <c r="E1586">
        <v>4</v>
      </c>
      <c r="F1586">
        <v>3.8</v>
      </c>
      <c r="G1586" t="s">
        <v>222</v>
      </c>
      <c r="H1586">
        <v>16</v>
      </c>
      <c r="K1586" t="str">
        <f>VLOOKUP(G1586,lookups!$A$2:$I$201,2,0)</f>
        <v>Longspine squirrelfish</v>
      </c>
      <c r="L1586" t="str">
        <f>VLOOKUP(G1586,lookups!$A$2:$I$201,3,0)</f>
        <v>Holocentrus rufus</v>
      </c>
      <c r="M1586" t="str">
        <f>VLOOKUP(G1586,lookups!$A$2:$I$201,4,0)</f>
        <v>Holocentridae</v>
      </c>
      <c r="N1586" t="str">
        <f>VLOOKUP(G1586,lookups!$A$2:$I$201,5,0)</f>
        <v>Carnivores</v>
      </c>
      <c r="O1586">
        <f>VLOOKUP(G1586,lookups!$A$2:$I$201,6,0)</f>
        <v>1.1480000000000001E-2</v>
      </c>
      <c r="P1586">
        <f>VLOOKUP(G1586,lookups!$A$2:$I$201,7,0)</f>
        <v>2.89</v>
      </c>
      <c r="Q1586">
        <f t="shared" si="26"/>
        <v>34.661602538499771</v>
      </c>
    </row>
    <row r="1587" spans="1:17" x14ac:dyDescent="0.2">
      <c r="A1587" s="31">
        <v>44677</v>
      </c>
      <c r="B1587" s="32">
        <v>0.452777777777778</v>
      </c>
      <c r="C1587" t="s">
        <v>437</v>
      </c>
      <c r="D1587" t="s">
        <v>383</v>
      </c>
      <c r="E1587">
        <v>4</v>
      </c>
      <c r="F1587">
        <v>3.8</v>
      </c>
      <c r="G1587" t="s">
        <v>364</v>
      </c>
      <c r="H1587">
        <v>12</v>
      </c>
      <c r="K1587" t="str">
        <f>VLOOKUP(G1587,lookups!$A$2:$I$201,2,0)</f>
        <v>3-spot Damselfish</v>
      </c>
      <c r="L1587" t="str">
        <f>VLOOKUP(G1587,lookups!$A$2:$I$201,3,0)</f>
        <v>Stegastes planifrons</v>
      </c>
      <c r="M1587" t="str">
        <f>VLOOKUP(G1587,lookups!$A$2:$I$201,4,0)</f>
        <v>Pomacentridae</v>
      </c>
      <c r="N1587" t="str">
        <f>VLOOKUP(G1587,lookups!$A$2:$I$201,5,0)</f>
        <v>Omnivores</v>
      </c>
      <c r="O1587">
        <f>VLOOKUP(G1587,lookups!$A$2:$I$201,6,0)</f>
        <v>2.188E-2</v>
      </c>
      <c r="P1587">
        <f>VLOOKUP(G1587,lookups!$A$2:$I$201,7,0)</f>
        <v>2.96</v>
      </c>
      <c r="Q1587">
        <f t="shared" si="26"/>
        <v>34.231332579369578</v>
      </c>
    </row>
    <row r="1588" spans="1:17" x14ac:dyDescent="0.2">
      <c r="A1588" s="31">
        <v>44677</v>
      </c>
      <c r="B1588" s="32">
        <v>0.452777777777778</v>
      </c>
      <c r="C1588" t="s">
        <v>437</v>
      </c>
      <c r="D1588" t="s">
        <v>383</v>
      </c>
      <c r="E1588">
        <v>4</v>
      </c>
      <c r="F1588">
        <v>3.8</v>
      </c>
      <c r="G1588" t="s">
        <v>30</v>
      </c>
      <c r="H1588">
        <v>14</v>
      </c>
      <c r="K1588" t="str">
        <f>VLOOKUP(G1588,lookups!$A$2:$I$201,2,0)</f>
        <v>Ocean Surgeonfish</v>
      </c>
      <c r="L1588" t="str">
        <f>VLOOKUP(G1588,lookups!$A$2:$I$201,3,0)</f>
        <v>Acanthurus bahianus</v>
      </c>
      <c r="M1588" t="str">
        <f>VLOOKUP(G1588,lookups!$A$2:$I$201,4,0)</f>
        <v>Acanthuridae</v>
      </c>
      <c r="N1588" t="str">
        <f>VLOOKUP(G1588,lookups!$A$2:$I$201,5,0)</f>
        <v>Herbivores</v>
      </c>
      <c r="O1588">
        <f>VLOOKUP(G1588,lookups!$A$2:$I$201,6,0)</f>
        <v>2.3699999999999999E-2</v>
      </c>
      <c r="P1588">
        <f>VLOOKUP(G1588,lookups!$A$2:$I$201,7,0)</f>
        <v>2.9752000000000001</v>
      </c>
      <c r="Q1588">
        <f t="shared" si="26"/>
        <v>60.912787998674638</v>
      </c>
    </row>
    <row r="1589" spans="1:17" x14ac:dyDescent="0.2">
      <c r="A1589" s="31">
        <v>44677</v>
      </c>
      <c r="B1589" s="32">
        <v>0.452777777777778</v>
      </c>
      <c r="C1589" t="s">
        <v>437</v>
      </c>
      <c r="D1589" t="s">
        <v>383</v>
      </c>
      <c r="E1589">
        <v>4</v>
      </c>
      <c r="F1589">
        <v>3.8</v>
      </c>
      <c r="G1589" t="s">
        <v>203</v>
      </c>
      <c r="H1589">
        <v>6</v>
      </c>
      <c r="K1589" t="str">
        <f>VLOOKUP(G1589,lookups!$A$2:$I$201,2,0)</f>
        <v>Puddingwife</v>
      </c>
      <c r="L1589" t="str">
        <f>VLOOKUP(G1589,lookups!$A$2:$I$201,3,0)</f>
        <v>Halichoeres radiatus</v>
      </c>
      <c r="M1589" t="str">
        <f>VLOOKUP(G1589,lookups!$A$2:$I$201,4,0)</f>
        <v>Labridae</v>
      </c>
      <c r="N1589" t="str">
        <f>VLOOKUP(G1589,lookups!$A$2:$I$201,5,0)</f>
        <v>Carnivores</v>
      </c>
      <c r="O1589">
        <f>VLOOKUP(G1589,lookups!$A$2:$I$201,6,0)</f>
        <v>1.3100000000000001E-2</v>
      </c>
      <c r="P1589">
        <f>VLOOKUP(G1589,lookups!$A$2:$I$201,7,0)</f>
        <v>3.0379999999999998</v>
      </c>
      <c r="Q1589">
        <f t="shared" si="26"/>
        <v>3.0289687611593323</v>
      </c>
    </row>
    <row r="1590" spans="1:17" x14ac:dyDescent="0.2">
      <c r="A1590" s="31">
        <v>44677</v>
      </c>
      <c r="B1590" s="32">
        <v>0.452777777777778</v>
      </c>
      <c r="C1590" t="s">
        <v>437</v>
      </c>
      <c r="D1590" t="s">
        <v>383</v>
      </c>
      <c r="E1590">
        <v>4</v>
      </c>
      <c r="F1590">
        <v>3.8</v>
      </c>
      <c r="G1590" t="s">
        <v>323</v>
      </c>
      <c r="H1590">
        <v>4</v>
      </c>
      <c r="I1590">
        <v>10</v>
      </c>
      <c r="J1590" t="s">
        <v>384</v>
      </c>
      <c r="K1590" t="str">
        <f>VLOOKUP(G1590,lookups!$A$2:$I$201,2,0)</f>
        <v>Queen Parrotfish</v>
      </c>
      <c r="L1590" t="str">
        <f>VLOOKUP(G1590,lookups!$A$2:$I$201,3,0)</f>
        <v>Scarus vetula</v>
      </c>
      <c r="M1590" t="str">
        <f>VLOOKUP(G1590,lookups!$A$2:$I$201,4,0)</f>
        <v>Scaridae</v>
      </c>
      <c r="N1590" t="str">
        <f>VLOOKUP(G1590,lookups!$A$2:$I$201,5,0)</f>
        <v>Herbivores</v>
      </c>
      <c r="O1590">
        <f>VLOOKUP(G1590,lookups!$A$2:$I$201,6,0)</f>
        <v>2.5000000000000001E-2</v>
      </c>
      <c r="P1590">
        <f>VLOOKUP(G1590,lookups!$A$2:$I$201,7,0)</f>
        <v>2.9214000000000002</v>
      </c>
      <c r="Q1590">
        <f t="shared" si="26"/>
        <v>1.4348221330880631</v>
      </c>
    </row>
    <row r="1591" spans="1:17" x14ac:dyDescent="0.2">
      <c r="A1591" s="31">
        <v>44677</v>
      </c>
      <c r="B1591" s="32">
        <v>0.452777777777778</v>
      </c>
      <c r="C1591" t="s">
        <v>437</v>
      </c>
      <c r="D1591" t="s">
        <v>383</v>
      </c>
      <c r="E1591">
        <v>4</v>
      </c>
      <c r="F1591">
        <v>3.8</v>
      </c>
      <c r="G1591" t="s">
        <v>323</v>
      </c>
      <c r="H1591">
        <v>12</v>
      </c>
      <c r="J1591" t="s">
        <v>386</v>
      </c>
      <c r="K1591" t="str">
        <f>VLOOKUP(G1591,lookups!$A$2:$I$201,2,0)</f>
        <v>Queen Parrotfish</v>
      </c>
      <c r="L1591" t="str">
        <f>VLOOKUP(G1591,lookups!$A$2:$I$201,3,0)</f>
        <v>Scarus vetula</v>
      </c>
      <c r="M1591" t="str">
        <f>VLOOKUP(G1591,lookups!$A$2:$I$201,4,0)</f>
        <v>Scaridae</v>
      </c>
      <c r="N1591" t="str">
        <f>VLOOKUP(G1591,lookups!$A$2:$I$201,5,0)</f>
        <v>Herbivores</v>
      </c>
      <c r="O1591">
        <f>VLOOKUP(G1591,lookups!$A$2:$I$201,6,0)</f>
        <v>2.5000000000000001E-2</v>
      </c>
      <c r="P1591">
        <f>VLOOKUP(G1591,lookups!$A$2:$I$201,7,0)</f>
        <v>2.9214000000000002</v>
      </c>
      <c r="Q1591">
        <f t="shared" si="26"/>
        <v>35.535309379641568</v>
      </c>
    </row>
    <row r="1592" spans="1:17" x14ac:dyDescent="0.2">
      <c r="A1592" s="31">
        <v>44677</v>
      </c>
      <c r="B1592" s="32">
        <v>0.452777777777778</v>
      </c>
      <c r="C1592" t="s">
        <v>437</v>
      </c>
      <c r="D1592" t="s">
        <v>383</v>
      </c>
      <c r="E1592">
        <v>4</v>
      </c>
      <c r="F1592">
        <v>3.8</v>
      </c>
      <c r="G1592" t="s">
        <v>318</v>
      </c>
      <c r="H1592">
        <v>4</v>
      </c>
      <c r="I1592">
        <v>10</v>
      </c>
      <c r="J1592" t="s">
        <v>384</v>
      </c>
      <c r="K1592" t="str">
        <f>VLOOKUP(G1592,lookups!$A$2:$I$201,2,0)</f>
        <v>Striped Parrotfish</v>
      </c>
      <c r="L1592" t="str">
        <f>VLOOKUP(G1592,lookups!$A$2:$I$201,3,0)</f>
        <v>Scarus iserti</v>
      </c>
      <c r="M1592" t="str">
        <f>VLOOKUP(G1592,lookups!$A$2:$I$201,4,0)</f>
        <v>Scaridae</v>
      </c>
      <c r="N1592" t="str">
        <f>VLOOKUP(G1592,lookups!$A$2:$I$201,5,0)</f>
        <v>Herbivores</v>
      </c>
      <c r="O1592">
        <f>VLOOKUP(G1592,lookups!$A$2:$I$201,6,0)</f>
        <v>1.47E-2</v>
      </c>
      <c r="P1592">
        <f>VLOOKUP(G1592,lookups!$A$2:$I$201,7,0)</f>
        <v>3.0548000000000002</v>
      </c>
      <c r="Q1592">
        <f t="shared" si="26"/>
        <v>1.0150564524775472</v>
      </c>
    </row>
    <row r="1593" spans="1:17" x14ac:dyDescent="0.2">
      <c r="A1593" s="31">
        <v>44677</v>
      </c>
      <c r="B1593" s="32">
        <v>0.452777777777778</v>
      </c>
      <c r="C1593" t="s">
        <v>437</v>
      </c>
      <c r="D1593" t="s">
        <v>383</v>
      </c>
      <c r="E1593">
        <v>4</v>
      </c>
      <c r="F1593">
        <v>3.8</v>
      </c>
      <c r="G1593" t="s">
        <v>286</v>
      </c>
      <c r="H1593">
        <v>18</v>
      </c>
      <c r="K1593" t="str">
        <f>VLOOKUP(G1593,lookups!$A$2:$I$201,2,0)</f>
        <v>Yellowtail Snapper</v>
      </c>
      <c r="L1593" t="str">
        <f>VLOOKUP(G1593,lookups!$A$2:$I$201,3,0)</f>
        <v>Ocyurus chrysurus</v>
      </c>
      <c r="M1593" t="str">
        <f>VLOOKUP(G1593,lookups!$A$2:$I$201,4,0)</f>
        <v>Lutjanidae</v>
      </c>
      <c r="N1593" t="str">
        <f>VLOOKUP(G1593,lookups!$A$2:$I$201,5,0)</f>
        <v>Carnivores</v>
      </c>
      <c r="O1593">
        <f>VLOOKUP(G1593,lookups!$A$2:$I$201,6,0)</f>
        <v>4.0500000000000001E-2</v>
      </c>
      <c r="P1593">
        <f>VLOOKUP(G1593,lookups!$A$2:$I$201,7,0)</f>
        <v>2.718</v>
      </c>
      <c r="Q1593">
        <f t="shared" si="26"/>
        <v>104.54076939709226</v>
      </c>
    </row>
    <row r="1594" spans="1:17" x14ac:dyDescent="0.2">
      <c r="A1594" s="31">
        <v>44677</v>
      </c>
      <c r="B1594" s="32">
        <v>0.452777777777778</v>
      </c>
      <c r="C1594" t="s">
        <v>437</v>
      </c>
      <c r="D1594" t="s">
        <v>383</v>
      </c>
      <c r="E1594">
        <v>4</v>
      </c>
      <c r="F1594">
        <v>3.8</v>
      </c>
      <c r="G1594" t="s">
        <v>269</v>
      </c>
      <c r="H1594">
        <v>14</v>
      </c>
      <c r="K1594" t="str">
        <f>VLOOKUP(G1594,lookups!$A$2:$I$201,2,0)</f>
        <v>Yellowtail Damselfish</v>
      </c>
      <c r="L1594" t="str">
        <f>VLOOKUP(G1594,lookups!$A$2:$I$201,3,0)</f>
        <v>Microspathodon chrysurus</v>
      </c>
      <c r="M1594" t="str">
        <f>VLOOKUP(G1594,lookups!$A$2:$I$201,4,0)</f>
        <v>Pomacentridae</v>
      </c>
      <c r="N1594" t="str">
        <f>VLOOKUP(G1594,lookups!$A$2:$I$201,5,0)</f>
        <v>Herbivores</v>
      </c>
      <c r="O1594">
        <f>VLOOKUP(G1594,lookups!$A$2:$I$201,6,0)</f>
        <v>2.3900000000000001E-2</v>
      </c>
      <c r="P1594">
        <f>VLOOKUP(G1594,lookups!$A$2:$I$201,7,0)</f>
        <v>3.0825</v>
      </c>
      <c r="Q1594">
        <f t="shared" si="26"/>
        <v>81.533778825296864</v>
      </c>
    </row>
    <row r="1595" spans="1:17" x14ac:dyDescent="0.2">
      <c r="A1595" s="31">
        <v>44677</v>
      </c>
      <c r="B1595" s="32">
        <v>0.452777777777778</v>
      </c>
      <c r="C1595" t="s">
        <v>437</v>
      </c>
      <c r="D1595" t="s">
        <v>383</v>
      </c>
      <c r="E1595">
        <v>4</v>
      </c>
      <c r="F1595">
        <v>3.8</v>
      </c>
      <c r="G1595" t="s">
        <v>269</v>
      </c>
      <c r="H1595">
        <v>12</v>
      </c>
      <c r="I1595">
        <v>2</v>
      </c>
      <c r="K1595" t="str">
        <f>VLOOKUP(G1595,lookups!$A$2:$I$201,2,0)</f>
        <v>Yellowtail Damselfish</v>
      </c>
      <c r="L1595" t="str">
        <f>VLOOKUP(G1595,lookups!$A$2:$I$201,3,0)</f>
        <v>Microspathodon chrysurus</v>
      </c>
      <c r="M1595" t="str">
        <f>VLOOKUP(G1595,lookups!$A$2:$I$201,4,0)</f>
        <v>Pomacentridae</v>
      </c>
      <c r="N1595" t="str">
        <f>VLOOKUP(G1595,lookups!$A$2:$I$201,5,0)</f>
        <v>Herbivores</v>
      </c>
      <c r="O1595">
        <f>VLOOKUP(G1595,lookups!$A$2:$I$201,6,0)</f>
        <v>2.3900000000000001E-2</v>
      </c>
      <c r="P1595">
        <f>VLOOKUP(G1595,lookups!$A$2:$I$201,7,0)</f>
        <v>3.0825</v>
      </c>
      <c r="Q1595">
        <f t="shared" si="26"/>
        <v>50.696046432772739</v>
      </c>
    </row>
    <row r="1596" spans="1:17" x14ac:dyDescent="0.2">
      <c r="A1596" s="31">
        <v>44677</v>
      </c>
      <c r="B1596" s="32">
        <v>0.452777777777778</v>
      </c>
      <c r="C1596" t="s">
        <v>437</v>
      </c>
      <c r="D1596" t="s">
        <v>383</v>
      </c>
      <c r="E1596">
        <v>4</v>
      </c>
      <c r="F1596">
        <v>3.8</v>
      </c>
      <c r="G1596" t="s">
        <v>352</v>
      </c>
      <c r="H1596">
        <v>5</v>
      </c>
      <c r="K1596" t="str">
        <f>VLOOKUP(G1596,lookups!$A$2:$I$201,2,0)</f>
        <v>Dusky Damselfish</v>
      </c>
      <c r="L1596" t="str">
        <f>VLOOKUP(G1596,lookups!$A$2:$I$201,3,0)</f>
        <v>Stegastes adustus </v>
      </c>
      <c r="M1596" t="str">
        <f>VLOOKUP(G1596,lookups!$A$2:$I$201,4,0)</f>
        <v>Pomacentridae</v>
      </c>
      <c r="N1596" t="str">
        <f>VLOOKUP(G1596,lookups!$A$2:$I$201,5,0)</f>
        <v>Herbivores</v>
      </c>
      <c r="O1596">
        <f>VLOOKUP(G1596,lookups!$A$2:$I$201,6,0)</f>
        <v>1.95E-2</v>
      </c>
      <c r="P1596">
        <f>VLOOKUP(G1596,lookups!$A$2:$I$201,7,0)</f>
        <v>2.99</v>
      </c>
      <c r="Q1596">
        <f t="shared" si="26"/>
        <v>2.3985839556984279</v>
      </c>
    </row>
    <row r="1597" spans="1:17" x14ac:dyDescent="0.2">
      <c r="A1597" s="31">
        <v>44677</v>
      </c>
      <c r="B1597" s="32">
        <v>0.452777777777778</v>
      </c>
      <c r="C1597" t="s">
        <v>437</v>
      </c>
      <c r="D1597" t="s">
        <v>383</v>
      </c>
      <c r="E1597">
        <v>4</v>
      </c>
      <c r="F1597">
        <v>3.8</v>
      </c>
      <c r="G1597" t="s">
        <v>352</v>
      </c>
      <c r="H1597">
        <v>8</v>
      </c>
      <c r="I1597">
        <v>5</v>
      </c>
      <c r="K1597" t="str">
        <f>VLOOKUP(G1597,lookups!$A$2:$I$201,2,0)</f>
        <v>Dusky Damselfish</v>
      </c>
      <c r="L1597" t="str">
        <f>VLOOKUP(G1597,lookups!$A$2:$I$201,3,0)</f>
        <v>Stegastes adustus </v>
      </c>
      <c r="M1597" t="str">
        <f>VLOOKUP(G1597,lookups!$A$2:$I$201,4,0)</f>
        <v>Pomacentridae</v>
      </c>
      <c r="N1597" t="str">
        <f>VLOOKUP(G1597,lookups!$A$2:$I$201,5,0)</f>
        <v>Herbivores</v>
      </c>
      <c r="O1597">
        <f>VLOOKUP(G1597,lookups!$A$2:$I$201,6,0)</f>
        <v>1.95E-2</v>
      </c>
      <c r="P1597">
        <f>VLOOKUP(G1597,lookups!$A$2:$I$201,7,0)</f>
        <v>2.99</v>
      </c>
      <c r="Q1597">
        <f t="shared" si="26"/>
        <v>9.7785322511078778</v>
      </c>
    </row>
    <row r="1598" spans="1:17" x14ac:dyDescent="0.2">
      <c r="A1598" s="31">
        <v>44677</v>
      </c>
      <c r="B1598" s="32">
        <v>0.452777777777778</v>
      </c>
      <c r="C1598" t="s">
        <v>437</v>
      </c>
      <c r="D1598" t="s">
        <v>383</v>
      </c>
      <c r="E1598">
        <v>4</v>
      </c>
      <c r="F1598">
        <v>3.8</v>
      </c>
      <c r="G1598" t="s">
        <v>352</v>
      </c>
      <c r="H1598">
        <v>6</v>
      </c>
      <c r="I1598">
        <v>6</v>
      </c>
      <c r="K1598" t="str">
        <f>VLOOKUP(G1598,lookups!$A$2:$I$201,2,0)</f>
        <v>Dusky Damselfish</v>
      </c>
      <c r="L1598" t="str">
        <f>VLOOKUP(G1598,lookups!$A$2:$I$201,3,0)</f>
        <v>Stegastes adustus </v>
      </c>
      <c r="M1598" t="str">
        <f>VLOOKUP(G1598,lookups!$A$2:$I$201,4,0)</f>
        <v>Pomacentridae</v>
      </c>
      <c r="N1598" t="str">
        <f>VLOOKUP(G1598,lookups!$A$2:$I$201,5,0)</f>
        <v>Herbivores</v>
      </c>
      <c r="O1598">
        <f>VLOOKUP(G1598,lookups!$A$2:$I$201,6,0)</f>
        <v>1.95E-2</v>
      </c>
      <c r="P1598">
        <f>VLOOKUP(G1598,lookups!$A$2:$I$201,7,0)</f>
        <v>2.99</v>
      </c>
      <c r="Q1598">
        <f t="shared" si="26"/>
        <v>4.1372031817477204</v>
      </c>
    </row>
    <row r="1599" spans="1:17" x14ac:dyDescent="0.2">
      <c r="A1599" s="31">
        <v>44677</v>
      </c>
      <c r="B1599" s="32">
        <v>0.452777777777778</v>
      </c>
      <c r="C1599" t="s">
        <v>437</v>
      </c>
      <c r="D1599" t="s">
        <v>383</v>
      </c>
      <c r="E1599">
        <v>4</v>
      </c>
      <c r="F1599">
        <v>3.8</v>
      </c>
      <c r="G1599" t="s">
        <v>352</v>
      </c>
      <c r="H1599">
        <v>7</v>
      </c>
      <c r="I1599">
        <v>6</v>
      </c>
      <c r="K1599" t="str">
        <f>VLOOKUP(G1599,lookups!$A$2:$I$201,2,0)</f>
        <v>Dusky Damselfish</v>
      </c>
      <c r="L1599" t="str">
        <f>VLOOKUP(G1599,lookups!$A$2:$I$201,3,0)</f>
        <v>Stegastes adustus </v>
      </c>
      <c r="M1599" t="str">
        <f>VLOOKUP(G1599,lookups!$A$2:$I$201,4,0)</f>
        <v>Pomacentridae</v>
      </c>
      <c r="N1599" t="str">
        <f>VLOOKUP(G1599,lookups!$A$2:$I$201,5,0)</f>
        <v>Herbivores</v>
      </c>
      <c r="O1599">
        <f>VLOOKUP(G1599,lookups!$A$2:$I$201,6,0)</f>
        <v>1.95E-2</v>
      </c>
      <c r="P1599">
        <f>VLOOKUP(G1599,lookups!$A$2:$I$201,7,0)</f>
        <v>2.99</v>
      </c>
      <c r="Q1599">
        <f t="shared" si="26"/>
        <v>6.5596059480892199</v>
      </c>
    </row>
    <row r="1600" spans="1:17" x14ac:dyDescent="0.2">
      <c r="A1600" s="31">
        <v>44677</v>
      </c>
      <c r="B1600" s="32">
        <v>0.452777777777778</v>
      </c>
      <c r="C1600" t="s">
        <v>437</v>
      </c>
      <c r="D1600" t="s">
        <v>383</v>
      </c>
      <c r="E1600">
        <v>4</v>
      </c>
      <c r="F1600">
        <v>3.8</v>
      </c>
      <c r="G1600" t="s">
        <v>373</v>
      </c>
      <c r="H1600">
        <v>5</v>
      </c>
      <c r="I1600">
        <v>20</v>
      </c>
      <c r="K1600" t="str">
        <f>VLOOKUP(G1600,lookups!$A$2:$I$201,2,0)</f>
        <v>Bluehead Wrasse</v>
      </c>
      <c r="L1600" t="str">
        <f>VLOOKUP(G1600,lookups!$A$2:$I$201,3,0)</f>
        <v>Thalassoma bifasciatum</v>
      </c>
      <c r="M1600" t="str">
        <f>VLOOKUP(G1600,lookups!$A$2:$I$201,4,0)</f>
        <v>Labridae</v>
      </c>
      <c r="N1600" t="str">
        <f>VLOOKUP(G1600,lookups!$A$2:$I$201,5,0)</f>
        <v>Carnivores</v>
      </c>
      <c r="O1600">
        <f>VLOOKUP(G1600,lookups!$A$2:$I$201,6,0)</f>
        <v>8.9099999999999995E-3</v>
      </c>
      <c r="P1600">
        <f>VLOOKUP(G1600,lookups!$A$2:$I$201,7,0)</f>
        <v>3.01</v>
      </c>
      <c r="Q1600">
        <f t="shared" si="26"/>
        <v>1.1318201385239828</v>
      </c>
    </row>
    <row r="1601" spans="1:17" x14ac:dyDescent="0.2">
      <c r="A1601" s="31">
        <v>44677</v>
      </c>
      <c r="B1601" s="32">
        <v>0.452777777777778</v>
      </c>
      <c r="C1601" t="s">
        <v>437</v>
      </c>
      <c r="D1601" t="s">
        <v>383</v>
      </c>
      <c r="E1601">
        <v>4</v>
      </c>
      <c r="F1601">
        <v>3.8</v>
      </c>
      <c r="G1601" t="s">
        <v>373</v>
      </c>
      <c r="H1601">
        <v>5</v>
      </c>
      <c r="I1601">
        <v>10</v>
      </c>
      <c r="K1601" t="str">
        <f>VLOOKUP(G1601,lookups!$A$2:$I$201,2,0)</f>
        <v>Bluehead Wrasse</v>
      </c>
      <c r="L1601" t="str">
        <f>VLOOKUP(G1601,lookups!$A$2:$I$201,3,0)</f>
        <v>Thalassoma bifasciatum</v>
      </c>
      <c r="M1601" t="str">
        <f>VLOOKUP(G1601,lookups!$A$2:$I$201,4,0)</f>
        <v>Labridae</v>
      </c>
      <c r="N1601" t="str">
        <f>VLOOKUP(G1601,lookups!$A$2:$I$201,5,0)</f>
        <v>Carnivores</v>
      </c>
      <c r="O1601">
        <f>VLOOKUP(G1601,lookups!$A$2:$I$201,6,0)</f>
        <v>8.9099999999999995E-3</v>
      </c>
      <c r="P1601">
        <f>VLOOKUP(G1601,lookups!$A$2:$I$201,7,0)</f>
        <v>3.01</v>
      </c>
      <c r="Q1601">
        <f t="shared" si="26"/>
        <v>1.1318201385239828</v>
      </c>
    </row>
    <row r="1602" spans="1:17" x14ac:dyDescent="0.2">
      <c r="A1602" s="31">
        <v>44677</v>
      </c>
      <c r="B1602" s="32">
        <v>0.452777777777778</v>
      </c>
      <c r="C1602" t="s">
        <v>437</v>
      </c>
      <c r="D1602" t="s">
        <v>383</v>
      </c>
      <c r="E1602">
        <v>4</v>
      </c>
      <c r="F1602">
        <v>3.8</v>
      </c>
      <c r="G1602" t="s">
        <v>373</v>
      </c>
      <c r="H1602">
        <v>10</v>
      </c>
      <c r="I1602">
        <v>2</v>
      </c>
      <c r="K1602" t="str">
        <f>VLOOKUP(G1602,lookups!$A$2:$I$201,2,0)</f>
        <v>Bluehead Wrasse</v>
      </c>
      <c r="L1602" t="str">
        <f>VLOOKUP(G1602,lookups!$A$2:$I$201,3,0)</f>
        <v>Thalassoma bifasciatum</v>
      </c>
      <c r="M1602" t="str">
        <f>VLOOKUP(G1602,lookups!$A$2:$I$201,4,0)</f>
        <v>Labridae</v>
      </c>
      <c r="N1602" t="str">
        <f>VLOOKUP(G1602,lookups!$A$2:$I$201,5,0)</f>
        <v>Carnivores</v>
      </c>
      <c r="O1602">
        <f>VLOOKUP(G1602,lookups!$A$2:$I$201,6,0)</f>
        <v>8.9099999999999995E-3</v>
      </c>
      <c r="P1602">
        <f>VLOOKUP(G1602,lookups!$A$2:$I$201,7,0)</f>
        <v>3.01</v>
      </c>
      <c r="Q1602">
        <f t="shared" si="26"/>
        <v>9.1175405612215243</v>
      </c>
    </row>
    <row r="1603" spans="1:17" x14ac:dyDescent="0.2">
      <c r="A1603" s="31">
        <v>44677</v>
      </c>
      <c r="B1603" s="32">
        <v>0.452777777777778</v>
      </c>
      <c r="C1603" t="s">
        <v>437</v>
      </c>
      <c r="D1603" t="s">
        <v>383</v>
      </c>
      <c r="E1603">
        <v>4</v>
      </c>
      <c r="F1603">
        <v>3.8</v>
      </c>
      <c r="G1603" t="s">
        <v>373</v>
      </c>
      <c r="H1603">
        <v>2</v>
      </c>
      <c r="I1603">
        <v>15</v>
      </c>
      <c r="K1603" t="str">
        <f>VLOOKUP(G1603,lookups!$A$2:$I$201,2,0)</f>
        <v>Bluehead Wrasse</v>
      </c>
      <c r="L1603" t="str">
        <f>VLOOKUP(G1603,lookups!$A$2:$I$201,3,0)</f>
        <v>Thalassoma bifasciatum</v>
      </c>
      <c r="M1603" t="str">
        <f>VLOOKUP(G1603,lookups!$A$2:$I$201,4,0)</f>
        <v>Labridae</v>
      </c>
      <c r="N1603" t="str">
        <f>VLOOKUP(G1603,lookups!$A$2:$I$201,5,0)</f>
        <v>Carnivores</v>
      </c>
      <c r="O1603">
        <f>VLOOKUP(G1603,lookups!$A$2:$I$201,6,0)</f>
        <v>8.9099999999999995E-3</v>
      </c>
      <c r="P1603">
        <f>VLOOKUP(G1603,lookups!$A$2:$I$201,7,0)</f>
        <v>3.01</v>
      </c>
      <c r="Q1603">
        <f t="shared" si="26"/>
        <v>7.1775791608042885E-2</v>
      </c>
    </row>
    <row r="1604" spans="1:17" x14ac:dyDescent="0.2">
      <c r="A1604" s="31">
        <v>44677</v>
      </c>
      <c r="B1604" s="32">
        <v>0.47500000000000003</v>
      </c>
      <c r="C1604" t="s">
        <v>437</v>
      </c>
      <c r="D1604" t="s">
        <v>383</v>
      </c>
      <c r="E1604">
        <v>5</v>
      </c>
      <c r="F1604">
        <v>5.2</v>
      </c>
      <c r="G1604" t="s">
        <v>188</v>
      </c>
      <c r="H1604">
        <v>12</v>
      </c>
      <c r="I1604">
        <v>250</v>
      </c>
      <c r="K1604" t="str">
        <f>VLOOKUP(G1604,lookups!$A$2:$I$201,2,0)</f>
        <v>Tomate</v>
      </c>
      <c r="L1604" t="str">
        <f>VLOOKUP(G1604,lookups!$A$2:$I$201,3,0)</f>
        <v>Haemulon aurolineatum</v>
      </c>
      <c r="M1604" t="str">
        <f>VLOOKUP(G1604,lookups!$A$2:$I$201,4,0)</f>
        <v>Haemulidae</v>
      </c>
      <c r="N1604" t="str">
        <f>VLOOKUP(G1604,lookups!$A$2:$I$201,5,0)</f>
        <v>Carnivores</v>
      </c>
      <c r="O1604">
        <f>VLOOKUP(G1604,lookups!$A$2:$I$201,6,0)</f>
        <v>0.01</v>
      </c>
      <c r="P1604">
        <f>VLOOKUP(G1604,lookups!$A$2:$I$201,7,0)</f>
        <v>3.2077</v>
      </c>
      <c r="Q1604">
        <f t="shared" si="26"/>
        <v>28.95274084122882</v>
      </c>
    </row>
    <row r="1605" spans="1:17" x14ac:dyDescent="0.2">
      <c r="A1605" s="31">
        <v>44677</v>
      </c>
      <c r="B1605" s="32">
        <v>0.47500000000000003</v>
      </c>
      <c r="C1605" t="s">
        <v>437</v>
      </c>
      <c r="D1605" t="s">
        <v>383</v>
      </c>
      <c r="E1605">
        <v>5</v>
      </c>
      <c r="F1605">
        <v>5.2</v>
      </c>
      <c r="G1605" t="s">
        <v>318</v>
      </c>
      <c r="H1605">
        <v>12</v>
      </c>
      <c r="K1605" t="str">
        <f>VLOOKUP(G1605,lookups!$A$2:$I$201,2,0)</f>
        <v>Striped Parrotfish</v>
      </c>
      <c r="L1605" t="str">
        <f>VLOOKUP(G1605,lookups!$A$2:$I$201,3,0)</f>
        <v>Scarus iserti</v>
      </c>
      <c r="M1605" t="str">
        <f>VLOOKUP(G1605,lookups!$A$2:$I$201,4,0)</f>
        <v>Scaridae</v>
      </c>
      <c r="N1605" t="str">
        <f>VLOOKUP(G1605,lookups!$A$2:$I$201,5,0)</f>
        <v>Herbivores</v>
      </c>
      <c r="O1605">
        <f>VLOOKUP(G1605,lookups!$A$2:$I$201,6,0)</f>
        <v>1.47E-2</v>
      </c>
      <c r="P1605">
        <f>VLOOKUP(G1605,lookups!$A$2:$I$201,7,0)</f>
        <v>3.0548000000000002</v>
      </c>
      <c r="Q1605">
        <f t="shared" si="26"/>
        <v>29.107184931818338</v>
      </c>
    </row>
    <row r="1606" spans="1:17" x14ac:dyDescent="0.2">
      <c r="A1606" s="31">
        <v>44677</v>
      </c>
      <c r="B1606" s="32">
        <v>0.47499999999999998</v>
      </c>
      <c r="C1606" t="s">
        <v>437</v>
      </c>
      <c r="D1606" t="s">
        <v>383</v>
      </c>
      <c r="E1606">
        <v>5</v>
      </c>
      <c r="F1606">
        <v>5.2</v>
      </c>
      <c r="G1606" t="s">
        <v>318</v>
      </c>
      <c r="H1606">
        <v>10</v>
      </c>
      <c r="K1606" t="str">
        <f>VLOOKUP(G1606,lookups!$A$2:$I$201,2,0)</f>
        <v>Striped Parrotfish</v>
      </c>
      <c r="L1606" t="str">
        <f>VLOOKUP(G1606,lookups!$A$2:$I$201,3,0)</f>
        <v>Scarus iserti</v>
      </c>
      <c r="M1606" t="str">
        <f>VLOOKUP(G1606,lookups!$A$2:$I$201,4,0)</f>
        <v>Scaridae</v>
      </c>
      <c r="N1606" t="str">
        <f>VLOOKUP(G1606,lookups!$A$2:$I$201,5,0)</f>
        <v>Herbivores</v>
      </c>
      <c r="O1606">
        <f>VLOOKUP(G1606,lookups!$A$2:$I$201,6,0)</f>
        <v>1.47E-2</v>
      </c>
      <c r="P1606">
        <f>VLOOKUP(G1606,lookups!$A$2:$I$201,7,0)</f>
        <v>3.0548000000000002</v>
      </c>
      <c r="Q1606">
        <f t="shared" si="26"/>
        <v>16.676977189904147</v>
      </c>
    </row>
    <row r="1607" spans="1:17" x14ac:dyDescent="0.2">
      <c r="A1607" s="31">
        <v>44677</v>
      </c>
      <c r="B1607" s="32">
        <v>0.47499999999999998</v>
      </c>
      <c r="C1607" t="s">
        <v>437</v>
      </c>
      <c r="D1607" t="s">
        <v>383</v>
      </c>
      <c r="E1607">
        <v>5</v>
      </c>
      <c r="F1607">
        <v>5.2</v>
      </c>
      <c r="G1607" t="s">
        <v>39</v>
      </c>
      <c r="H1607">
        <v>15</v>
      </c>
      <c r="K1607" t="str">
        <f>VLOOKUP(G1607,lookups!$A$2:$I$201,2,0)</f>
        <v>Blue Tang</v>
      </c>
      <c r="L1607" t="str">
        <f>VLOOKUP(G1607,lookups!$A$2:$I$201,3,0)</f>
        <v>Acanthurus coeruleus</v>
      </c>
      <c r="M1607" t="str">
        <f>VLOOKUP(G1607,lookups!$A$2:$I$201,4,0)</f>
        <v>Acanthuridae</v>
      </c>
      <c r="N1607" t="str">
        <f>VLOOKUP(G1607,lookups!$A$2:$I$201,5,0)</f>
        <v>Herbivores</v>
      </c>
      <c r="O1607">
        <f>VLOOKUP(G1607,lookups!$A$2:$I$201,6,0)</f>
        <v>4.1500000000000002E-2</v>
      </c>
      <c r="P1607">
        <f>VLOOKUP(G1607,lookups!$A$2:$I$201,7,0)</f>
        <v>2.8346</v>
      </c>
      <c r="Q1607">
        <f t="shared" si="26"/>
        <v>89.494506928689532</v>
      </c>
    </row>
    <row r="1608" spans="1:17" x14ac:dyDescent="0.2">
      <c r="A1608" s="31">
        <v>44677</v>
      </c>
      <c r="B1608" s="32">
        <v>0.47499999999999998</v>
      </c>
      <c r="C1608" t="s">
        <v>437</v>
      </c>
      <c r="D1608" t="s">
        <v>383</v>
      </c>
      <c r="E1608">
        <v>5</v>
      </c>
      <c r="F1608">
        <v>5.2</v>
      </c>
      <c r="G1608" t="s">
        <v>39</v>
      </c>
      <c r="H1608">
        <v>11</v>
      </c>
      <c r="K1608" t="str">
        <f>VLOOKUP(G1608,lookups!$A$2:$I$201,2,0)</f>
        <v>Blue Tang</v>
      </c>
      <c r="L1608" t="str">
        <f>VLOOKUP(G1608,lookups!$A$2:$I$201,3,0)</f>
        <v>Acanthurus coeruleus</v>
      </c>
      <c r="M1608" t="str">
        <f>VLOOKUP(G1608,lookups!$A$2:$I$201,4,0)</f>
        <v>Acanthuridae</v>
      </c>
      <c r="N1608" t="str">
        <f>VLOOKUP(G1608,lookups!$A$2:$I$201,5,0)</f>
        <v>Herbivores</v>
      </c>
      <c r="O1608">
        <f>VLOOKUP(G1608,lookups!$A$2:$I$201,6,0)</f>
        <v>4.1500000000000002E-2</v>
      </c>
      <c r="P1608">
        <f>VLOOKUP(G1608,lookups!$A$2:$I$201,7,0)</f>
        <v>2.8346</v>
      </c>
      <c r="Q1608">
        <f t="shared" si="26"/>
        <v>37.151795033475366</v>
      </c>
    </row>
    <row r="1609" spans="1:17" x14ac:dyDescent="0.2">
      <c r="A1609" s="31">
        <v>44677</v>
      </c>
      <c r="B1609" s="32">
        <v>0.47499999999999998</v>
      </c>
      <c r="C1609" t="s">
        <v>437</v>
      </c>
      <c r="D1609" t="s">
        <v>383</v>
      </c>
      <c r="E1609">
        <v>5</v>
      </c>
      <c r="F1609">
        <v>5.2</v>
      </c>
      <c r="G1609" t="s">
        <v>323</v>
      </c>
      <c r="H1609">
        <v>16</v>
      </c>
      <c r="J1609" t="s">
        <v>386</v>
      </c>
      <c r="K1609" t="str">
        <f>VLOOKUP(G1609,lookups!$A$2:$I$201,2,0)</f>
        <v>Queen Parrotfish</v>
      </c>
      <c r="L1609" t="str">
        <f>VLOOKUP(G1609,lookups!$A$2:$I$201,3,0)</f>
        <v>Scarus vetula</v>
      </c>
      <c r="M1609" t="str">
        <f>VLOOKUP(G1609,lookups!$A$2:$I$201,4,0)</f>
        <v>Scaridae</v>
      </c>
      <c r="N1609" t="str">
        <f>VLOOKUP(G1609,lookups!$A$2:$I$201,5,0)</f>
        <v>Herbivores</v>
      </c>
      <c r="O1609">
        <f>VLOOKUP(G1609,lookups!$A$2:$I$201,6,0)</f>
        <v>2.5000000000000001E-2</v>
      </c>
      <c r="P1609">
        <f>VLOOKUP(G1609,lookups!$A$2:$I$201,7,0)</f>
        <v>2.9214000000000002</v>
      </c>
      <c r="Q1609">
        <f t="shared" si="26"/>
        <v>82.348582143975179</v>
      </c>
    </row>
    <row r="1610" spans="1:17" x14ac:dyDescent="0.2">
      <c r="A1610" s="31">
        <v>44677</v>
      </c>
      <c r="B1610" s="32">
        <v>0.47499999999999998</v>
      </c>
      <c r="C1610" t="s">
        <v>437</v>
      </c>
      <c r="D1610" t="s">
        <v>383</v>
      </c>
      <c r="E1610">
        <v>5</v>
      </c>
      <c r="F1610">
        <v>5.2</v>
      </c>
      <c r="G1610" t="s">
        <v>124</v>
      </c>
      <c r="H1610">
        <v>6</v>
      </c>
      <c r="I1610">
        <v>10</v>
      </c>
      <c r="K1610" t="str">
        <f>VLOOKUP(G1610,lookups!$A$2:$I$201,2,0)</f>
        <v>Brown Chromis</v>
      </c>
      <c r="L1610" t="str">
        <f>VLOOKUP(G1610,lookups!$A$2:$I$201,3,0)</f>
        <v>Chromis multilineata</v>
      </c>
      <c r="M1610" t="str">
        <f>VLOOKUP(G1610,lookups!$A$2:$I$201,4,0)</f>
        <v>Pomacentridae</v>
      </c>
      <c r="N1610" t="str">
        <f>VLOOKUP(G1610,lookups!$A$2:$I$201,5,0)</f>
        <v>Planktivore</v>
      </c>
      <c r="O1610">
        <f>VLOOKUP(G1610,lookups!$A$2:$I$201,6,0)</f>
        <v>1.4789999999999999E-2</v>
      </c>
      <c r="P1610">
        <f>VLOOKUP(G1610,lookups!$A$2:$I$201,7,0)</f>
        <v>2.98</v>
      </c>
      <c r="Q1610">
        <f t="shared" si="26"/>
        <v>3.0821864023530869</v>
      </c>
    </row>
    <row r="1611" spans="1:17" x14ac:dyDescent="0.2">
      <c r="A1611" s="31">
        <v>44677</v>
      </c>
      <c r="B1611" s="32">
        <v>0.47499999999999998</v>
      </c>
      <c r="C1611" t="s">
        <v>437</v>
      </c>
      <c r="D1611" t="s">
        <v>383</v>
      </c>
      <c r="E1611">
        <v>5</v>
      </c>
      <c r="F1611">
        <v>5.2</v>
      </c>
      <c r="G1611" t="s">
        <v>124</v>
      </c>
      <c r="H1611">
        <v>7</v>
      </c>
      <c r="I1611">
        <v>10</v>
      </c>
      <c r="K1611" t="str">
        <f>VLOOKUP(G1611,lookups!$A$2:$I$201,2,0)</f>
        <v>Brown Chromis</v>
      </c>
      <c r="L1611" t="str">
        <f>VLOOKUP(G1611,lookups!$A$2:$I$201,3,0)</f>
        <v>Chromis multilineata</v>
      </c>
      <c r="M1611" t="str">
        <f>VLOOKUP(G1611,lookups!$A$2:$I$201,4,0)</f>
        <v>Pomacentridae</v>
      </c>
      <c r="N1611" t="str">
        <f>VLOOKUP(G1611,lookups!$A$2:$I$201,5,0)</f>
        <v>Planktivore</v>
      </c>
      <c r="O1611">
        <f>VLOOKUP(G1611,lookups!$A$2:$I$201,6,0)</f>
        <v>1.4789999999999999E-2</v>
      </c>
      <c r="P1611">
        <f>VLOOKUP(G1611,lookups!$A$2:$I$201,7,0)</f>
        <v>2.98</v>
      </c>
      <c r="Q1611">
        <f t="shared" ref="Q1611:Q1674" si="27">O1611*H1611^P1611</f>
        <v>4.8793315934340233</v>
      </c>
    </row>
    <row r="1612" spans="1:17" x14ac:dyDescent="0.2">
      <c r="A1612" s="31">
        <v>44677</v>
      </c>
      <c r="B1612" s="32">
        <v>0.47499999999999998</v>
      </c>
      <c r="C1612" t="s">
        <v>437</v>
      </c>
      <c r="D1612" t="s">
        <v>383</v>
      </c>
      <c r="E1612">
        <v>5</v>
      </c>
      <c r="F1612">
        <v>5.2</v>
      </c>
      <c r="G1612" t="s">
        <v>392</v>
      </c>
      <c r="H1612">
        <v>15</v>
      </c>
      <c r="K1612" t="str">
        <f>VLOOKUP(G1612,lookups!$A$2:$I$201,2,0)</f>
        <v>Blue runner</v>
      </c>
      <c r="L1612" t="str">
        <f>VLOOKUP(G1612,lookups!$A$2:$I$201,3,0)</f>
        <v>Caranx crysos</v>
      </c>
      <c r="M1612" t="str">
        <f>VLOOKUP(G1612,lookups!$A$2:$I$201,4,0)</f>
        <v>Carangidae</v>
      </c>
      <c r="N1612" t="str">
        <f>VLOOKUP(G1612,lookups!$A$2:$I$201,5,0)</f>
        <v>Carnivores</v>
      </c>
      <c r="O1612">
        <f>VLOOKUP(G1612,lookups!$A$2:$I$201,6,0)</f>
        <v>1.7000000000000001E-2</v>
      </c>
      <c r="P1612">
        <f>VLOOKUP(G1612,lookups!$A$2:$I$201,7,0)</f>
        <v>2.95</v>
      </c>
      <c r="Q1612">
        <f t="shared" si="27"/>
        <v>50.109276885544766</v>
      </c>
    </row>
    <row r="1613" spans="1:17" x14ac:dyDescent="0.2">
      <c r="A1613" s="31">
        <v>44677</v>
      </c>
      <c r="B1613" s="32">
        <v>0.47499999999999998</v>
      </c>
      <c r="C1613" t="s">
        <v>437</v>
      </c>
      <c r="D1613" t="s">
        <v>383</v>
      </c>
      <c r="E1613">
        <v>5</v>
      </c>
      <c r="F1613">
        <v>5.2</v>
      </c>
      <c r="G1613" t="s">
        <v>323</v>
      </c>
      <c r="H1613">
        <v>4</v>
      </c>
      <c r="I1613">
        <v>28</v>
      </c>
      <c r="J1613" t="s">
        <v>384</v>
      </c>
      <c r="K1613" t="str">
        <f>VLOOKUP(G1613,lookups!$A$2:$I$201,2,0)</f>
        <v>Queen Parrotfish</v>
      </c>
      <c r="L1613" t="str">
        <f>VLOOKUP(G1613,lookups!$A$2:$I$201,3,0)</f>
        <v>Scarus vetula</v>
      </c>
      <c r="M1613" t="str">
        <f>VLOOKUP(G1613,lookups!$A$2:$I$201,4,0)</f>
        <v>Scaridae</v>
      </c>
      <c r="N1613" t="str">
        <f>VLOOKUP(G1613,lookups!$A$2:$I$201,5,0)</f>
        <v>Herbivores</v>
      </c>
      <c r="O1613">
        <f>VLOOKUP(G1613,lookups!$A$2:$I$201,6,0)</f>
        <v>2.5000000000000001E-2</v>
      </c>
      <c r="P1613">
        <f>VLOOKUP(G1613,lookups!$A$2:$I$201,7,0)</f>
        <v>2.9214000000000002</v>
      </c>
      <c r="Q1613">
        <f t="shared" si="27"/>
        <v>1.4348221330880631</v>
      </c>
    </row>
    <row r="1614" spans="1:17" x14ac:dyDescent="0.2">
      <c r="A1614" s="31">
        <v>44677</v>
      </c>
      <c r="B1614" s="32">
        <v>0.47499999999999998</v>
      </c>
      <c r="C1614" t="s">
        <v>437</v>
      </c>
      <c r="D1614" t="s">
        <v>383</v>
      </c>
      <c r="E1614">
        <v>5</v>
      </c>
      <c r="F1614">
        <v>5.2</v>
      </c>
      <c r="G1614" t="s">
        <v>323</v>
      </c>
      <c r="H1614">
        <v>6</v>
      </c>
      <c r="I1614">
        <v>5</v>
      </c>
      <c r="J1614" t="s">
        <v>384</v>
      </c>
      <c r="K1614" t="str">
        <f>VLOOKUP(G1614,lookups!$A$2:$I$201,2,0)</f>
        <v>Queen Parrotfish</v>
      </c>
      <c r="L1614" t="str">
        <f>VLOOKUP(G1614,lookups!$A$2:$I$201,3,0)</f>
        <v>Scarus vetula</v>
      </c>
      <c r="M1614" t="str">
        <f>VLOOKUP(G1614,lookups!$A$2:$I$201,4,0)</f>
        <v>Scaridae</v>
      </c>
      <c r="N1614" t="str">
        <f>VLOOKUP(G1614,lookups!$A$2:$I$201,5,0)</f>
        <v>Herbivores</v>
      </c>
      <c r="O1614">
        <f>VLOOKUP(G1614,lookups!$A$2:$I$201,6,0)</f>
        <v>2.5000000000000001E-2</v>
      </c>
      <c r="P1614">
        <f>VLOOKUP(G1614,lookups!$A$2:$I$201,7,0)</f>
        <v>2.9214000000000002</v>
      </c>
      <c r="Q1614">
        <f t="shared" si="27"/>
        <v>4.6906288624930603</v>
      </c>
    </row>
    <row r="1615" spans="1:17" x14ac:dyDescent="0.2">
      <c r="A1615" s="31">
        <v>44677</v>
      </c>
      <c r="B1615" s="32">
        <v>0.47499999999999998</v>
      </c>
      <c r="C1615" t="s">
        <v>437</v>
      </c>
      <c r="D1615" t="s">
        <v>383</v>
      </c>
      <c r="E1615">
        <v>5</v>
      </c>
      <c r="F1615">
        <v>5.2</v>
      </c>
      <c r="G1615" t="s">
        <v>318</v>
      </c>
      <c r="H1615">
        <v>4</v>
      </c>
      <c r="I1615">
        <v>13</v>
      </c>
      <c r="J1615" t="s">
        <v>384</v>
      </c>
      <c r="K1615" t="str">
        <f>VLOOKUP(G1615,lookups!$A$2:$I$201,2,0)</f>
        <v>Striped Parrotfish</v>
      </c>
      <c r="L1615" t="str">
        <f>VLOOKUP(G1615,lookups!$A$2:$I$201,3,0)</f>
        <v>Scarus iserti</v>
      </c>
      <c r="M1615" t="str">
        <f>VLOOKUP(G1615,lookups!$A$2:$I$201,4,0)</f>
        <v>Scaridae</v>
      </c>
      <c r="N1615" t="str">
        <f>VLOOKUP(G1615,lookups!$A$2:$I$201,5,0)</f>
        <v>Herbivores</v>
      </c>
      <c r="O1615">
        <f>VLOOKUP(G1615,lookups!$A$2:$I$201,6,0)</f>
        <v>1.47E-2</v>
      </c>
      <c r="P1615">
        <f>VLOOKUP(G1615,lookups!$A$2:$I$201,7,0)</f>
        <v>3.0548000000000002</v>
      </c>
      <c r="Q1615">
        <f t="shared" si="27"/>
        <v>1.0150564524775472</v>
      </c>
    </row>
    <row r="1616" spans="1:17" x14ac:dyDescent="0.2">
      <c r="A1616" s="31">
        <v>44677</v>
      </c>
      <c r="B1616" s="32">
        <v>0.47499999999999998</v>
      </c>
      <c r="C1616" t="s">
        <v>437</v>
      </c>
      <c r="D1616" t="s">
        <v>383</v>
      </c>
      <c r="E1616">
        <v>5</v>
      </c>
      <c r="F1616">
        <v>5.2</v>
      </c>
      <c r="G1616" t="s">
        <v>318</v>
      </c>
      <c r="H1616">
        <v>14</v>
      </c>
      <c r="J1616" t="s">
        <v>386</v>
      </c>
      <c r="K1616" t="str">
        <f>VLOOKUP(G1616,lookups!$A$2:$I$201,2,0)</f>
        <v>Striped Parrotfish</v>
      </c>
      <c r="L1616" t="str">
        <f>VLOOKUP(G1616,lookups!$A$2:$I$201,3,0)</f>
        <v>Scarus iserti</v>
      </c>
      <c r="M1616" t="str">
        <f>VLOOKUP(G1616,lookups!$A$2:$I$201,4,0)</f>
        <v>Scaridae</v>
      </c>
      <c r="N1616" t="str">
        <f>VLOOKUP(G1616,lookups!$A$2:$I$201,5,0)</f>
        <v>Herbivores</v>
      </c>
      <c r="O1616">
        <f>VLOOKUP(G1616,lookups!$A$2:$I$201,6,0)</f>
        <v>1.47E-2</v>
      </c>
      <c r="P1616">
        <f>VLOOKUP(G1616,lookups!$A$2:$I$201,7,0)</f>
        <v>3.0548000000000002</v>
      </c>
      <c r="Q1616">
        <f t="shared" si="27"/>
        <v>46.613236474289479</v>
      </c>
    </row>
    <row r="1617" spans="1:17" x14ac:dyDescent="0.2">
      <c r="A1617" s="31">
        <v>44677</v>
      </c>
      <c r="B1617" s="32">
        <v>0.47499999999999998</v>
      </c>
      <c r="C1617" t="s">
        <v>437</v>
      </c>
      <c r="D1617" t="s">
        <v>383</v>
      </c>
      <c r="E1617">
        <v>5</v>
      </c>
      <c r="F1617">
        <v>5.2</v>
      </c>
      <c r="G1617" t="s">
        <v>318</v>
      </c>
      <c r="H1617">
        <v>12</v>
      </c>
      <c r="I1617">
        <v>2</v>
      </c>
      <c r="J1617" t="s">
        <v>386</v>
      </c>
      <c r="K1617" t="str">
        <f>VLOOKUP(G1617,lookups!$A$2:$I$201,2,0)</f>
        <v>Striped Parrotfish</v>
      </c>
      <c r="L1617" t="str">
        <f>VLOOKUP(G1617,lookups!$A$2:$I$201,3,0)</f>
        <v>Scarus iserti</v>
      </c>
      <c r="M1617" t="str">
        <f>VLOOKUP(G1617,lookups!$A$2:$I$201,4,0)</f>
        <v>Scaridae</v>
      </c>
      <c r="N1617" t="str">
        <f>VLOOKUP(G1617,lookups!$A$2:$I$201,5,0)</f>
        <v>Herbivores</v>
      </c>
      <c r="O1617">
        <f>VLOOKUP(G1617,lookups!$A$2:$I$201,6,0)</f>
        <v>1.47E-2</v>
      </c>
      <c r="P1617">
        <f>VLOOKUP(G1617,lookups!$A$2:$I$201,7,0)</f>
        <v>3.0548000000000002</v>
      </c>
      <c r="Q1617">
        <f t="shared" si="27"/>
        <v>29.107184931818338</v>
      </c>
    </row>
    <row r="1618" spans="1:17" x14ac:dyDescent="0.2">
      <c r="A1618" s="31">
        <v>44677</v>
      </c>
      <c r="B1618" s="32">
        <v>0.47499999999999998</v>
      </c>
      <c r="C1618" t="s">
        <v>437</v>
      </c>
      <c r="D1618" t="s">
        <v>383</v>
      </c>
      <c r="E1618">
        <v>5</v>
      </c>
      <c r="F1618">
        <v>5.2</v>
      </c>
      <c r="G1618" t="s">
        <v>197</v>
      </c>
      <c r="H1618">
        <v>8</v>
      </c>
      <c r="I1618">
        <v>2</v>
      </c>
      <c r="K1618" t="str">
        <f>VLOOKUP(G1618,lookups!$A$2:$I$201,2,0)</f>
        <v>Clown Wrasse</v>
      </c>
      <c r="L1618" t="str">
        <f>VLOOKUP(G1618,lookups!$A$2:$I$201,3,0)</f>
        <v>Halichoeres maculipinna </v>
      </c>
      <c r="M1618" t="str">
        <f>VLOOKUP(G1618,lookups!$A$2:$I$201,4,0)</f>
        <v>Labridae</v>
      </c>
      <c r="N1618" t="str">
        <f>VLOOKUP(G1618,lookups!$A$2:$I$201,5,0)</f>
        <v>Carnivores</v>
      </c>
      <c r="O1618">
        <f>VLOOKUP(G1618,lookups!$A$2:$I$201,6,0)</f>
        <v>1.047E-2</v>
      </c>
      <c r="P1618">
        <f>VLOOKUP(G1618,lookups!$A$2:$I$201,7,0)</f>
        <v>3.2</v>
      </c>
      <c r="Q1618">
        <f t="shared" si="27"/>
        <v>8.1252108550983007</v>
      </c>
    </row>
    <row r="1619" spans="1:17" x14ac:dyDescent="0.2">
      <c r="A1619" s="31">
        <v>44677</v>
      </c>
      <c r="B1619" s="32">
        <v>0.47499999999999998</v>
      </c>
      <c r="C1619" t="s">
        <v>437</v>
      </c>
      <c r="D1619" t="s">
        <v>383</v>
      </c>
      <c r="E1619">
        <v>5</v>
      </c>
      <c r="F1619">
        <v>5.2</v>
      </c>
      <c r="G1619" t="s">
        <v>39</v>
      </c>
      <c r="H1619">
        <v>5</v>
      </c>
      <c r="K1619" t="str">
        <f>VLOOKUP(G1619,lookups!$A$2:$I$201,2,0)</f>
        <v>Blue Tang</v>
      </c>
      <c r="L1619" t="str">
        <f>VLOOKUP(G1619,lookups!$A$2:$I$201,3,0)</f>
        <v>Acanthurus coeruleus</v>
      </c>
      <c r="M1619" t="str">
        <f>VLOOKUP(G1619,lookups!$A$2:$I$201,4,0)</f>
        <v>Acanthuridae</v>
      </c>
      <c r="N1619" t="str">
        <f>VLOOKUP(G1619,lookups!$A$2:$I$201,5,0)</f>
        <v>Herbivores</v>
      </c>
      <c r="O1619">
        <f>VLOOKUP(G1619,lookups!$A$2:$I$201,6,0)</f>
        <v>4.1500000000000002E-2</v>
      </c>
      <c r="P1619">
        <f>VLOOKUP(G1619,lookups!$A$2:$I$201,7,0)</f>
        <v>2.8346</v>
      </c>
      <c r="Q1619">
        <f t="shared" si="27"/>
        <v>3.9751037756219527</v>
      </c>
    </row>
    <row r="1620" spans="1:17" x14ac:dyDescent="0.2">
      <c r="A1620" s="31">
        <v>44677</v>
      </c>
      <c r="B1620" s="32">
        <v>0.47499999999999998</v>
      </c>
      <c r="C1620" t="s">
        <v>437</v>
      </c>
      <c r="D1620" t="s">
        <v>383</v>
      </c>
      <c r="E1620">
        <v>5</v>
      </c>
      <c r="F1620">
        <v>5.2</v>
      </c>
      <c r="G1620" t="s">
        <v>30</v>
      </c>
      <c r="H1620">
        <v>5</v>
      </c>
      <c r="K1620" t="str">
        <f>VLOOKUP(G1620,lookups!$A$2:$I$201,2,0)</f>
        <v>Ocean Surgeonfish</v>
      </c>
      <c r="L1620" t="str">
        <f>VLOOKUP(G1620,lookups!$A$2:$I$201,3,0)</f>
        <v>Acanthurus bahianus</v>
      </c>
      <c r="M1620" t="str">
        <f>VLOOKUP(G1620,lookups!$A$2:$I$201,4,0)</f>
        <v>Acanthuridae</v>
      </c>
      <c r="N1620" t="str">
        <f>VLOOKUP(G1620,lookups!$A$2:$I$201,5,0)</f>
        <v>Herbivores</v>
      </c>
      <c r="O1620">
        <f>VLOOKUP(G1620,lookups!$A$2:$I$201,6,0)</f>
        <v>2.3699999999999999E-2</v>
      </c>
      <c r="P1620">
        <f>VLOOKUP(G1620,lookups!$A$2:$I$201,7,0)</f>
        <v>2.9752000000000001</v>
      </c>
      <c r="Q1620">
        <f t="shared" si="27"/>
        <v>2.846583337699113</v>
      </c>
    </row>
    <row r="1621" spans="1:17" x14ac:dyDescent="0.2">
      <c r="A1621" s="31">
        <v>44677</v>
      </c>
      <c r="B1621" s="32">
        <v>0.47499999999999998</v>
      </c>
      <c r="C1621" t="s">
        <v>437</v>
      </c>
      <c r="D1621" t="s">
        <v>383</v>
      </c>
      <c r="E1621">
        <v>5</v>
      </c>
      <c r="F1621">
        <v>5.2</v>
      </c>
      <c r="G1621" t="s">
        <v>345</v>
      </c>
      <c r="H1621">
        <v>8</v>
      </c>
      <c r="J1621" t="s">
        <v>384</v>
      </c>
      <c r="K1621" t="str">
        <f>VLOOKUP(G1621,lookups!$A$2:$I$201,2,0)</f>
        <v>Stoplight Parrotfish</v>
      </c>
      <c r="L1621" t="str">
        <f>VLOOKUP(G1621,lookups!$A$2:$I$201,3,0)</f>
        <v>Sparisoma viride</v>
      </c>
      <c r="M1621" t="str">
        <f>VLOOKUP(G1621,lookups!$A$2:$I$201,4,0)</f>
        <v>Scaridae</v>
      </c>
      <c r="N1621" t="str">
        <f>VLOOKUP(G1621,lookups!$A$2:$I$201,5,0)</f>
        <v>Herbivores</v>
      </c>
      <c r="O1621">
        <f>VLOOKUP(G1621,lookups!$A$2:$I$201,6,0)</f>
        <v>2.5000000000000001E-2</v>
      </c>
      <c r="P1621">
        <f>VLOOKUP(G1621,lookups!$A$2:$I$201,7,0)</f>
        <v>2.9214000000000002</v>
      </c>
      <c r="Q1621">
        <f t="shared" si="27"/>
        <v>10.869938743553069</v>
      </c>
    </row>
    <row r="1622" spans="1:17" x14ac:dyDescent="0.2">
      <c r="A1622" s="31">
        <v>44677</v>
      </c>
      <c r="B1622" s="32">
        <v>0.47499999999999998</v>
      </c>
      <c r="C1622" t="s">
        <v>437</v>
      </c>
      <c r="D1622" t="s">
        <v>383</v>
      </c>
      <c r="E1622">
        <v>5</v>
      </c>
      <c r="F1622">
        <v>5.2</v>
      </c>
      <c r="G1622" t="s">
        <v>345</v>
      </c>
      <c r="H1622">
        <v>10</v>
      </c>
      <c r="J1622" t="s">
        <v>386</v>
      </c>
      <c r="K1622" t="str">
        <f>VLOOKUP(G1622,lookups!$A$2:$I$201,2,0)</f>
        <v>Stoplight Parrotfish</v>
      </c>
      <c r="L1622" t="str">
        <f>VLOOKUP(G1622,lookups!$A$2:$I$201,3,0)</f>
        <v>Sparisoma viride</v>
      </c>
      <c r="M1622" t="str">
        <f>VLOOKUP(G1622,lookups!$A$2:$I$201,4,0)</f>
        <v>Scaridae</v>
      </c>
      <c r="N1622" t="str">
        <f>VLOOKUP(G1622,lookups!$A$2:$I$201,5,0)</f>
        <v>Herbivores</v>
      </c>
      <c r="O1622">
        <f>VLOOKUP(G1622,lookups!$A$2:$I$201,6,0)</f>
        <v>2.5000000000000001E-2</v>
      </c>
      <c r="P1622">
        <f>VLOOKUP(G1622,lookups!$A$2:$I$201,7,0)</f>
        <v>2.9214000000000002</v>
      </c>
      <c r="Q1622">
        <f t="shared" si="27"/>
        <v>20.861234677071096</v>
      </c>
    </row>
    <row r="1623" spans="1:17" x14ac:dyDescent="0.2">
      <c r="A1623" s="31">
        <v>44677</v>
      </c>
      <c r="B1623" s="32">
        <v>0.47499999999999998</v>
      </c>
      <c r="C1623" t="s">
        <v>437</v>
      </c>
      <c r="D1623" t="s">
        <v>383</v>
      </c>
      <c r="E1623">
        <v>5</v>
      </c>
      <c r="F1623">
        <v>5.2</v>
      </c>
      <c r="G1623" t="s">
        <v>373</v>
      </c>
      <c r="H1623">
        <v>10</v>
      </c>
      <c r="K1623" t="str">
        <f>VLOOKUP(G1623,lookups!$A$2:$I$201,2,0)</f>
        <v>Bluehead Wrasse</v>
      </c>
      <c r="L1623" t="str">
        <f>VLOOKUP(G1623,lookups!$A$2:$I$201,3,0)</f>
        <v>Thalassoma bifasciatum</v>
      </c>
      <c r="M1623" t="str">
        <f>VLOOKUP(G1623,lookups!$A$2:$I$201,4,0)</f>
        <v>Labridae</v>
      </c>
      <c r="N1623" t="str">
        <f>VLOOKUP(G1623,lookups!$A$2:$I$201,5,0)</f>
        <v>Carnivores</v>
      </c>
      <c r="O1623">
        <f>VLOOKUP(G1623,lookups!$A$2:$I$201,6,0)</f>
        <v>8.9099999999999995E-3</v>
      </c>
      <c r="P1623">
        <f>VLOOKUP(G1623,lookups!$A$2:$I$201,7,0)</f>
        <v>3.01</v>
      </c>
      <c r="Q1623">
        <f t="shared" si="27"/>
        <v>9.1175405612215243</v>
      </c>
    </row>
    <row r="1624" spans="1:17" x14ac:dyDescent="0.2">
      <c r="A1624" s="31">
        <v>44677</v>
      </c>
      <c r="B1624" s="32">
        <v>0.47499999999999998</v>
      </c>
      <c r="C1624" t="s">
        <v>437</v>
      </c>
      <c r="D1624" t="s">
        <v>383</v>
      </c>
      <c r="E1624">
        <v>5</v>
      </c>
      <c r="F1624">
        <v>5.2</v>
      </c>
      <c r="G1624" t="s">
        <v>373</v>
      </c>
      <c r="H1624">
        <v>5</v>
      </c>
      <c r="I1624">
        <v>20</v>
      </c>
      <c r="K1624" t="str">
        <f>VLOOKUP(G1624,lookups!$A$2:$I$201,2,0)</f>
        <v>Bluehead Wrasse</v>
      </c>
      <c r="L1624" t="str">
        <f>VLOOKUP(G1624,lookups!$A$2:$I$201,3,0)</f>
        <v>Thalassoma bifasciatum</v>
      </c>
      <c r="M1624" t="str">
        <f>VLOOKUP(G1624,lookups!$A$2:$I$201,4,0)</f>
        <v>Labridae</v>
      </c>
      <c r="N1624" t="str">
        <f>VLOOKUP(G1624,lookups!$A$2:$I$201,5,0)</f>
        <v>Carnivores</v>
      </c>
      <c r="O1624">
        <f>VLOOKUP(G1624,lookups!$A$2:$I$201,6,0)</f>
        <v>8.9099999999999995E-3</v>
      </c>
      <c r="P1624">
        <f>VLOOKUP(G1624,lookups!$A$2:$I$201,7,0)</f>
        <v>3.01</v>
      </c>
      <c r="Q1624">
        <f t="shared" si="27"/>
        <v>1.1318201385239828</v>
      </c>
    </row>
    <row r="1625" spans="1:17" x14ac:dyDescent="0.2">
      <c r="A1625" s="31">
        <v>44677</v>
      </c>
      <c r="B1625" s="32">
        <v>0.47499999999999998</v>
      </c>
      <c r="C1625" t="s">
        <v>437</v>
      </c>
      <c r="D1625" t="s">
        <v>383</v>
      </c>
      <c r="E1625">
        <v>5</v>
      </c>
      <c r="F1625">
        <v>5.2</v>
      </c>
      <c r="G1625" t="s">
        <v>373</v>
      </c>
      <c r="H1625">
        <v>3</v>
      </c>
      <c r="I1625">
        <v>5</v>
      </c>
      <c r="K1625" t="str">
        <f>VLOOKUP(G1625,lookups!$A$2:$I$201,2,0)</f>
        <v>Bluehead Wrasse</v>
      </c>
      <c r="L1625" t="str">
        <f>VLOOKUP(G1625,lookups!$A$2:$I$201,3,0)</f>
        <v>Thalassoma bifasciatum</v>
      </c>
      <c r="M1625" t="str">
        <f>VLOOKUP(G1625,lookups!$A$2:$I$201,4,0)</f>
        <v>Labridae</v>
      </c>
      <c r="N1625" t="str">
        <f>VLOOKUP(G1625,lookups!$A$2:$I$201,5,0)</f>
        <v>Carnivores</v>
      </c>
      <c r="O1625">
        <f>VLOOKUP(G1625,lookups!$A$2:$I$201,6,0)</f>
        <v>8.9099999999999995E-3</v>
      </c>
      <c r="P1625">
        <f>VLOOKUP(G1625,lookups!$A$2:$I$201,7,0)</f>
        <v>3.01</v>
      </c>
      <c r="Q1625">
        <f t="shared" si="27"/>
        <v>0.24322750267948948</v>
      </c>
    </row>
    <row r="1626" spans="1:17" x14ac:dyDescent="0.2">
      <c r="A1626" s="31">
        <v>44677</v>
      </c>
      <c r="B1626" s="32">
        <v>0.47499999999999998</v>
      </c>
      <c r="C1626" t="s">
        <v>437</v>
      </c>
      <c r="D1626" t="s">
        <v>383</v>
      </c>
      <c r="E1626">
        <v>5</v>
      </c>
      <c r="F1626">
        <v>5.2</v>
      </c>
      <c r="G1626" t="s">
        <v>373</v>
      </c>
      <c r="H1626">
        <v>5</v>
      </c>
      <c r="K1626" t="str">
        <f>VLOOKUP(G1626,lookups!$A$2:$I$201,2,0)</f>
        <v>Bluehead Wrasse</v>
      </c>
      <c r="L1626" t="str">
        <f>VLOOKUP(G1626,lookups!$A$2:$I$201,3,0)</f>
        <v>Thalassoma bifasciatum</v>
      </c>
      <c r="M1626" t="str">
        <f>VLOOKUP(G1626,lookups!$A$2:$I$201,4,0)</f>
        <v>Labridae</v>
      </c>
      <c r="N1626" t="str">
        <f>VLOOKUP(G1626,lookups!$A$2:$I$201,5,0)</f>
        <v>Carnivores</v>
      </c>
      <c r="O1626">
        <f>VLOOKUP(G1626,lookups!$A$2:$I$201,6,0)</f>
        <v>8.9099999999999995E-3</v>
      </c>
      <c r="P1626">
        <f>VLOOKUP(G1626,lookups!$A$2:$I$201,7,0)</f>
        <v>3.01</v>
      </c>
      <c r="Q1626">
        <f t="shared" si="27"/>
        <v>1.1318201385239828</v>
      </c>
    </row>
    <row r="1627" spans="1:17" x14ac:dyDescent="0.2">
      <c r="A1627" s="31">
        <v>44677</v>
      </c>
      <c r="B1627" s="32">
        <v>0.47499999999999998</v>
      </c>
      <c r="C1627" t="s">
        <v>437</v>
      </c>
      <c r="D1627" t="s">
        <v>383</v>
      </c>
      <c r="E1627">
        <v>5</v>
      </c>
      <c r="F1627">
        <v>5.2</v>
      </c>
      <c r="G1627" t="s">
        <v>352</v>
      </c>
      <c r="H1627">
        <v>8</v>
      </c>
      <c r="I1627">
        <v>3</v>
      </c>
      <c r="K1627" t="str">
        <f>VLOOKUP(G1627,lookups!$A$2:$I$201,2,0)</f>
        <v>Dusky Damselfish</v>
      </c>
      <c r="L1627" t="str">
        <f>VLOOKUP(G1627,lookups!$A$2:$I$201,3,0)</f>
        <v>Stegastes adustus </v>
      </c>
      <c r="M1627" t="str">
        <f>VLOOKUP(G1627,lookups!$A$2:$I$201,4,0)</f>
        <v>Pomacentridae</v>
      </c>
      <c r="N1627" t="str">
        <f>VLOOKUP(G1627,lookups!$A$2:$I$201,5,0)</f>
        <v>Herbivores</v>
      </c>
      <c r="O1627">
        <f>VLOOKUP(G1627,lookups!$A$2:$I$201,6,0)</f>
        <v>1.95E-2</v>
      </c>
      <c r="P1627">
        <f>VLOOKUP(G1627,lookups!$A$2:$I$201,7,0)</f>
        <v>2.99</v>
      </c>
      <c r="Q1627">
        <f t="shared" si="27"/>
        <v>9.7785322511078778</v>
      </c>
    </row>
    <row r="1628" spans="1:17" x14ac:dyDescent="0.2">
      <c r="A1628" s="31">
        <v>44677</v>
      </c>
      <c r="B1628" s="32">
        <v>0.47499999999999998</v>
      </c>
      <c r="C1628" t="s">
        <v>437</v>
      </c>
      <c r="D1628" t="s">
        <v>383</v>
      </c>
      <c r="E1628">
        <v>5</v>
      </c>
      <c r="F1628">
        <v>5.2</v>
      </c>
      <c r="G1628" t="s">
        <v>352</v>
      </c>
      <c r="H1628">
        <v>7</v>
      </c>
      <c r="I1628">
        <v>3</v>
      </c>
      <c r="K1628" t="str">
        <f>VLOOKUP(G1628,lookups!$A$2:$I$201,2,0)</f>
        <v>Dusky Damselfish</v>
      </c>
      <c r="L1628" t="str">
        <f>VLOOKUP(G1628,lookups!$A$2:$I$201,3,0)</f>
        <v>Stegastes adustus </v>
      </c>
      <c r="M1628" t="str">
        <f>VLOOKUP(G1628,lookups!$A$2:$I$201,4,0)</f>
        <v>Pomacentridae</v>
      </c>
      <c r="N1628" t="str">
        <f>VLOOKUP(G1628,lookups!$A$2:$I$201,5,0)</f>
        <v>Herbivores</v>
      </c>
      <c r="O1628">
        <f>VLOOKUP(G1628,lookups!$A$2:$I$201,6,0)</f>
        <v>1.95E-2</v>
      </c>
      <c r="P1628">
        <f>VLOOKUP(G1628,lookups!$A$2:$I$201,7,0)</f>
        <v>2.99</v>
      </c>
      <c r="Q1628">
        <f t="shared" si="27"/>
        <v>6.5596059480892199</v>
      </c>
    </row>
    <row r="1629" spans="1:17" x14ac:dyDescent="0.2">
      <c r="A1629" s="31">
        <v>44677</v>
      </c>
      <c r="B1629" s="32">
        <v>0.47499999999999998</v>
      </c>
      <c r="C1629" t="s">
        <v>437</v>
      </c>
      <c r="D1629" t="s">
        <v>383</v>
      </c>
      <c r="E1629">
        <v>5</v>
      </c>
      <c r="F1629">
        <v>5.2</v>
      </c>
      <c r="G1629" t="s">
        <v>352</v>
      </c>
      <c r="H1629">
        <v>8</v>
      </c>
      <c r="I1629">
        <v>6</v>
      </c>
      <c r="K1629" t="str">
        <f>VLOOKUP(G1629,lookups!$A$2:$I$201,2,0)</f>
        <v>Dusky Damselfish</v>
      </c>
      <c r="L1629" t="str">
        <f>VLOOKUP(G1629,lookups!$A$2:$I$201,3,0)</f>
        <v>Stegastes adustus </v>
      </c>
      <c r="M1629" t="str">
        <f>VLOOKUP(G1629,lookups!$A$2:$I$201,4,0)</f>
        <v>Pomacentridae</v>
      </c>
      <c r="N1629" t="str">
        <f>VLOOKUP(G1629,lookups!$A$2:$I$201,5,0)</f>
        <v>Herbivores</v>
      </c>
      <c r="O1629">
        <f>VLOOKUP(G1629,lookups!$A$2:$I$201,6,0)</f>
        <v>1.95E-2</v>
      </c>
      <c r="P1629">
        <f>VLOOKUP(G1629,lookups!$A$2:$I$201,7,0)</f>
        <v>2.99</v>
      </c>
      <c r="Q1629">
        <f t="shared" si="27"/>
        <v>9.7785322511078778</v>
      </c>
    </row>
    <row r="1630" spans="1:17" x14ac:dyDescent="0.2">
      <c r="A1630" s="31">
        <v>44677</v>
      </c>
      <c r="B1630" s="32">
        <v>0.47499999999999998</v>
      </c>
      <c r="C1630" t="s">
        <v>437</v>
      </c>
      <c r="D1630" t="s">
        <v>383</v>
      </c>
      <c r="E1630">
        <v>5</v>
      </c>
      <c r="F1630">
        <v>5.2</v>
      </c>
      <c r="G1630" t="s">
        <v>352</v>
      </c>
      <c r="H1630">
        <v>7</v>
      </c>
      <c r="I1630">
        <v>4</v>
      </c>
      <c r="K1630" t="str">
        <f>VLOOKUP(G1630,lookups!$A$2:$I$201,2,0)</f>
        <v>Dusky Damselfish</v>
      </c>
      <c r="L1630" t="str">
        <f>VLOOKUP(G1630,lookups!$A$2:$I$201,3,0)</f>
        <v>Stegastes adustus </v>
      </c>
      <c r="M1630" t="str">
        <f>VLOOKUP(G1630,lookups!$A$2:$I$201,4,0)</f>
        <v>Pomacentridae</v>
      </c>
      <c r="N1630" t="str">
        <f>VLOOKUP(G1630,lookups!$A$2:$I$201,5,0)</f>
        <v>Herbivores</v>
      </c>
      <c r="O1630">
        <f>VLOOKUP(G1630,lookups!$A$2:$I$201,6,0)</f>
        <v>1.95E-2</v>
      </c>
      <c r="P1630">
        <f>VLOOKUP(G1630,lookups!$A$2:$I$201,7,0)</f>
        <v>2.99</v>
      </c>
      <c r="Q1630">
        <f t="shared" si="27"/>
        <v>6.5596059480892199</v>
      </c>
    </row>
    <row r="1631" spans="1:17" x14ac:dyDescent="0.2">
      <c r="A1631" s="31">
        <v>44677</v>
      </c>
      <c r="B1631" s="32">
        <v>0.47499999999999998</v>
      </c>
      <c r="C1631" t="s">
        <v>437</v>
      </c>
      <c r="D1631" t="s">
        <v>383</v>
      </c>
      <c r="E1631">
        <v>5</v>
      </c>
      <c r="F1631">
        <v>5.2</v>
      </c>
      <c r="G1631" t="s">
        <v>269</v>
      </c>
      <c r="H1631">
        <v>15</v>
      </c>
      <c r="I1631">
        <v>2</v>
      </c>
      <c r="K1631" t="str">
        <f>VLOOKUP(G1631,lookups!$A$2:$I$201,2,0)</f>
        <v>Yellowtail Damselfish</v>
      </c>
      <c r="L1631" t="str">
        <f>VLOOKUP(G1631,lookups!$A$2:$I$201,3,0)</f>
        <v>Microspathodon chrysurus</v>
      </c>
      <c r="M1631" t="str">
        <f>VLOOKUP(G1631,lookups!$A$2:$I$201,4,0)</f>
        <v>Pomacentridae</v>
      </c>
      <c r="N1631" t="str">
        <f>VLOOKUP(G1631,lookups!$A$2:$I$201,5,0)</f>
        <v>Herbivores</v>
      </c>
      <c r="O1631">
        <f>VLOOKUP(G1631,lookups!$A$2:$I$201,6,0)</f>
        <v>2.3900000000000001E-2</v>
      </c>
      <c r="P1631">
        <f>VLOOKUP(G1631,lookups!$A$2:$I$201,7,0)</f>
        <v>3.0825</v>
      </c>
      <c r="Q1631">
        <f t="shared" si="27"/>
        <v>100.85541180185032</v>
      </c>
    </row>
    <row r="1632" spans="1:17" x14ac:dyDescent="0.2">
      <c r="A1632" s="31">
        <v>44677</v>
      </c>
      <c r="B1632" s="32">
        <v>0.47499999999999998</v>
      </c>
      <c r="C1632" t="s">
        <v>437</v>
      </c>
      <c r="D1632" t="s">
        <v>383</v>
      </c>
      <c r="E1632">
        <v>5</v>
      </c>
      <c r="F1632">
        <v>5.2</v>
      </c>
      <c r="G1632" t="s">
        <v>269</v>
      </c>
      <c r="H1632">
        <v>14</v>
      </c>
      <c r="K1632" t="str">
        <f>VLOOKUP(G1632,lookups!$A$2:$I$201,2,0)</f>
        <v>Yellowtail Damselfish</v>
      </c>
      <c r="L1632" t="str">
        <f>VLOOKUP(G1632,lookups!$A$2:$I$201,3,0)</f>
        <v>Microspathodon chrysurus</v>
      </c>
      <c r="M1632" t="str">
        <f>VLOOKUP(G1632,lookups!$A$2:$I$201,4,0)</f>
        <v>Pomacentridae</v>
      </c>
      <c r="N1632" t="str">
        <f>VLOOKUP(G1632,lookups!$A$2:$I$201,5,0)</f>
        <v>Herbivores</v>
      </c>
      <c r="O1632">
        <f>VLOOKUP(G1632,lookups!$A$2:$I$201,6,0)</f>
        <v>2.3900000000000001E-2</v>
      </c>
      <c r="P1632">
        <f>VLOOKUP(G1632,lookups!$A$2:$I$201,7,0)</f>
        <v>3.0825</v>
      </c>
      <c r="Q1632">
        <f t="shared" si="27"/>
        <v>81.533778825296864</v>
      </c>
    </row>
    <row r="1633" spans="1:17" x14ac:dyDescent="0.2">
      <c r="A1633" s="31">
        <v>44677</v>
      </c>
      <c r="B1633" s="32">
        <v>0.47499999999999998</v>
      </c>
      <c r="C1633" t="s">
        <v>437</v>
      </c>
      <c r="D1633" t="s">
        <v>383</v>
      </c>
      <c r="E1633">
        <v>5</v>
      </c>
      <c r="F1633">
        <v>5.2</v>
      </c>
      <c r="G1633" t="s">
        <v>429</v>
      </c>
      <c r="H1633">
        <v>7</v>
      </c>
      <c r="I1633">
        <v>2</v>
      </c>
      <c r="K1633" t="str">
        <f>VLOOKUP(G1633,lookups!$A$2:$I$201,2,0)</f>
        <v>Redlip blenny</v>
      </c>
      <c r="L1633" t="str">
        <f>VLOOKUP(G1633,lookups!$A$2:$I$201,3,0)</f>
        <v>Ophioblennius atlanticus</v>
      </c>
      <c r="M1633" t="str">
        <f>VLOOKUP(G1633,lookups!$A$2:$I$201,4,0)</f>
        <v>Blenniidae</v>
      </c>
      <c r="N1633" t="str">
        <f>VLOOKUP(G1633,lookups!$A$2:$I$201,5,0)</f>
        <v>Omnivores</v>
      </c>
      <c r="O1633">
        <f>VLOOKUP(G1633,lookups!$A$2:$I$201,6,0)</f>
        <v>1.047E-2</v>
      </c>
      <c r="P1633">
        <f>VLOOKUP(G1633,lookups!$A$2:$I$201,7,0)</f>
        <v>3.01</v>
      </c>
      <c r="Q1633">
        <f t="shared" si="27"/>
        <v>3.6617760693379533</v>
      </c>
    </row>
    <row r="1634" spans="1:17" x14ac:dyDescent="0.2">
      <c r="A1634" s="31">
        <v>44677</v>
      </c>
      <c r="B1634" s="32">
        <v>0.47499999999999998</v>
      </c>
      <c r="C1634" t="s">
        <v>437</v>
      </c>
      <c r="D1634" t="s">
        <v>383</v>
      </c>
      <c r="E1634">
        <v>5</v>
      </c>
      <c r="F1634">
        <v>5.2</v>
      </c>
      <c r="G1634" t="s">
        <v>194</v>
      </c>
      <c r="H1634">
        <v>8</v>
      </c>
      <c r="K1634" t="str">
        <f>VLOOKUP(G1634,lookups!$A$2:$I$201,2,0)</f>
        <v>Yellowhead Wrasse</v>
      </c>
      <c r="L1634" t="str">
        <f>VLOOKUP(G1634,lookups!$A$2:$I$201,3,0)</f>
        <v>Halichoeres garnoti</v>
      </c>
      <c r="M1634" t="str">
        <f>VLOOKUP(G1634,lookups!$A$2:$I$201,4,0)</f>
        <v>Labridae</v>
      </c>
      <c r="N1634" t="str">
        <f>VLOOKUP(G1634,lookups!$A$2:$I$201,5,0)</f>
        <v>Carnivores</v>
      </c>
      <c r="O1634">
        <f>VLOOKUP(G1634,lookups!$A$2:$I$201,6,0)</f>
        <v>0.01</v>
      </c>
      <c r="P1634">
        <f>VLOOKUP(G1634,lookups!$A$2:$I$201,7,0)</f>
        <v>3.13</v>
      </c>
      <c r="Q1634">
        <f t="shared" si="27"/>
        <v>6.7092142277548126</v>
      </c>
    </row>
    <row r="1635" spans="1:17" x14ac:dyDescent="0.2">
      <c r="A1635" s="31">
        <v>44677</v>
      </c>
      <c r="B1635" s="32">
        <v>0.47499999999999998</v>
      </c>
      <c r="C1635" t="s">
        <v>437</v>
      </c>
      <c r="D1635" t="s">
        <v>383</v>
      </c>
      <c r="E1635">
        <v>5</v>
      </c>
      <c r="F1635">
        <v>5.2</v>
      </c>
      <c r="G1635" t="s">
        <v>240</v>
      </c>
      <c r="H1635">
        <v>8</v>
      </c>
      <c r="K1635" t="str">
        <f>VLOOKUP(G1635,lookups!$A$2:$I$201,2,0)</f>
        <v>Smooth Trunkfish</v>
      </c>
      <c r="L1635" t="str">
        <f>VLOOKUP(G1635,lookups!$A$2:$I$201,3,0)</f>
        <v>Lactophyrs triqueter</v>
      </c>
      <c r="M1635" t="str">
        <f>VLOOKUP(G1635,lookups!$A$2:$I$201,4,0)</f>
        <v>Ostraciidae</v>
      </c>
      <c r="N1635" t="str">
        <f>VLOOKUP(G1635,lookups!$A$2:$I$201,5,0)</f>
        <v>Omnivores</v>
      </c>
      <c r="O1635">
        <f>VLOOKUP(G1635,lookups!$A$2:$I$201,6,0)</f>
        <v>4.8980000000000003E-2</v>
      </c>
      <c r="P1635">
        <f>VLOOKUP(G1635,lookups!$A$2:$I$201,7,0)</f>
        <v>2.78</v>
      </c>
      <c r="Q1635">
        <f t="shared" si="27"/>
        <v>15.871170041002051</v>
      </c>
    </row>
    <row r="1636" spans="1:17" x14ac:dyDescent="0.2">
      <c r="A1636" s="31">
        <v>44677</v>
      </c>
      <c r="B1636" s="32">
        <v>0.47499999999999998</v>
      </c>
      <c r="C1636" t="s">
        <v>437</v>
      </c>
      <c r="D1636" t="s">
        <v>383</v>
      </c>
      <c r="E1636">
        <v>5</v>
      </c>
      <c r="F1636">
        <v>5.2</v>
      </c>
      <c r="G1636" t="s">
        <v>78</v>
      </c>
      <c r="H1636">
        <v>12</v>
      </c>
      <c r="K1636" t="str">
        <f>VLOOKUP(G1636,lookups!$A$2:$I$201,2,0)</f>
        <v>Whitespotted Filefish</v>
      </c>
      <c r="L1636" t="str">
        <f>VLOOKUP(G1636,lookups!$A$2:$I$201,3,0)</f>
        <v>Cantherhines macrocerus</v>
      </c>
      <c r="M1636" t="str">
        <f>VLOOKUP(G1636,lookups!$A$2:$I$201,4,0)</f>
        <v>Monacanthidae</v>
      </c>
      <c r="N1636" t="str">
        <f>VLOOKUP(G1636,lookups!$A$2:$I$201,5,0)</f>
        <v>Carnivores</v>
      </c>
      <c r="O1636">
        <f>VLOOKUP(G1636,lookups!$A$2:$I$201,6,0)</f>
        <v>5.62E-2</v>
      </c>
      <c r="P1636">
        <f>VLOOKUP(G1636,lookups!$A$2:$I$201,7,0)</f>
        <v>2.6534</v>
      </c>
      <c r="Q1636">
        <f t="shared" si="27"/>
        <v>41.042691557222916</v>
      </c>
    </row>
    <row r="1637" spans="1:17" x14ac:dyDescent="0.2">
      <c r="A1637" s="31">
        <v>44677</v>
      </c>
      <c r="B1637" s="32">
        <v>0.54166666666666663</v>
      </c>
      <c r="C1637" t="s">
        <v>436</v>
      </c>
      <c r="D1637" t="s">
        <v>383</v>
      </c>
      <c r="E1637">
        <v>1</v>
      </c>
      <c r="F1637">
        <v>2.2000000000000002</v>
      </c>
      <c r="G1637" t="s">
        <v>39</v>
      </c>
      <c r="H1637">
        <v>6</v>
      </c>
      <c r="K1637" t="str">
        <f>VLOOKUP(G1637,lookups!$A$2:$I$201,2,0)</f>
        <v>Blue Tang</v>
      </c>
      <c r="L1637" t="str">
        <f>VLOOKUP(G1637,lookups!$A$2:$I$201,3,0)</f>
        <v>Acanthurus coeruleus</v>
      </c>
      <c r="M1637" t="str">
        <f>VLOOKUP(G1637,lookups!$A$2:$I$201,4,0)</f>
        <v>Acanthuridae</v>
      </c>
      <c r="N1637" t="str">
        <f>VLOOKUP(G1637,lookups!$A$2:$I$201,5,0)</f>
        <v>Herbivores</v>
      </c>
      <c r="O1637">
        <f>VLOOKUP(G1637,lookups!$A$2:$I$201,6,0)</f>
        <v>4.1500000000000002E-2</v>
      </c>
      <c r="P1637">
        <f>VLOOKUP(G1637,lookups!$A$2:$I$201,7,0)</f>
        <v>2.8346</v>
      </c>
      <c r="Q1637">
        <f t="shared" si="27"/>
        <v>6.6649305917024986</v>
      </c>
    </row>
    <row r="1638" spans="1:17" x14ac:dyDescent="0.2">
      <c r="A1638" s="31">
        <v>44677</v>
      </c>
      <c r="B1638" s="32">
        <v>0.54166666666666663</v>
      </c>
      <c r="C1638" t="s">
        <v>436</v>
      </c>
      <c r="D1638" t="s">
        <v>383</v>
      </c>
      <c r="E1638">
        <v>1</v>
      </c>
      <c r="F1638">
        <v>2.2000000000000002</v>
      </c>
      <c r="G1638" t="s">
        <v>39</v>
      </c>
      <c r="H1638">
        <v>12</v>
      </c>
      <c r="K1638" t="str">
        <f>VLOOKUP(G1638,lookups!$A$2:$I$201,2,0)</f>
        <v>Blue Tang</v>
      </c>
      <c r="L1638" t="str">
        <f>VLOOKUP(G1638,lookups!$A$2:$I$201,3,0)</f>
        <v>Acanthurus coeruleus</v>
      </c>
      <c r="M1638" t="str">
        <f>VLOOKUP(G1638,lookups!$A$2:$I$201,4,0)</f>
        <v>Acanthuridae</v>
      </c>
      <c r="N1638" t="str">
        <f>VLOOKUP(G1638,lookups!$A$2:$I$201,5,0)</f>
        <v>Herbivores</v>
      </c>
      <c r="O1638">
        <f>VLOOKUP(G1638,lookups!$A$2:$I$201,6,0)</f>
        <v>4.1500000000000002E-2</v>
      </c>
      <c r="P1638">
        <f>VLOOKUP(G1638,lookups!$A$2:$I$201,7,0)</f>
        <v>2.8346</v>
      </c>
      <c r="Q1638">
        <f t="shared" si="27"/>
        <v>47.543949588135646</v>
      </c>
    </row>
    <row r="1639" spans="1:17" x14ac:dyDescent="0.2">
      <c r="A1639" s="31">
        <v>44677</v>
      </c>
      <c r="B1639" s="32">
        <v>0.54166666666666696</v>
      </c>
      <c r="C1639" t="s">
        <v>436</v>
      </c>
      <c r="D1639" t="s">
        <v>383</v>
      </c>
      <c r="E1639">
        <v>1</v>
      </c>
      <c r="F1639">
        <v>2.2000000000000002</v>
      </c>
      <c r="G1639" t="s">
        <v>39</v>
      </c>
      <c r="H1639">
        <v>14</v>
      </c>
      <c r="I1639">
        <v>5</v>
      </c>
      <c r="K1639" t="str">
        <f>VLOOKUP(G1639,lookups!$A$2:$I$201,2,0)</f>
        <v>Blue Tang</v>
      </c>
      <c r="L1639" t="str">
        <f>VLOOKUP(G1639,lookups!$A$2:$I$201,3,0)</f>
        <v>Acanthurus coeruleus</v>
      </c>
      <c r="M1639" t="str">
        <f>VLOOKUP(G1639,lookups!$A$2:$I$201,4,0)</f>
        <v>Acanthuridae</v>
      </c>
      <c r="N1639" t="str">
        <f>VLOOKUP(G1639,lookups!$A$2:$I$201,5,0)</f>
        <v>Herbivores</v>
      </c>
      <c r="O1639">
        <f>VLOOKUP(G1639,lookups!$A$2:$I$201,6,0)</f>
        <v>4.1500000000000002E-2</v>
      </c>
      <c r="P1639">
        <f>VLOOKUP(G1639,lookups!$A$2:$I$201,7,0)</f>
        <v>2.8346</v>
      </c>
      <c r="Q1639">
        <f t="shared" si="27"/>
        <v>73.597426182870976</v>
      </c>
    </row>
    <row r="1640" spans="1:17" x14ac:dyDescent="0.2">
      <c r="A1640" s="31">
        <v>44677</v>
      </c>
      <c r="B1640" s="32">
        <v>0.54166666666666696</v>
      </c>
      <c r="C1640" t="s">
        <v>436</v>
      </c>
      <c r="D1640" t="s">
        <v>383</v>
      </c>
      <c r="E1640">
        <v>1</v>
      </c>
      <c r="F1640">
        <v>2.2000000000000002</v>
      </c>
      <c r="G1640" t="s">
        <v>39</v>
      </c>
      <c r="H1640">
        <v>2</v>
      </c>
      <c r="K1640" t="str">
        <f>VLOOKUP(G1640,lookups!$A$2:$I$201,2,0)</f>
        <v>Blue Tang</v>
      </c>
      <c r="L1640" t="str">
        <f>VLOOKUP(G1640,lookups!$A$2:$I$201,3,0)</f>
        <v>Acanthurus coeruleus</v>
      </c>
      <c r="M1640" t="str">
        <f>VLOOKUP(G1640,lookups!$A$2:$I$201,4,0)</f>
        <v>Acanthuridae</v>
      </c>
      <c r="N1640" t="str">
        <f>VLOOKUP(G1640,lookups!$A$2:$I$201,5,0)</f>
        <v>Herbivores</v>
      </c>
      <c r="O1640">
        <f>VLOOKUP(G1640,lookups!$A$2:$I$201,6,0)</f>
        <v>4.1500000000000002E-2</v>
      </c>
      <c r="P1640">
        <f>VLOOKUP(G1640,lookups!$A$2:$I$201,7,0)</f>
        <v>2.8346</v>
      </c>
      <c r="Q1640">
        <f t="shared" si="27"/>
        <v>0.29603817785649655</v>
      </c>
    </row>
    <row r="1641" spans="1:17" x14ac:dyDescent="0.2">
      <c r="A1641" s="31">
        <v>44677</v>
      </c>
      <c r="B1641" s="32">
        <v>0.54166666666666696</v>
      </c>
      <c r="C1641" t="s">
        <v>436</v>
      </c>
      <c r="D1641" t="s">
        <v>383</v>
      </c>
      <c r="E1641">
        <v>1</v>
      </c>
      <c r="F1641">
        <v>2.2000000000000002</v>
      </c>
      <c r="G1641" t="s">
        <v>323</v>
      </c>
      <c r="H1641">
        <v>13</v>
      </c>
      <c r="J1641" t="s">
        <v>386</v>
      </c>
      <c r="K1641" t="str">
        <f>VLOOKUP(G1641,lookups!$A$2:$I$201,2,0)</f>
        <v>Queen Parrotfish</v>
      </c>
      <c r="L1641" t="str">
        <f>VLOOKUP(G1641,lookups!$A$2:$I$201,3,0)</f>
        <v>Scarus vetula</v>
      </c>
      <c r="M1641" t="str">
        <f>VLOOKUP(G1641,lookups!$A$2:$I$201,4,0)</f>
        <v>Scaridae</v>
      </c>
      <c r="N1641" t="str">
        <f>VLOOKUP(G1641,lookups!$A$2:$I$201,5,0)</f>
        <v>Herbivores</v>
      </c>
      <c r="O1641">
        <f>VLOOKUP(G1641,lookups!$A$2:$I$201,6,0)</f>
        <v>2.5000000000000001E-2</v>
      </c>
      <c r="P1641">
        <f>VLOOKUP(G1641,lookups!$A$2:$I$201,7,0)</f>
        <v>2.9214000000000002</v>
      </c>
      <c r="Q1641">
        <f t="shared" si="27"/>
        <v>44.896668724352082</v>
      </c>
    </row>
    <row r="1642" spans="1:17" x14ac:dyDescent="0.2">
      <c r="A1642" s="31">
        <v>44677</v>
      </c>
      <c r="B1642" s="32">
        <v>0.54166666666666696</v>
      </c>
      <c r="C1642" t="s">
        <v>436</v>
      </c>
      <c r="D1642" t="s">
        <v>383</v>
      </c>
      <c r="E1642">
        <v>1</v>
      </c>
      <c r="F1642">
        <v>2.2000000000000002</v>
      </c>
      <c r="G1642" t="s">
        <v>104</v>
      </c>
      <c r="H1642">
        <v>8</v>
      </c>
      <c r="K1642" t="str">
        <f>VLOOKUP(G1642,lookups!$A$2:$I$201,2,0)</f>
        <v>Banded Butterflyfish</v>
      </c>
      <c r="L1642" t="str">
        <f>VLOOKUP(G1642,lookups!$A$2:$I$201,3,0)</f>
        <v>Chaetodan striatus</v>
      </c>
      <c r="M1642" t="str">
        <f>VLOOKUP(G1642,lookups!$A$2:$I$201,4,0)</f>
        <v>Chaetodontidae</v>
      </c>
      <c r="N1642" t="str">
        <f>VLOOKUP(G1642,lookups!$A$2:$I$201,5,0)</f>
        <v>Carnivores</v>
      </c>
      <c r="O1642">
        <f>VLOOKUP(G1642,lookups!$A$2:$I$201,6,0)</f>
        <v>2.2200000000000001E-2</v>
      </c>
      <c r="P1642">
        <f>VLOOKUP(G1642,lookups!$A$2:$I$201,7,0)</f>
        <v>3.1395</v>
      </c>
      <c r="Q1642">
        <f t="shared" si="27"/>
        <v>15.191616505435814</v>
      </c>
    </row>
    <row r="1643" spans="1:17" x14ac:dyDescent="0.2">
      <c r="A1643" s="31">
        <v>44677</v>
      </c>
      <c r="B1643" s="32">
        <v>0.54166666666666696</v>
      </c>
      <c r="C1643" t="s">
        <v>436</v>
      </c>
      <c r="D1643" t="s">
        <v>383</v>
      </c>
      <c r="E1643">
        <v>1</v>
      </c>
      <c r="F1643">
        <v>2.2000000000000002</v>
      </c>
      <c r="G1643" t="s">
        <v>30</v>
      </c>
      <c r="H1643">
        <v>12</v>
      </c>
      <c r="I1643">
        <v>2</v>
      </c>
      <c r="K1643" t="str">
        <f>VLOOKUP(G1643,lookups!$A$2:$I$201,2,0)</f>
        <v>Ocean Surgeonfish</v>
      </c>
      <c r="L1643" t="str">
        <f>VLOOKUP(G1643,lookups!$A$2:$I$201,3,0)</f>
        <v>Acanthurus bahianus</v>
      </c>
      <c r="M1643" t="str">
        <f>VLOOKUP(G1643,lookups!$A$2:$I$201,4,0)</f>
        <v>Acanthuridae</v>
      </c>
      <c r="N1643" t="str">
        <f>VLOOKUP(G1643,lookups!$A$2:$I$201,5,0)</f>
        <v>Herbivores</v>
      </c>
      <c r="O1643">
        <f>VLOOKUP(G1643,lookups!$A$2:$I$201,6,0)</f>
        <v>2.3699999999999999E-2</v>
      </c>
      <c r="P1643">
        <f>VLOOKUP(G1643,lookups!$A$2:$I$201,7,0)</f>
        <v>2.9752000000000001</v>
      </c>
      <c r="Q1643">
        <f t="shared" si="27"/>
        <v>38.505998471352768</v>
      </c>
    </row>
    <row r="1644" spans="1:17" x14ac:dyDescent="0.2">
      <c r="A1644" s="31">
        <v>44677</v>
      </c>
      <c r="B1644" s="32">
        <v>0.54166666666666696</v>
      </c>
      <c r="C1644" t="s">
        <v>436</v>
      </c>
      <c r="D1644" t="s">
        <v>383</v>
      </c>
      <c r="E1644">
        <v>1</v>
      </c>
      <c r="F1644">
        <v>2.2000000000000002</v>
      </c>
      <c r="G1644" t="s">
        <v>30</v>
      </c>
      <c r="H1644">
        <v>10</v>
      </c>
      <c r="K1644" t="str">
        <f>VLOOKUP(G1644,lookups!$A$2:$I$201,2,0)</f>
        <v>Ocean Surgeonfish</v>
      </c>
      <c r="L1644" t="str">
        <f>VLOOKUP(G1644,lookups!$A$2:$I$201,3,0)</f>
        <v>Acanthurus bahianus</v>
      </c>
      <c r="M1644" t="str">
        <f>VLOOKUP(G1644,lookups!$A$2:$I$201,4,0)</f>
        <v>Acanthuridae</v>
      </c>
      <c r="N1644" t="str">
        <f>VLOOKUP(G1644,lookups!$A$2:$I$201,5,0)</f>
        <v>Herbivores</v>
      </c>
      <c r="O1644">
        <f>VLOOKUP(G1644,lookups!$A$2:$I$201,6,0)</f>
        <v>2.3699999999999999E-2</v>
      </c>
      <c r="P1644">
        <f>VLOOKUP(G1644,lookups!$A$2:$I$201,7,0)</f>
        <v>2.9752000000000001</v>
      </c>
      <c r="Q1644">
        <f t="shared" si="27"/>
        <v>22.384548860432666</v>
      </c>
    </row>
    <row r="1645" spans="1:17" x14ac:dyDescent="0.2">
      <c r="A1645" s="31">
        <v>44677</v>
      </c>
      <c r="B1645" s="32">
        <v>0.54166666666666696</v>
      </c>
      <c r="C1645" t="s">
        <v>436</v>
      </c>
      <c r="D1645" t="s">
        <v>383</v>
      </c>
      <c r="E1645">
        <v>1</v>
      </c>
      <c r="F1645">
        <v>2.2000000000000002</v>
      </c>
      <c r="G1645" t="s">
        <v>30</v>
      </c>
      <c r="H1645">
        <v>16</v>
      </c>
      <c r="I1645">
        <v>3</v>
      </c>
      <c r="K1645" t="str">
        <f>VLOOKUP(G1645,lookups!$A$2:$I$201,2,0)</f>
        <v>Ocean Surgeonfish</v>
      </c>
      <c r="L1645" t="str">
        <f>VLOOKUP(G1645,lookups!$A$2:$I$201,3,0)</f>
        <v>Acanthurus bahianus</v>
      </c>
      <c r="M1645" t="str">
        <f>VLOOKUP(G1645,lookups!$A$2:$I$201,4,0)</f>
        <v>Acanthuridae</v>
      </c>
      <c r="N1645" t="str">
        <f>VLOOKUP(G1645,lookups!$A$2:$I$201,5,0)</f>
        <v>Herbivores</v>
      </c>
      <c r="O1645">
        <f>VLOOKUP(G1645,lookups!$A$2:$I$201,6,0)</f>
        <v>2.3699999999999999E-2</v>
      </c>
      <c r="P1645">
        <f>VLOOKUP(G1645,lookups!$A$2:$I$201,7,0)</f>
        <v>2.9752000000000001</v>
      </c>
      <c r="Q1645">
        <f t="shared" si="27"/>
        <v>90.624603280134849</v>
      </c>
    </row>
    <row r="1646" spans="1:17" x14ac:dyDescent="0.2">
      <c r="A1646" s="31">
        <v>44677</v>
      </c>
      <c r="B1646" s="32">
        <v>0.54166666666666696</v>
      </c>
      <c r="C1646" t="s">
        <v>436</v>
      </c>
      <c r="D1646" t="s">
        <v>383</v>
      </c>
      <c r="E1646">
        <v>1</v>
      </c>
      <c r="F1646">
        <v>2.2000000000000002</v>
      </c>
      <c r="G1646" t="s">
        <v>30</v>
      </c>
      <c r="H1646">
        <v>3</v>
      </c>
      <c r="K1646" t="str">
        <f>VLOOKUP(G1646,lookups!$A$2:$I$201,2,0)</f>
        <v>Ocean Surgeonfish</v>
      </c>
      <c r="L1646" t="str">
        <f>VLOOKUP(G1646,lookups!$A$2:$I$201,3,0)</f>
        <v>Acanthurus bahianus</v>
      </c>
      <c r="M1646" t="str">
        <f>VLOOKUP(G1646,lookups!$A$2:$I$201,4,0)</f>
        <v>Acanthuridae</v>
      </c>
      <c r="N1646" t="str">
        <f>VLOOKUP(G1646,lookups!$A$2:$I$201,5,0)</f>
        <v>Herbivores</v>
      </c>
      <c r="O1646">
        <f>VLOOKUP(G1646,lookups!$A$2:$I$201,6,0)</f>
        <v>2.3699999999999999E-2</v>
      </c>
      <c r="P1646">
        <f>VLOOKUP(G1646,lookups!$A$2:$I$201,7,0)</f>
        <v>2.9752000000000001</v>
      </c>
      <c r="Q1646">
        <f t="shared" si="27"/>
        <v>0.62270091381792658</v>
      </c>
    </row>
    <row r="1647" spans="1:17" x14ac:dyDescent="0.2">
      <c r="A1647" s="31">
        <v>44677</v>
      </c>
      <c r="B1647" s="32">
        <v>0.54166666666666696</v>
      </c>
      <c r="C1647" t="s">
        <v>436</v>
      </c>
      <c r="D1647" t="s">
        <v>383</v>
      </c>
      <c r="E1647">
        <v>1</v>
      </c>
      <c r="F1647">
        <v>2.2000000000000002</v>
      </c>
      <c r="G1647" t="s">
        <v>342</v>
      </c>
      <c r="H1647">
        <v>12</v>
      </c>
      <c r="J1647" t="s">
        <v>386</v>
      </c>
      <c r="K1647" t="str">
        <f>VLOOKUP(G1647,lookups!$A$2:$I$201,2,0)</f>
        <v>Yellowtail parrotfish</v>
      </c>
      <c r="L1647" t="str">
        <f>VLOOKUP(G1647,lookups!$A$2:$I$201,3,0)</f>
        <v>Sparisoma rubiprinne</v>
      </c>
      <c r="M1647" t="str">
        <f>VLOOKUP(G1647,lookups!$A$2:$I$201,4,0)</f>
        <v>Scaridae</v>
      </c>
      <c r="N1647" t="str">
        <f>VLOOKUP(G1647,lookups!$A$2:$I$201,5,0)</f>
        <v>Herbivores</v>
      </c>
      <c r="O1647">
        <f>VLOOKUP(G1647,lookups!$A$2:$I$201,6,0)</f>
        <v>1.5599999999999999E-2</v>
      </c>
      <c r="P1647">
        <f>VLOOKUP(G1647,lookups!$A$2:$I$201,7,0)</f>
        <v>3.0640999999999998</v>
      </c>
      <c r="Q1647">
        <f t="shared" si="27"/>
        <v>31.611409036445199</v>
      </c>
    </row>
    <row r="1648" spans="1:17" x14ac:dyDescent="0.2">
      <c r="A1648" s="31">
        <v>44677</v>
      </c>
      <c r="B1648" s="32">
        <v>0.54166666666666696</v>
      </c>
      <c r="C1648" t="s">
        <v>436</v>
      </c>
      <c r="D1648" t="s">
        <v>383</v>
      </c>
      <c r="E1648">
        <v>1</v>
      </c>
      <c r="F1648">
        <v>2.2000000000000002</v>
      </c>
      <c r="G1648" t="s">
        <v>342</v>
      </c>
      <c r="H1648">
        <v>14</v>
      </c>
      <c r="J1648" t="s">
        <v>386</v>
      </c>
      <c r="K1648" t="str">
        <f>VLOOKUP(G1648,lookups!$A$2:$I$201,2,0)</f>
        <v>Yellowtail parrotfish</v>
      </c>
      <c r="L1648" t="str">
        <f>VLOOKUP(G1648,lookups!$A$2:$I$201,3,0)</f>
        <v>Sparisoma rubiprinne</v>
      </c>
      <c r="M1648" t="str">
        <f>VLOOKUP(G1648,lookups!$A$2:$I$201,4,0)</f>
        <v>Scaridae</v>
      </c>
      <c r="N1648" t="str">
        <f>VLOOKUP(G1648,lookups!$A$2:$I$201,5,0)</f>
        <v>Herbivores</v>
      </c>
      <c r="O1648">
        <f>VLOOKUP(G1648,lookups!$A$2:$I$201,6,0)</f>
        <v>1.5599999999999999E-2</v>
      </c>
      <c r="P1648">
        <f>VLOOKUP(G1648,lookups!$A$2:$I$201,7,0)</f>
        <v>3.0640999999999998</v>
      </c>
      <c r="Q1648">
        <f t="shared" si="27"/>
        <v>50.696212260857635</v>
      </c>
    </row>
    <row r="1649" spans="1:17" x14ac:dyDescent="0.2">
      <c r="A1649" s="31">
        <v>44677</v>
      </c>
      <c r="B1649" s="32">
        <v>0.54166666666666696</v>
      </c>
      <c r="C1649" t="s">
        <v>436</v>
      </c>
      <c r="D1649" t="s">
        <v>383</v>
      </c>
      <c r="E1649">
        <v>1</v>
      </c>
      <c r="F1649">
        <v>2.2000000000000002</v>
      </c>
      <c r="G1649" t="s">
        <v>323</v>
      </c>
      <c r="H1649">
        <v>10</v>
      </c>
      <c r="I1649">
        <v>7</v>
      </c>
      <c r="J1649" t="s">
        <v>384</v>
      </c>
      <c r="K1649" t="str">
        <f>VLOOKUP(G1649,lookups!$A$2:$I$201,2,0)</f>
        <v>Queen Parrotfish</v>
      </c>
      <c r="L1649" t="str">
        <f>VLOOKUP(G1649,lookups!$A$2:$I$201,3,0)</f>
        <v>Scarus vetula</v>
      </c>
      <c r="M1649" t="str">
        <f>VLOOKUP(G1649,lookups!$A$2:$I$201,4,0)</f>
        <v>Scaridae</v>
      </c>
      <c r="N1649" t="str">
        <f>VLOOKUP(G1649,lookups!$A$2:$I$201,5,0)</f>
        <v>Herbivores</v>
      </c>
      <c r="O1649">
        <f>VLOOKUP(G1649,lookups!$A$2:$I$201,6,0)</f>
        <v>2.5000000000000001E-2</v>
      </c>
      <c r="P1649">
        <f>VLOOKUP(G1649,lookups!$A$2:$I$201,7,0)</f>
        <v>2.9214000000000002</v>
      </c>
      <c r="Q1649">
        <f t="shared" si="27"/>
        <v>20.861234677071096</v>
      </c>
    </row>
    <row r="1650" spans="1:17" x14ac:dyDescent="0.2">
      <c r="A1650" s="31">
        <v>44677</v>
      </c>
      <c r="B1650" s="32">
        <v>0.54166666666666696</v>
      </c>
      <c r="C1650" t="s">
        <v>436</v>
      </c>
      <c r="D1650" t="s">
        <v>383</v>
      </c>
      <c r="E1650">
        <v>1</v>
      </c>
      <c r="F1650">
        <v>2.2000000000000002</v>
      </c>
      <c r="G1650" t="s">
        <v>323</v>
      </c>
      <c r="H1650">
        <v>11</v>
      </c>
      <c r="I1650">
        <v>8</v>
      </c>
      <c r="J1650" t="s">
        <v>386</v>
      </c>
      <c r="K1650" t="str">
        <f>VLOOKUP(G1650,lookups!$A$2:$I$201,2,0)</f>
        <v>Queen Parrotfish</v>
      </c>
      <c r="L1650" t="str">
        <f>VLOOKUP(G1650,lookups!$A$2:$I$201,3,0)</f>
        <v>Scarus vetula</v>
      </c>
      <c r="M1650" t="str">
        <f>VLOOKUP(G1650,lookups!$A$2:$I$201,4,0)</f>
        <v>Scaridae</v>
      </c>
      <c r="N1650" t="str">
        <f>VLOOKUP(G1650,lookups!$A$2:$I$201,5,0)</f>
        <v>Herbivores</v>
      </c>
      <c r="O1650">
        <f>VLOOKUP(G1650,lookups!$A$2:$I$201,6,0)</f>
        <v>2.5000000000000001E-2</v>
      </c>
      <c r="P1650">
        <f>VLOOKUP(G1650,lookups!$A$2:$I$201,7,0)</f>
        <v>2.9214000000000002</v>
      </c>
      <c r="Q1650">
        <f t="shared" si="27"/>
        <v>27.559072613163718</v>
      </c>
    </row>
    <row r="1651" spans="1:17" x14ac:dyDescent="0.2">
      <c r="A1651" s="31">
        <v>44677</v>
      </c>
      <c r="B1651" s="32">
        <v>0.54166666666666696</v>
      </c>
      <c r="C1651" t="s">
        <v>436</v>
      </c>
      <c r="D1651" t="s">
        <v>383</v>
      </c>
      <c r="E1651">
        <v>1</v>
      </c>
      <c r="F1651">
        <v>2.2000000000000002</v>
      </c>
      <c r="G1651" t="s">
        <v>323</v>
      </c>
      <c r="H1651">
        <v>4</v>
      </c>
      <c r="J1651" t="s">
        <v>384</v>
      </c>
      <c r="K1651" t="str">
        <f>VLOOKUP(G1651,lookups!$A$2:$I$201,2,0)</f>
        <v>Queen Parrotfish</v>
      </c>
      <c r="L1651" t="str">
        <f>VLOOKUP(G1651,lookups!$A$2:$I$201,3,0)</f>
        <v>Scarus vetula</v>
      </c>
      <c r="M1651" t="str">
        <f>VLOOKUP(G1651,lookups!$A$2:$I$201,4,0)</f>
        <v>Scaridae</v>
      </c>
      <c r="N1651" t="str">
        <f>VLOOKUP(G1651,lookups!$A$2:$I$201,5,0)</f>
        <v>Herbivores</v>
      </c>
      <c r="O1651">
        <f>VLOOKUP(G1651,lookups!$A$2:$I$201,6,0)</f>
        <v>2.5000000000000001E-2</v>
      </c>
      <c r="P1651">
        <f>VLOOKUP(G1651,lookups!$A$2:$I$201,7,0)</f>
        <v>2.9214000000000002</v>
      </c>
      <c r="Q1651">
        <f t="shared" si="27"/>
        <v>1.4348221330880631</v>
      </c>
    </row>
    <row r="1652" spans="1:17" x14ac:dyDescent="0.2">
      <c r="A1652" s="31">
        <v>44677</v>
      </c>
      <c r="B1652" s="32">
        <v>0.54166666666666696</v>
      </c>
      <c r="C1652" t="s">
        <v>436</v>
      </c>
      <c r="D1652" t="s">
        <v>383</v>
      </c>
      <c r="E1652">
        <v>1</v>
      </c>
      <c r="F1652">
        <v>2.2000000000000002</v>
      </c>
      <c r="G1652" t="s">
        <v>318</v>
      </c>
      <c r="H1652">
        <v>10</v>
      </c>
      <c r="J1652" t="s">
        <v>385</v>
      </c>
      <c r="K1652" t="str">
        <f>VLOOKUP(G1652,lookups!$A$2:$I$201,2,0)</f>
        <v>Striped Parrotfish</v>
      </c>
      <c r="L1652" t="str">
        <f>VLOOKUP(G1652,lookups!$A$2:$I$201,3,0)</f>
        <v>Scarus iserti</v>
      </c>
      <c r="M1652" t="str">
        <f>VLOOKUP(G1652,lookups!$A$2:$I$201,4,0)</f>
        <v>Scaridae</v>
      </c>
      <c r="N1652" t="str">
        <f>VLOOKUP(G1652,lookups!$A$2:$I$201,5,0)</f>
        <v>Herbivores</v>
      </c>
      <c r="O1652">
        <f>VLOOKUP(G1652,lookups!$A$2:$I$201,6,0)</f>
        <v>1.47E-2</v>
      </c>
      <c r="P1652">
        <f>VLOOKUP(G1652,lookups!$A$2:$I$201,7,0)</f>
        <v>3.0548000000000002</v>
      </c>
      <c r="Q1652">
        <f t="shared" si="27"/>
        <v>16.676977189904147</v>
      </c>
    </row>
    <row r="1653" spans="1:17" x14ac:dyDescent="0.2">
      <c r="A1653" s="31">
        <v>44677</v>
      </c>
      <c r="B1653" s="32">
        <v>0.54166666666666696</v>
      </c>
      <c r="C1653" t="s">
        <v>436</v>
      </c>
      <c r="D1653" t="s">
        <v>383</v>
      </c>
      <c r="E1653">
        <v>1</v>
      </c>
      <c r="F1653">
        <v>2.2000000000000002</v>
      </c>
      <c r="G1653" t="s">
        <v>345</v>
      </c>
      <c r="H1653">
        <v>8</v>
      </c>
      <c r="J1653" t="s">
        <v>384</v>
      </c>
      <c r="K1653" t="str">
        <f>VLOOKUP(G1653,lookups!$A$2:$I$201,2,0)</f>
        <v>Stoplight Parrotfish</v>
      </c>
      <c r="L1653" t="str">
        <f>VLOOKUP(G1653,lookups!$A$2:$I$201,3,0)</f>
        <v>Sparisoma viride</v>
      </c>
      <c r="M1653" t="str">
        <f>VLOOKUP(G1653,lookups!$A$2:$I$201,4,0)</f>
        <v>Scaridae</v>
      </c>
      <c r="N1653" t="str">
        <f>VLOOKUP(G1653,lookups!$A$2:$I$201,5,0)</f>
        <v>Herbivores</v>
      </c>
      <c r="O1653">
        <f>VLOOKUP(G1653,lookups!$A$2:$I$201,6,0)</f>
        <v>2.5000000000000001E-2</v>
      </c>
      <c r="P1653">
        <f>VLOOKUP(G1653,lookups!$A$2:$I$201,7,0)</f>
        <v>2.9214000000000002</v>
      </c>
      <c r="Q1653">
        <f t="shared" si="27"/>
        <v>10.869938743553069</v>
      </c>
    </row>
    <row r="1654" spans="1:17" x14ac:dyDescent="0.2">
      <c r="A1654" s="31">
        <v>44677</v>
      </c>
      <c r="B1654" s="32">
        <v>0.54166666666666696</v>
      </c>
      <c r="C1654" t="s">
        <v>436</v>
      </c>
      <c r="D1654" t="s">
        <v>383</v>
      </c>
      <c r="E1654">
        <v>1</v>
      </c>
      <c r="F1654">
        <v>2.2000000000000002</v>
      </c>
      <c r="G1654" t="s">
        <v>181</v>
      </c>
      <c r="H1654">
        <v>14</v>
      </c>
      <c r="I1654">
        <v>2</v>
      </c>
      <c r="K1654" t="str">
        <f>VLOOKUP(G1654,lookups!$A$2:$I$201,2,0)</f>
        <v>Bluestriped Grunt</v>
      </c>
      <c r="L1654" t="str">
        <f>VLOOKUP(G1654,lookups!$A$2:$I$201,3,0)</f>
        <v>Haemulon sciurus</v>
      </c>
      <c r="M1654" t="str">
        <f>VLOOKUP(G1654,lookups!$A$2:$I$201,4,0)</f>
        <v>Haemulidae</v>
      </c>
      <c r="N1654" t="str">
        <f>VLOOKUP(G1654,lookups!$A$2:$I$201,5,0)</f>
        <v>Carnivores</v>
      </c>
      <c r="O1654">
        <f>VLOOKUP(G1654,lookups!$A$2:$I$201,6,0)</f>
        <v>1.9400000000000001E-2</v>
      </c>
      <c r="P1654">
        <f>VLOOKUP(G1654,lookups!$A$2:$I$201,7,0)</f>
        <v>2.9996</v>
      </c>
      <c r="Q1654">
        <f t="shared" si="27"/>
        <v>53.177435040820249</v>
      </c>
    </row>
    <row r="1655" spans="1:17" x14ac:dyDescent="0.2">
      <c r="A1655" s="31">
        <v>44677</v>
      </c>
      <c r="B1655" s="32">
        <v>0.54166666666666696</v>
      </c>
      <c r="C1655" t="s">
        <v>436</v>
      </c>
      <c r="D1655" t="s">
        <v>383</v>
      </c>
      <c r="E1655">
        <v>1</v>
      </c>
      <c r="F1655">
        <v>2.2000000000000002</v>
      </c>
      <c r="G1655" t="s">
        <v>181</v>
      </c>
      <c r="H1655">
        <v>16</v>
      </c>
      <c r="K1655" t="str">
        <f>VLOOKUP(G1655,lookups!$A$2:$I$201,2,0)</f>
        <v>Bluestriped Grunt</v>
      </c>
      <c r="L1655" t="str">
        <f>VLOOKUP(G1655,lookups!$A$2:$I$201,3,0)</f>
        <v>Haemulon sciurus</v>
      </c>
      <c r="M1655" t="str">
        <f>VLOOKUP(G1655,lookups!$A$2:$I$201,4,0)</f>
        <v>Haemulidae</v>
      </c>
      <c r="N1655" t="str">
        <f>VLOOKUP(G1655,lookups!$A$2:$I$201,5,0)</f>
        <v>Carnivores</v>
      </c>
      <c r="O1655">
        <f>VLOOKUP(G1655,lookups!$A$2:$I$201,6,0)</f>
        <v>1.9400000000000001E-2</v>
      </c>
      <c r="P1655">
        <f>VLOOKUP(G1655,lookups!$A$2:$I$201,7,0)</f>
        <v>2.9996</v>
      </c>
      <c r="Q1655">
        <f t="shared" si="27"/>
        <v>79.374322228082278</v>
      </c>
    </row>
    <row r="1656" spans="1:17" x14ac:dyDescent="0.2">
      <c r="A1656" s="31">
        <v>44677</v>
      </c>
      <c r="B1656" s="32">
        <v>0.54166666666666696</v>
      </c>
      <c r="C1656" t="s">
        <v>436</v>
      </c>
      <c r="D1656" t="s">
        <v>383</v>
      </c>
      <c r="E1656">
        <v>1</v>
      </c>
      <c r="F1656">
        <v>2.2000000000000002</v>
      </c>
      <c r="G1656" t="s">
        <v>222</v>
      </c>
      <c r="H1656">
        <v>14</v>
      </c>
      <c r="K1656" t="str">
        <f>VLOOKUP(G1656,lookups!$A$2:$I$201,2,0)</f>
        <v>Longspine squirrelfish</v>
      </c>
      <c r="L1656" t="str">
        <f>VLOOKUP(G1656,lookups!$A$2:$I$201,3,0)</f>
        <v>Holocentrus rufus</v>
      </c>
      <c r="M1656" t="str">
        <f>VLOOKUP(G1656,lookups!$A$2:$I$201,4,0)</f>
        <v>Holocentridae</v>
      </c>
      <c r="N1656" t="str">
        <f>VLOOKUP(G1656,lookups!$A$2:$I$201,5,0)</f>
        <v>Carnivores</v>
      </c>
      <c r="O1656">
        <f>VLOOKUP(G1656,lookups!$A$2:$I$201,6,0)</f>
        <v>1.1480000000000001E-2</v>
      </c>
      <c r="P1656">
        <f>VLOOKUP(G1656,lookups!$A$2:$I$201,7,0)</f>
        <v>2.89</v>
      </c>
      <c r="Q1656">
        <f t="shared" si="27"/>
        <v>23.564157192149512</v>
      </c>
    </row>
    <row r="1657" spans="1:17" x14ac:dyDescent="0.2">
      <c r="A1657" s="31">
        <v>44677</v>
      </c>
      <c r="B1657" s="32">
        <v>0.54166666666666696</v>
      </c>
      <c r="C1657" t="s">
        <v>436</v>
      </c>
      <c r="D1657" t="s">
        <v>383</v>
      </c>
      <c r="E1657">
        <v>1</v>
      </c>
      <c r="F1657">
        <v>2.2000000000000002</v>
      </c>
      <c r="G1657" t="s">
        <v>318</v>
      </c>
      <c r="H1657">
        <v>5</v>
      </c>
      <c r="I1657">
        <v>5</v>
      </c>
      <c r="J1657" t="s">
        <v>384</v>
      </c>
      <c r="K1657" t="str">
        <f>VLOOKUP(G1657,lookups!$A$2:$I$201,2,0)</f>
        <v>Striped Parrotfish</v>
      </c>
      <c r="L1657" t="str">
        <f>VLOOKUP(G1657,lookups!$A$2:$I$201,3,0)</f>
        <v>Scarus iserti</v>
      </c>
      <c r="M1657" t="str">
        <f>VLOOKUP(G1657,lookups!$A$2:$I$201,4,0)</f>
        <v>Scaridae</v>
      </c>
      <c r="N1657" t="str">
        <f>VLOOKUP(G1657,lookups!$A$2:$I$201,5,0)</f>
        <v>Herbivores</v>
      </c>
      <c r="O1657">
        <f>VLOOKUP(G1657,lookups!$A$2:$I$201,6,0)</f>
        <v>1.47E-2</v>
      </c>
      <c r="P1657">
        <f>VLOOKUP(G1657,lookups!$A$2:$I$201,7,0)</f>
        <v>3.0548000000000002</v>
      </c>
      <c r="Q1657">
        <f t="shared" si="27"/>
        <v>2.0069238957862789</v>
      </c>
    </row>
    <row r="1658" spans="1:17" x14ac:dyDescent="0.2">
      <c r="A1658" s="31">
        <v>44677</v>
      </c>
      <c r="B1658" s="32">
        <v>0.54166666666666696</v>
      </c>
      <c r="C1658" t="s">
        <v>436</v>
      </c>
      <c r="D1658" t="s">
        <v>383</v>
      </c>
      <c r="E1658">
        <v>1</v>
      </c>
      <c r="F1658">
        <v>2.2000000000000002</v>
      </c>
      <c r="G1658" t="s">
        <v>318</v>
      </c>
      <c r="H1658">
        <v>8</v>
      </c>
      <c r="I1658">
        <v>4</v>
      </c>
      <c r="J1658" t="s">
        <v>384</v>
      </c>
      <c r="K1658" t="str">
        <f>VLOOKUP(G1658,lookups!$A$2:$I$201,2,0)</f>
        <v>Striped Parrotfish</v>
      </c>
      <c r="L1658" t="str">
        <f>VLOOKUP(G1658,lookups!$A$2:$I$201,3,0)</f>
        <v>Scarus iserti</v>
      </c>
      <c r="M1658" t="str">
        <f>VLOOKUP(G1658,lookups!$A$2:$I$201,4,0)</f>
        <v>Scaridae</v>
      </c>
      <c r="N1658" t="str">
        <f>VLOOKUP(G1658,lookups!$A$2:$I$201,5,0)</f>
        <v>Herbivores</v>
      </c>
      <c r="O1658">
        <f>VLOOKUP(G1658,lookups!$A$2:$I$201,6,0)</f>
        <v>1.47E-2</v>
      </c>
      <c r="P1658">
        <f>VLOOKUP(G1658,lookups!$A$2:$I$201,7,0)</f>
        <v>3.0548000000000002</v>
      </c>
      <c r="Q1658">
        <f t="shared" si="27"/>
        <v>8.4348356905685886</v>
      </c>
    </row>
    <row r="1659" spans="1:17" x14ac:dyDescent="0.2">
      <c r="A1659" s="31">
        <v>44677</v>
      </c>
      <c r="B1659" s="32">
        <v>0.54166666666666696</v>
      </c>
      <c r="C1659" t="s">
        <v>436</v>
      </c>
      <c r="D1659" t="s">
        <v>383</v>
      </c>
      <c r="E1659">
        <v>1</v>
      </c>
      <c r="F1659">
        <v>2.2000000000000002</v>
      </c>
      <c r="G1659" t="s">
        <v>318</v>
      </c>
      <c r="H1659">
        <v>7</v>
      </c>
      <c r="I1659">
        <v>2</v>
      </c>
      <c r="J1659" t="s">
        <v>384</v>
      </c>
      <c r="K1659" t="str">
        <f>VLOOKUP(G1659,lookups!$A$2:$I$201,2,0)</f>
        <v>Striped Parrotfish</v>
      </c>
      <c r="L1659" t="str">
        <f>VLOOKUP(G1659,lookups!$A$2:$I$201,3,0)</f>
        <v>Scarus iserti</v>
      </c>
      <c r="M1659" t="str">
        <f>VLOOKUP(G1659,lookups!$A$2:$I$201,4,0)</f>
        <v>Scaridae</v>
      </c>
      <c r="N1659" t="str">
        <f>VLOOKUP(G1659,lookups!$A$2:$I$201,5,0)</f>
        <v>Herbivores</v>
      </c>
      <c r="O1659">
        <f>VLOOKUP(G1659,lookups!$A$2:$I$201,6,0)</f>
        <v>1.47E-2</v>
      </c>
      <c r="P1659">
        <f>VLOOKUP(G1659,lookups!$A$2:$I$201,7,0)</f>
        <v>3.0548000000000002</v>
      </c>
      <c r="Q1659">
        <f t="shared" si="27"/>
        <v>5.6094828861923958</v>
      </c>
    </row>
    <row r="1660" spans="1:17" x14ac:dyDescent="0.2">
      <c r="A1660" s="31">
        <v>44677</v>
      </c>
      <c r="B1660" s="32">
        <v>0.54166666666666696</v>
      </c>
      <c r="C1660" t="s">
        <v>436</v>
      </c>
      <c r="D1660" t="s">
        <v>383</v>
      </c>
      <c r="E1660">
        <v>1</v>
      </c>
      <c r="F1660">
        <v>2.2000000000000002</v>
      </c>
      <c r="G1660" t="s">
        <v>318</v>
      </c>
      <c r="H1660">
        <v>4</v>
      </c>
      <c r="J1660" t="s">
        <v>384</v>
      </c>
      <c r="K1660" t="str">
        <f>VLOOKUP(G1660,lookups!$A$2:$I$201,2,0)</f>
        <v>Striped Parrotfish</v>
      </c>
      <c r="L1660" t="str">
        <f>VLOOKUP(G1660,lookups!$A$2:$I$201,3,0)</f>
        <v>Scarus iserti</v>
      </c>
      <c r="M1660" t="str">
        <f>VLOOKUP(G1660,lookups!$A$2:$I$201,4,0)</f>
        <v>Scaridae</v>
      </c>
      <c r="N1660" t="str">
        <f>VLOOKUP(G1660,lookups!$A$2:$I$201,5,0)</f>
        <v>Herbivores</v>
      </c>
      <c r="O1660">
        <f>VLOOKUP(G1660,lookups!$A$2:$I$201,6,0)</f>
        <v>1.47E-2</v>
      </c>
      <c r="P1660">
        <f>VLOOKUP(G1660,lookups!$A$2:$I$201,7,0)</f>
        <v>3.0548000000000002</v>
      </c>
      <c r="Q1660">
        <f t="shared" si="27"/>
        <v>1.0150564524775472</v>
      </c>
    </row>
    <row r="1661" spans="1:17" x14ac:dyDescent="0.2">
      <c r="A1661" s="31">
        <v>44677</v>
      </c>
      <c r="B1661" s="32">
        <v>0.54166666666666696</v>
      </c>
      <c r="C1661" t="s">
        <v>436</v>
      </c>
      <c r="D1661" t="s">
        <v>383</v>
      </c>
      <c r="E1661">
        <v>1</v>
      </c>
      <c r="F1661">
        <v>2.2000000000000002</v>
      </c>
      <c r="G1661" t="s">
        <v>318</v>
      </c>
      <c r="H1661">
        <v>10</v>
      </c>
      <c r="I1661">
        <v>2</v>
      </c>
      <c r="J1661" t="s">
        <v>386</v>
      </c>
      <c r="K1661" t="str">
        <f>VLOOKUP(G1661,lookups!$A$2:$I$201,2,0)</f>
        <v>Striped Parrotfish</v>
      </c>
      <c r="L1661" t="str">
        <f>VLOOKUP(G1661,lookups!$A$2:$I$201,3,0)</f>
        <v>Scarus iserti</v>
      </c>
      <c r="M1661" t="str">
        <f>VLOOKUP(G1661,lookups!$A$2:$I$201,4,0)</f>
        <v>Scaridae</v>
      </c>
      <c r="N1661" t="str">
        <f>VLOOKUP(G1661,lookups!$A$2:$I$201,5,0)</f>
        <v>Herbivores</v>
      </c>
      <c r="O1661">
        <f>VLOOKUP(G1661,lookups!$A$2:$I$201,6,0)</f>
        <v>1.47E-2</v>
      </c>
      <c r="P1661">
        <f>VLOOKUP(G1661,lookups!$A$2:$I$201,7,0)</f>
        <v>3.0548000000000002</v>
      </c>
      <c r="Q1661">
        <f t="shared" si="27"/>
        <v>16.676977189904147</v>
      </c>
    </row>
    <row r="1662" spans="1:17" x14ac:dyDescent="0.2">
      <c r="A1662" s="31">
        <v>44677</v>
      </c>
      <c r="B1662" s="32">
        <v>0.54166666666666696</v>
      </c>
      <c r="C1662" t="s">
        <v>436</v>
      </c>
      <c r="D1662" t="s">
        <v>383</v>
      </c>
      <c r="E1662">
        <v>1</v>
      </c>
      <c r="F1662">
        <v>2.2000000000000002</v>
      </c>
      <c r="G1662" t="s">
        <v>342</v>
      </c>
      <c r="H1662">
        <v>5</v>
      </c>
      <c r="J1662" t="s">
        <v>384</v>
      </c>
      <c r="K1662" t="str">
        <f>VLOOKUP(G1662,lookups!$A$2:$I$201,2,0)</f>
        <v>Yellowtail parrotfish</v>
      </c>
      <c r="L1662" t="str">
        <f>VLOOKUP(G1662,lookups!$A$2:$I$201,3,0)</f>
        <v>Sparisoma rubiprinne</v>
      </c>
      <c r="M1662" t="str">
        <f>VLOOKUP(G1662,lookups!$A$2:$I$201,4,0)</f>
        <v>Scaridae</v>
      </c>
      <c r="N1662" t="str">
        <f>VLOOKUP(G1662,lookups!$A$2:$I$201,5,0)</f>
        <v>Herbivores</v>
      </c>
      <c r="O1662">
        <f>VLOOKUP(G1662,lookups!$A$2:$I$201,6,0)</f>
        <v>1.5599999999999999E-2</v>
      </c>
      <c r="P1662">
        <f>VLOOKUP(G1662,lookups!$A$2:$I$201,7,0)</f>
        <v>3.0640999999999998</v>
      </c>
      <c r="Q1662">
        <f t="shared" si="27"/>
        <v>2.1619148697817994</v>
      </c>
    </row>
    <row r="1663" spans="1:17" x14ac:dyDescent="0.2">
      <c r="A1663" s="31">
        <v>44677</v>
      </c>
      <c r="B1663" s="32">
        <v>0.54166666666666696</v>
      </c>
      <c r="C1663" t="s">
        <v>436</v>
      </c>
      <c r="D1663" t="s">
        <v>383</v>
      </c>
      <c r="E1663">
        <v>1</v>
      </c>
      <c r="F1663">
        <v>2.2000000000000002</v>
      </c>
      <c r="G1663" t="s">
        <v>342</v>
      </c>
      <c r="H1663">
        <v>6</v>
      </c>
      <c r="J1663" t="s">
        <v>384</v>
      </c>
      <c r="K1663" t="str">
        <f>VLOOKUP(G1663,lookups!$A$2:$I$201,2,0)</f>
        <v>Yellowtail parrotfish</v>
      </c>
      <c r="L1663" t="str">
        <f>VLOOKUP(G1663,lookups!$A$2:$I$201,3,0)</f>
        <v>Sparisoma rubiprinne</v>
      </c>
      <c r="M1663" t="str">
        <f>VLOOKUP(G1663,lookups!$A$2:$I$201,4,0)</f>
        <v>Scaridae</v>
      </c>
      <c r="N1663" t="str">
        <f>VLOOKUP(G1663,lookups!$A$2:$I$201,5,0)</f>
        <v>Herbivores</v>
      </c>
      <c r="O1663">
        <f>VLOOKUP(G1663,lookups!$A$2:$I$201,6,0)</f>
        <v>1.5599999999999999E-2</v>
      </c>
      <c r="P1663">
        <f>VLOOKUP(G1663,lookups!$A$2:$I$201,7,0)</f>
        <v>3.0640999999999998</v>
      </c>
      <c r="Q1663">
        <f t="shared" si="27"/>
        <v>3.7797044734003626</v>
      </c>
    </row>
    <row r="1664" spans="1:17" x14ac:dyDescent="0.2">
      <c r="A1664" s="31">
        <v>44677</v>
      </c>
      <c r="B1664" s="32">
        <v>0.54166666666666696</v>
      </c>
      <c r="C1664" t="s">
        <v>436</v>
      </c>
      <c r="D1664" t="s">
        <v>383</v>
      </c>
      <c r="E1664">
        <v>1</v>
      </c>
      <c r="F1664">
        <v>2.2000000000000002</v>
      </c>
      <c r="G1664" t="s">
        <v>197</v>
      </c>
      <c r="H1664">
        <v>5</v>
      </c>
      <c r="K1664" t="str">
        <f>VLOOKUP(G1664,lookups!$A$2:$I$201,2,0)</f>
        <v>Clown Wrasse</v>
      </c>
      <c r="L1664" t="str">
        <f>VLOOKUP(G1664,lookups!$A$2:$I$201,3,0)</f>
        <v>Halichoeres maculipinna </v>
      </c>
      <c r="M1664" t="str">
        <f>VLOOKUP(G1664,lookups!$A$2:$I$201,4,0)</f>
        <v>Labridae</v>
      </c>
      <c r="N1664" t="str">
        <f>VLOOKUP(G1664,lookups!$A$2:$I$201,5,0)</f>
        <v>Carnivores</v>
      </c>
      <c r="O1664">
        <f>VLOOKUP(G1664,lookups!$A$2:$I$201,6,0)</f>
        <v>1.047E-2</v>
      </c>
      <c r="P1664">
        <f>VLOOKUP(G1664,lookups!$A$2:$I$201,7,0)</f>
        <v>3.2</v>
      </c>
      <c r="Q1664">
        <f t="shared" si="27"/>
        <v>1.8057211944373652</v>
      </c>
    </row>
    <row r="1665" spans="1:17" x14ac:dyDescent="0.2">
      <c r="A1665" s="31">
        <v>44677</v>
      </c>
      <c r="B1665" s="32">
        <v>0.54166666666666696</v>
      </c>
      <c r="C1665" t="s">
        <v>436</v>
      </c>
      <c r="D1665" t="s">
        <v>383</v>
      </c>
      <c r="E1665">
        <v>1</v>
      </c>
      <c r="F1665">
        <v>2.2000000000000002</v>
      </c>
      <c r="G1665" t="s">
        <v>197</v>
      </c>
      <c r="H1665">
        <v>8</v>
      </c>
      <c r="K1665" t="str">
        <f>VLOOKUP(G1665,lookups!$A$2:$I$201,2,0)</f>
        <v>Clown Wrasse</v>
      </c>
      <c r="L1665" t="str">
        <f>VLOOKUP(G1665,lookups!$A$2:$I$201,3,0)</f>
        <v>Halichoeres maculipinna </v>
      </c>
      <c r="M1665" t="str">
        <f>VLOOKUP(G1665,lookups!$A$2:$I$201,4,0)</f>
        <v>Labridae</v>
      </c>
      <c r="N1665" t="str">
        <f>VLOOKUP(G1665,lookups!$A$2:$I$201,5,0)</f>
        <v>Carnivores</v>
      </c>
      <c r="O1665">
        <f>VLOOKUP(G1665,lookups!$A$2:$I$201,6,0)</f>
        <v>1.047E-2</v>
      </c>
      <c r="P1665">
        <f>VLOOKUP(G1665,lookups!$A$2:$I$201,7,0)</f>
        <v>3.2</v>
      </c>
      <c r="Q1665">
        <f t="shared" si="27"/>
        <v>8.1252108550983007</v>
      </c>
    </row>
    <row r="1666" spans="1:17" x14ac:dyDescent="0.2">
      <c r="A1666" s="31">
        <v>44677</v>
      </c>
      <c r="B1666" s="32">
        <v>0.54166666666666696</v>
      </c>
      <c r="C1666" t="s">
        <v>436</v>
      </c>
      <c r="D1666" t="s">
        <v>383</v>
      </c>
      <c r="E1666">
        <v>1</v>
      </c>
      <c r="F1666">
        <v>2.2000000000000002</v>
      </c>
      <c r="G1666" t="s">
        <v>197</v>
      </c>
      <c r="H1666">
        <v>9</v>
      </c>
      <c r="K1666" t="str">
        <f>VLOOKUP(G1666,lookups!$A$2:$I$201,2,0)</f>
        <v>Clown Wrasse</v>
      </c>
      <c r="L1666" t="str">
        <f>VLOOKUP(G1666,lookups!$A$2:$I$201,3,0)</f>
        <v>Halichoeres maculipinna </v>
      </c>
      <c r="M1666" t="str">
        <f>VLOOKUP(G1666,lookups!$A$2:$I$201,4,0)</f>
        <v>Labridae</v>
      </c>
      <c r="N1666" t="str">
        <f>VLOOKUP(G1666,lookups!$A$2:$I$201,5,0)</f>
        <v>Carnivores</v>
      </c>
      <c r="O1666">
        <f>VLOOKUP(G1666,lookups!$A$2:$I$201,6,0)</f>
        <v>1.047E-2</v>
      </c>
      <c r="P1666">
        <f>VLOOKUP(G1666,lookups!$A$2:$I$201,7,0)</f>
        <v>3.2</v>
      </c>
      <c r="Q1666">
        <f t="shared" si="27"/>
        <v>11.844663082833607</v>
      </c>
    </row>
    <row r="1667" spans="1:17" x14ac:dyDescent="0.2">
      <c r="A1667" s="31">
        <v>44677</v>
      </c>
      <c r="B1667" s="32">
        <v>0.54166666666666696</v>
      </c>
      <c r="C1667" t="s">
        <v>436</v>
      </c>
      <c r="D1667" t="s">
        <v>383</v>
      </c>
      <c r="E1667">
        <v>1</v>
      </c>
      <c r="F1667">
        <v>2.2000000000000002</v>
      </c>
      <c r="G1667" t="s">
        <v>405</v>
      </c>
      <c r="H1667">
        <v>8</v>
      </c>
      <c r="I1667">
        <v>10</v>
      </c>
      <c r="K1667" t="str">
        <f>VLOOKUP(G1667,lookups!$A$2:$I$201,2,0)</f>
        <v>Parrotfish (juvenile)</v>
      </c>
      <c r="L1667" t="str">
        <f>VLOOKUP(G1667,lookups!$A$2:$I$201,3,0)</f>
        <v>Sparisoma spp.</v>
      </c>
      <c r="M1667" t="str">
        <f>VLOOKUP(G1667,lookups!$A$2:$I$201,4,0)</f>
        <v>Scaridae</v>
      </c>
      <c r="N1667" t="str">
        <f>VLOOKUP(G1667,lookups!$A$2:$I$201,5,0)</f>
        <v>Herbivores</v>
      </c>
      <c r="O1667">
        <f>VLOOKUP(G1667,lookups!$A$2:$I$201,6,0)</f>
        <v>4.5999999999999999E-3</v>
      </c>
      <c r="P1667">
        <f>VLOOKUP(G1667,lookups!$A$2:$I$201,7,0)</f>
        <v>3.4291</v>
      </c>
      <c r="Q1667">
        <f t="shared" si="27"/>
        <v>5.748356656475992</v>
      </c>
    </row>
    <row r="1668" spans="1:17" x14ac:dyDescent="0.2">
      <c r="A1668" s="31">
        <v>44677</v>
      </c>
      <c r="B1668" s="32">
        <v>0.54166666666666696</v>
      </c>
      <c r="C1668" t="s">
        <v>436</v>
      </c>
      <c r="D1668" t="s">
        <v>383</v>
      </c>
      <c r="E1668">
        <v>1</v>
      </c>
      <c r="F1668">
        <v>2.2000000000000002</v>
      </c>
      <c r="G1668" t="s">
        <v>203</v>
      </c>
      <c r="H1668">
        <v>10</v>
      </c>
      <c r="K1668" t="str">
        <f>VLOOKUP(G1668,lookups!$A$2:$I$201,2,0)</f>
        <v>Puddingwife</v>
      </c>
      <c r="L1668" t="str">
        <f>VLOOKUP(G1668,lookups!$A$2:$I$201,3,0)</f>
        <v>Halichoeres radiatus</v>
      </c>
      <c r="M1668" t="str">
        <f>VLOOKUP(G1668,lookups!$A$2:$I$201,4,0)</f>
        <v>Labridae</v>
      </c>
      <c r="N1668" t="str">
        <f>VLOOKUP(G1668,lookups!$A$2:$I$201,5,0)</f>
        <v>Carnivores</v>
      </c>
      <c r="O1668">
        <f>VLOOKUP(G1668,lookups!$A$2:$I$201,6,0)</f>
        <v>1.3100000000000001E-2</v>
      </c>
      <c r="P1668">
        <f>VLOOKUP(G1668,lookups!$A$2:$I$201,7,0)</f>
        <v>3.0379999999999998</v>
      </c>
      <c r="Q1668">
        <f t="shared" si="27"/>
        <v>14.297868407478722</v>
      </c>
    </row>
    <row r="1669" spans="1:17" x14ac:dyDescent="0.2">
      <c r="A1669" s="31">
        <v>44677</v>
      </c>
      <c r="B1669" s="32">
        <v>0.54166666666666696</v>
      </c>
      <c r="C1669" t="s">
        <v>436</v>
      </c>
      <c r="D1669" t="s">
        <v>383</v>
      </c>
      <c r="E1669">
        <v>1</v>
      </c>
      <c r="F1669">
        <v>2.2000000000000002</v>
      </c>
      <c r="G1669" t="s">
        <v>266</v>
      </c>
      <c r="H1669">
        <v>18</v>
      </c>
      <c r="K1669" t="str">
        <f>VLOOKUP(G1669,lookups!$A$2:$I$201,2,0)</f>
        <v>Black Durgon</v>
      </c>
      <c r="L1669" t="str">
        <f>VLOOKUP(G1669,lookups!$A$2:$I$201,3,0)</f>
        <v>Melichthys niger</v>
      </c>
      <c r="M1669" t="str">
        <f>VLOOKUP(G1669,lookups!$A$2:$I$201,4,0)</f>
        <v>Balistidae</v>
      </c>
      <c r="N1669" t="str">
        <f>VLOOKUP(G1669,lookups!$A$2:$I$201,5,0)</f>
        <v>Omnivores</v>
      </c>
      <c r="O1669">
        <f>VLOOKUP(G1669,lookups!$A$2:$I$201,6,0)</f>
        <v>5.62E-2</v>
      </c>
      <c r="P1669">
        <f>VLOOKUP(G1669,lookups!$A$2:$I$201,7,0)</f>
        <v>2.6532</v>
      </c>
      <c r="Q1669">
        <f t="shared" si="27"/>
        <v>120.28883703728638</v>
      </c>
    </row>
    <row r="1670" spans="1:17" x14ac:dyDescent="0.2">
      <c r="A1670" s="31">
        <v>44677</v>
      </c>
      <c r="B1670" s="32">
        <v>0.54166666666666696</v>
      </c>
      <c r="C1670" t="s">
        <v>436</v>
      </c>
      <c r="D1670" t="s">
        <v>383</v>
      </c>
      <c r="E1670">
        <v>1</v>
      </c>
      <c r="F1670">
        <v>2.2000000000000002</v>
      </c>
      <c r="G1670" t="s">
        <v>352</v>
      </c>
      <c r="H1670">
        <v>8</v>
      </c>
      <c r="I1670">
        <v>2</v>
      </c>
      <c r="K1670" t="str">
        <f>VLOOKUP(G1670,lookups!$A$2:$I$201,2,0)</f>
        <v>Dusky Damselfish</v>
      </c>
      <c r="L1670" t="str">
        <f>VLOOKUP(G1670,lookups!$A$2:$I$201,3,0)</f>
        <v>Stegastes adustus </v>
      </c>
      <c r="M1670" t="str">
        <f>VLOOKUP(G1670,lookups!$A$2:$I$201,4,0)</f>
        <v>Pomacentridae</v>
      </c>
      <c r="N1670" t="str">
        <f>VLOOKUP(G1670,lookups!$A$2:$I$201,5,0)</f>
        <v>Herbivores</v>
      </c>
      <c r="O1670">
        <f>VLOOKUP(G1670,lookups!$A$2:$I$201,6,0)</f>
        <v>1.95E-2</v>
      </c>
      <c r="P1670">
        <f>VLOOKUP(G1670,lookups!$A$2:$I$201,7,0)</f>
        <v>2.99</v>
      </c>
      <c r="Q1670">
        <f t="shared" si="27"/>
        <v>9.7785322511078778</v>
      </c>
    </row>
    <row r="1671" spans="1:17" x14ac:dyDescent="0.2">
      <c r="A1671" s="31">
        <v>44677</v>
      </c>
      <c r="B1671" s="32">
        <v>0.54166666666666696</v>
      </c>
      <c r="C1671" t="s">
        <v>436</v>
      </c>
      <c r="D1671" t="s">
        <v>383</v>
      </c>
      <c r="E1671">
        <v>1</v>
      </c>
      <c r="F1671">
        <v>2.2000000000000002</v>
      </c>
      <c r="G1671" t="s">
        <v>352</v>
      </c>
      <c r="H1671">
        <v>7</v>
      </c>
      <c r="I1671">
        <v>10</v>
      </c>
      <c r="K1671" t="str">
        <f>VLOOKUP(G1671,lookups!$A$2:$I$201,2,0)</f>
        <v>Dusky Damselfish</v>
      </c>
      <c r="L1671" t="str">
        <f>VLOOKUP(G1671,lookups!$A$2:$I$201,3,0)</f>
        <v>Stegastes adustus </v>
      </c>
      <c r="M1671" t="str">
        <f>VLOOKUP(G1671,lookups!$A$2:$I$201,4,0)</f>
        <v>Pomacentridae</v>
      </c>
      <c r="N1671" t="str">
        <f>VLOOKUP(G1671,lookups!$A$2:$I$201,5,0)</f>
        <v>Herbivores</v>
      </c>
      <c r="O1671">
        <f>VLOOKUP(G1671,lookups!$A$2:$I$201,6,0)</f>
        <v>1.95E-2</v>
      </c>
      <c r="P1671">
        <f>VLOOKUP(G1671,lookups!$A$2:$I$201,7,0)</f>
        <v>2.99</v>
      </c>
      <c r="Q1671">
        <f t="shared" si="27"/>
        <v>6.5596059480892199</v>
      </c>
    </row>
    <row r="1672" spans="1:17" x14ac:dyDescent="0.2">
      <c r="A1672" s="31">
        <v>44677</v>
      </c>
      <c r="B1672" s="32">
        <v>0.54166666666666696</v>
      </c>
      <c r="C1672" t="s">
        <v>436</v>
      </c>
      <c r="D1672" t="s">
        <v>383</v>
      </c>
      <c r="E1672">
        <v>1</v>
      </c>
      <c r="F1672">
        <v>2.2000000000000002</v>
      </c>
      <c r="G1672" t="s">
        <v>373</v>
      </c>
      <c r="H1672">
        <v>5</v>
      </c>
      <c r="I1672">
        <v>10</v>
      </c>
      <c r="K1672" t="str">
        <f>VLOOKUP(G1672,lookups!$A$2:$I$201,2,0)</f>
        <v>Bluehead Wrasse</v>
      </c>
      <c r="L1672" t="str">
        <f>VLOOKUP(G1672,lookups!$A$2:$I$201,3,0)</f>
        <v>Thalassoma bifasciatum</v>
      </c>
      <c r="M1672" t="str">
        <f>VLOOKUP(G1672,lookups!$A$2:$I$201,4,0)</f>
        <v>Labridae</v>
      </c>
      <c r="N1672" t="str">
        <f>VLOOKUP(G1672,lookups!$A$2:$I$201,5,0)</f>
        <v>Carnivores</v>
      </c>
      <c r="O1672">
        <f>VLOOKUP(G1672,lookups!$A$2:$I$201,6,0)</f>
        <v>8.9099999999999995E-3</v>
      </c>
      <c r="P1672">
        <f>VLOOKUP(G1672,lookups!$A$2:$I$201,7,0)</f>
        <v>3.01</v>
      </c>
      <c r="Q1672">
        <f t="shared" si="27"/>
        <v>1.1318201385239828</v>
      </c>
    </row>
    <row r="1673" spans="1:17" x14ac:dyDescent="0.2">
      <c r="A1673" s="31">
        <v>44677</v>
      </c>
      <c r="B1673" s="32">
        <v>0.54166666666666696</v>
      </c>
      <c r="C1673" t="s">
        <v>436</v>
      </c>
      <c r="D1673" t="s">
        <v>383</v>
      </c>
      <c r="E1673">
        <v>1</v>
      </c>
      <c r="F1673">
        <v>2.2000000000000002</v>
      </c>
      <c r="G1673" t="s">
        <v>373</v>
      </c>
      <c r="H1673">
        <v>3</v>
      </c>
      <c r="I1673">
        <v>10</v>
      </c>
      <c r="K1673" t="str">
        <f>VLOOKUP(G1673,lookups!$A$2:$I$201,2,0)</f>
        <v>Bluehead Wrasse</v>
      </c>
      <c r="L1673" t="str">
        <f>VLOOKUP(G1673,lookups!$A$2:$I$201,3,0)</f>
        <v>Thalassoma bifasciatum</v>
      </c>
      <c r="M1673" t="str">
        <f>VLOOKUP(G1673,lookups!$A$2:$I$201,4,0)</f>
        <v>Labridae</v>
      </c>
      <c r="N1673" t="str">
        <f>VLOOKUP(G1673,lookups!$A$2:$I$201,5,0)</f>
        <v>Carnivores</v>
      </c>
      <c r="O1673">
        <f>VLOOKUP(G1673,lookups!$A$2:$I$201,6,0)</f>
        <v>8.9099999999999995E-3</v>
      </c>
      <c r="P1673">
        <f>VLOOKUP(G1673,lookups!$A$2:$I$201,7,0)</f>
        <v>3.01</v>
      </c>
      <c r="Q1673">
        <f t="shared" si="27"/>
        <v>0.24322750267948948</v>
      </c>
    </row>
    <row r="1674" spans="1:17" x14ac:dyDescent="0.2">
      <c r="A1674" s="31">
        <v>44677</v>
      </c>
      <c r="B1674" s="32">
        <v>0.54166666666666696</v>
      </c>
      <c r="C1674" t="s">
        <v>436</v>
      </c>
      <c r="D1674" t="s">
        <v>383</v>
      </c>
      <c r="E1674">
        <v>1</v>
      </c>
      <c r="F1674">
        <v>2.2000000000000002</v>
      </c>
      <c r="G1674" t="s">
        <v>373</v>
      </c>
      <c r="H1674">
        <v>4</v>
      </c>
      <c r="I1674">
        <v>10</v>
      </c>
      <c r="K1674" t="str">
        <f>VLOOKUP(G1674,lookups!$A$2:$I$201,2,0)</f>
        <v>Bluehead Wrasse</v>
      </c>
      <c r="L1674" t="str">
        <f>VLOOKUP(G1674,lookups!$A$2:$I$201,3,0)</f>
        <v>Thalassoma bifasciatum</v>
      </c>
      <c r="M1674" t="str">
        <f>VLOOKUP(G1674,lookups!$A$2:$I$201,4,0)</f>
        <v>Labridae</v>
      </c>
      <c r="N1674" t="str">
        <f>VLOOKUP(G1674,lookups!$A$2:$I$201,5,0)</f>
        <v>Carnivores</v>
      </c>
      <c r="O1674">
        <f>VLOOKUP(G1674,lookups!$A$2:$I$201,6,0)</f>
        <v>8.9099999999999995E-3</v>
      </c>
      <c r="P1674">
        <f>VLOOKUP(G1674,lookups!$A$2:$I$201,7,0)</f>
        <v>3.01</v>
      </c>
      <c r="Q1674">
        <f t="shared" si="27"/>
        <v>0.5782002537554658</v>
      </c>
    </row>
    <row r="1675" spans="1:17" x14ac:dyDescent="0.2">
      <c r="A1675" s="31">
        <v>44677</v>
      </c>
      <c r="B1675" s="32">
        <v>0.54861111111111105</v>
      </c>
      <c r="C1675" t="s">
        <v>436</v>
      </c>
      <c r="D1675" t="s">
        <v>383</v>
      </c>
      <c r="E1675">
        <v>2</v>
      </c>
      <c r="F1675">
        <v>2.1</v>
      </c>
      <c r="G1675" t="s">
        <v>39</v>
      </c>
      <c r="H1675">
        <v>15</v>
      </c>
      <c r="K1675" t="str">
        <f>VLOOKUP(G1675,lookups!$A$2:$I$201,2,0)</f>
        <v>Blue Tang</v>
      </c>
      <c r="L1675" t="str">
        <f>VLOOKUP(G1675,lookups!$A$2:$I$201,3,0)</f>
        <v>Acanthurus coeruleus</v>
      </c>
      <c r="M1675" t="str">
        <f>VLOOKUP(G1675,lookups!$A$2:$I$201,4,0)</f>
        <v>Acanthuridae</v>
      </c>
      <c r="N1675" t="str">
        <f>VLOOKUP(G1675,lookups!$A$2:$I$201,5,0)</f>
        <v>Herbivores</v>
      </c>
      <c r="O1675">
        <f>VLOOKUP(G1675,lookups!$A$2:$I$201,6,0)</f>
        <v>4.1500000000000002E-2</v>
      </c>
      <c r="P1675">
        <f>VLOOKUP(G1675,lookups!$A$2:$I$201,7,0)</f>
        <v>2.8346</v>
      </c>
      <c r="Q1675">
        <f t="shared" ref="Q1675:Q1738" si="28">O1675*H1675^P1675</f>
        <v>89.494506928689532</v>
      </c>
    </row>
    <row r="1676" spans="1:17" x14ac:dyDescent="0.2">
      <c r="A1676" s="31">
        <v>44677</v>
      </c>
      <c r="B1676" s="32">
        <v>0.54861111111111105</v>
      </c>
      <c r="C1676" t="s">
        <v>436</v>
      </c>
      <c r="D1676" t="s">
        <v>383</v>
      </c>
      <c r="E1676">
        <v>2</v>
      </c>
      <c r="F1676">
        <v>2.1</v>
      </c>
      <c r="G1676" t="s">
        <v>39</v>
      </c>
      <c r="H1676">
        <v>5</v>
      </c>
      <c r="K1676" t="str">
        <f>VLOOKUP(G1676,lookups!$A$2:$I$201,2,0)</f>
        <v>Blue Tang</v>
      </c>
      <c r="L1676" t="str">
        <f>VLOOKUP(G1676,lookups!$A$2:$I$201,3,0)</f>
        <v>Acanthurus coeruleus</v>
      </c>
      <c r="M1676" t="str">
        <f>VLOOKUP(G1676,lookups!$A$2:$I$201,4,0)</f>
        <v>Acanthuridae</v>
      </c>
      <c r="N1676" t="str">
        <f>VLOOKUP(G1676,lookups!$A$2:$I$201,5,0)</f>
        <v>Herbivores</v>
      </c>
      <c r="O1676">
        <f>VLOOKUP(G1676,lookups!$A$2:$I$201,6,0)</f>
        <v>4.1500000000000002E-2</v>
      </c>
      <c r="P1676">
        <f>VLOOKUP(G1676,lookups!$A$2:$I$201,7,0)</f>
        <v>2.8346</v>
      </c>
      <c r="Q1676">
        <f t="shared" si="28"/>
        <v>3.9751037756219527</v>
      </c>
    </row>
    <row r="1677" spans="1:17" x14ac:dyDescent="0.2">
      <c r="A1677" s="31">
        <v>44677</v>
      </c>
      <c r="B1677" s="32">
        <v>0.54861111111111105</v>
      </c>
      <c r="C1677" t="s">
        <v>436</v>
      </c>
      <c r="D1677" t="s">
        <v>383</v>
      </c>
      <c r="E1677">
        <v>2</v>
      </c>
      <c r="F1677">
        <v>2.1</v>
      </c>
      <c r="G1677" t="s">
        <v>39</v>
      </c>
      <c r="H1677">
        <v>10</v>
      </c>
      <c r="K1677" t="str">
        <f>VLOOKUP(G1677,lookups!$A$2:$I$201,2,0)</f>
        <v>Blue Tang</v>
      </c>
      <c r="L1677" t="str">
        <f>VLOOKUP(G1677,lookups!$A$2:$I$201,3,0)</f>
        <v>Acanthurus coeruleus</v>
      </c>
      <c r="M1677" t="str">
        <f>VLOOKUP(G1677,lookups!$A$2:$I$201,4,0)</f>
        <v>Acanthuridae</v>
      </c>
      <c r="N1677" t="str">
        <f>VLOOKUP(G1677,lookups!$A$2:$I$201,5,0)</f>
        <v>Herbivores</v>
      </c>
      <c r="O1677">
        <f>VLOOKUP(G1677,lookups!$A$2:$I$201,6,0)</f>
        <v>4.1500000000000002E-2</v>
      </c>
      <c r="P1677">
        <f>VLOOKUP(G1677,lookups!$A$2:$I$201,7,0)</f>
        <v>2.8346</v>
      </c>
      <c r="Q1677">
        <f t="shared" si="28"/>
        <v>28.356204301821784</v>
      </c>
    </row>
    <row r="1678" spans="1:17" x14ac:dyDescent="0.2">
      <c r="A1678" s="31">
        <v>44677</v>
      </c>
      <c r="B1678" s="32">
        <v>0.54861111111111105</v>
      </c>
      <c r="C1678" t="s">
        <v>436</v>
      </c>
      <c r="D1678" t="s">
        <v>383</v>
      </c>
      <c r="E1678">
        <v>2</v>
      </c>
      <c r="F1678">
        <v>2.1</v>
      </c>
      <c r="G1678" t="s">
        <v>39</v>
      </c>
      <c r="H1678">
        <v>17</v>
      </c>
      <c r="K1678" t="str">
        <f>VLOOKUP(G1678,lookups!$A$2:$I$201,2,0)</f>
        <v>Blue Tang</v>
      </c>
      <c r="L1678" t="str">
        <f>VLOOKUP(G1678,lookups!$A$2:$I$201,3,0)</f>
        <v>Acanthurus coeruleus</v>
      </c>
      <c r="M1678" t="str">
        <f>VLOOKUP(G1678,lookups!$A$2:$I$201,4,0)</f>
        <v>Acanthuridae</v>
      </c>
      <c r="N1678" t="str">
        <f>VLOOKUP(G1678,lookups!$A$2:$I$201,5,0)</f>
        <v>Herbivores</v>
      </c>
      <c r="O1678">
        <f>VLOOKUP(G1678,lookups!$A$2:$I$201,6,0)</f>
        <v>4.1500000000000002E-2</v>
      </c>
      <c r="P1678">
        <f>VLOOKUP(G1678,lookups!$A$2:$I$201,7,0)</f>
        <v>2.8346</v>
      </c>
      <c r="Q1678">
        <f t="shared" si="28"/>
        <v>127.60820780292163</v>
      </c>
    </row>
    <row r="1679" spans="1:17" x14ac:dyDescent="0.2">
      <c r="A1679" s="31">
        <v>44677</v>
      </c>
      <c r="B1679" s="32">
        <v>0.54861111111111105</v>
      </c>
      <c r="C1679" t="s">
        <v>436</v>
      </c>
      <c r="D1679" t="s">
        <v>383</v>
      </c>
      <c r="E1679">
        <v>2</v>
      </c>
      <c r="F1679">
        <v>2.1</v>
      </c>
      <c r="G1679" t="s">
        <v>39</v>
      </c>
      <c r="H1679">
        <v>4</v>
      </c>
      <c r="K1679" t="str">
        <f>VLOOKUP(G1679,lookups!$A$2:$I$201,2,0)</f>
        <v>Blue Tang</v>
      </c>
      <c r="L1679" t="str">
        <f>VLOOKUP(G1679,lookups!$A$2:$I$201,3,0)</f>
        <v>Acanthurus coeruleus</v>
      </c>
      <c r="M1679" t="str">
        <f>VLOOKUP(G1679,lookups!$A$2:$I$201,4,0)</f>
        <v>Acanthuridae</v>
      </c>
      <c r="N1679" t="str">
        <f>VLOOKUP(G1679,lookups!$A$2:$I$201,5,0)</f>
        <v>Herbivores</v>
      </c>
      <c r="O1679">
        <f>VLOOKUP(G1679,lookups!$A$2:$I$201,6,0)</f>
        <v>4.1500000000000002E-2</v>
      </c>
      <c r="P1679">
        <f>VLOOKUP(G1679,lookups!$A$2:$I$201,7,0)</f>
        <v>2.8346</v>
      </c>
      <c r="Q1679">
        <f t="shared" si="28"/>
        <v>2.1117735602071006</v>
      </c>
    </row>
    <row r="1680" spans="1:17" x14ac:dyDescent="0.2">
      <c r="A1680" s="31">
        <v>44677</v>
      </c>
      <c r="B1680" s="32">
        <v>0.54861111111111105</v>
      </c>
      <c r="C1680" t="s">
        <v>436</v>
      </c>
      <c r="D1680" t="s">
        <v>383</v>
      </c>
      <c r="E1680">
        <v>2</v>
      </c>
      <c r="F1680">
        <v>2.1</v>
      </c>
      <c r="G1680" t="s">
        <v>39</v>
      </c>
      <c r="H1680">
        <v>8</v>
      </c>
      <c r="K1680" t="str">
        <f>VLOOKUP(G1680,lookups!$A$2:$I$201,2,0)</f>
        <v>Blue Tang</v>
      </c>
      <c r="L1680" t="str">
        <f>VLOOKUP(G1680,lookups!$A$2:$I$201,3,0)</f>
        <v>Acanthurus coeruleus</v>
      </c>
      <c r="M1680" t="str">
        <f>VLOOKUP(G1680,lookups!$A$2:$I$201,4,0)</f>
        <v>Acanthuridae</v>
      </c>
      <c r="N1680" t="str">
        <f>VLOOKUP(G1680,lookups!$A$2:$I$201,5,0)</f>
        <v>Herbivores</v>
      </c>
      <c r="O1680">
        <f>VLOOKUP(G1680,lookups!$A$2:$I$201,6,0)</f>
        <v>4.1500000000000002E-2</v>
      </c>
      <c r="P1680">
        <f>VLOOKUP(G1680,lookups!$A$2:$I$201,7,0)</f>
        <v>2.8346</v>
      </c>
      <c r="Q1680">
        <f t="shared" si="28"/>
        <v>15.064231248415338</v>
      </c>
    </row>
    <row r="1681" spans="1:17" x14ac:dyDescent="0.2">
      <c r="A1681" s="31">
        <v>44677</v>
      </c>
      <c r="B1681" s="32">
        <v>0.54861111111111105</v>
      </c>
      <c r="C1681" t="s">
        <v>436</v>
      </c>
      <c r="D1681" t="s">
        <v>383</v>
      </c>
      <c r="E1681">
        <v>2</v>
      </c>
      <c r="F1681">
        <v>2.1</v>
      </c>
      <c r="G1681" t="s">
        <v>39</v>
      </c>
      <c r="H1681">
        <v>12</v>
      </c>
      <c r="K1681" t="str">
        <f>VLOOKUP(G1681,lookups!$A$2:$I$201,2,0)</f>
        <v>Blue Tang</v>
      </c>
      <c r="L1681" t="str">
        <f>VLOOKUP(G1681,lookups!$A$2:$I$201,3,0)</f>
        <v>Acanthurus coeruleus</v>
      </c>
      <c r="M1681" t="str">
        <f>VLOOKUP(G1681,lookups!$A$2:$I$201,4,0)</f>
        <v>Acanthuridae</v>
      </c>
      <c r="N1681" t="str">
        <f>VLOOKUP(G1681,lookups!$A$2:$I$201,5,0)</f>
        <v>Herbivores</v>
      </c>
      <c r="O1681">
        <f>VLOOKUP(G1681,lookups!$A$2:$I$201,6,0)</f>
        <v>4.1500000000000002E-2</v>
      </c>
      <c r="P1681">
        <f>VLOOKUP(G1681,lookups!$A$2:$I$201,7,0)</f>
        <v>2.8346</v>
      </c>
      <c r="Q1681">
        <f t="shared" si="28"/>
        <v>47.543949588135646</v>
      </c>
    </row>
    <row r="1682" spans="1:17" x14ac:dyDescent="0.2">
      <c r="A1682" s="31">
        <v>44677</v>
      </c>
      <c r="B1682" s="32">
        <v>0.54861111111111105</v>
      </c>
      <c r="C1682" t="s">
        <v>436</v>
      </c>
      <c r="D1682" t="s">
        <v>383</v>
      </c>
      <c r="E1682">
        <v>2</v>
      </c>
      <c r="F1682">
        <v>2.1</v>
      </c>
      <c r="G1682" t="s">
        <v>39</v>
      </c>
      <c r="H1682">
        <v>14</v>
      </c>
      <c r="I1682">
        <v>2</v>
      </c>
      <c r="K1682" t="str">
        <f>VLOOKUP(G1682,lookups!$A$2:$I$201,2,0)</f>
        <v>Blue Tang</v>
      </c>
      <c r="L1682" t="str">
        <f>VLOOKUP(G1682,lookups!$A$2:$I$201,3,0)</f>
        <v>Acanthurus coeruleus</v>
      </c>
      <c r="M1682" t="str">
        <f>VLOOKUP(G1682,lookups!$A$2:$I$201,4,0)</f>
        <v>Acanthuridae</v>
      </c>
      <c r="N1682" t="str">
        <f>VLOOKUP(G1682,lookups!$A$2:$I$201,5,0)</f>
        <v>Herbivores</v>
      </c>
      <c r="O1682">
        <f>VLOOKUP(G1682,lookups!$A$2:$I$201,6,0)</f>
        <v>4.1500000000000002E-2</v>
      </c>
      <c r="P1682">
        <f>VLOOKUP(G1682,lookups!$A$2:$I$201,7,0)</f>
        <v>2.8346</v>
      </c>
      <c r="Q1682">
        <f t="shared" si="28"/>
        <v>73.597426182870976</v>
      </c>
    </row>
    <row r="1683" spans="1:17" x14ac:dyDescent="0.2">
      <c r="A1683" s="31">
        <v>44677</v>
      </c>
      <c r="B1683" s="32">
        <v>0.54861111111111105</v>
      </c>
      <c r="C1683" t="s">
        <v>436</v>
      </c>
      <c r="D1683" t="s">
        <v>383</v>
      </c>
      <c r="E1683">
        <v>2</v>
      </c>
      <c r="F1683">
        <v>2.1</v>
      </c>
      <c r="G1683" t="s">
        <v>323</v>
      </c>
      <c r="H1683">
        <v>6</v>
      </c>
      <c r="I1683">
        <v>10</v>
      </c>
      <c r="J1683" t="s">
        <v>384</v>
      </c>
      <c r="K1683" t="str">
        <f>VLOOKUP(G1683,lookups!$A$2:$I$201,2,0)</f>
        <v>Queen Parrotfish</v>
      </c>
      <c r="L1683" t="str">
        <f>VLOOKUP(G1683,lookups!$A$2:$I$201,3,0)</f>
        <v>Scarus vetula</v>
      </c>
      <c r="M1683" t="str">
        <f>VLOOKUP(G1683,lookups!$A$2:$I$201,4,0)</f>
        <v>Scaridae</v>
      </c>
      <c r="N1683" t="str">
        <f>VLOOKUP(G1683,lookups!$A$2:$I$201,5,0)</f>
        <v>Herbivores</v>
      </c>
      <c r="O1683">
        <f>VLOOKUP(G1683,lookups!$A$2:$I$201,6,0)</f>
        <v>2.5000000000000001E-2</v>
      </c>
      <c r="P1683">
        <f>VLOOKUP(G1683,lookups!$A$2:$I$201,7,0)</f>
        <v>2.9214000000000002</v>
      </c>
      <c r="Q1683">
        <f t="shared" si="28"/>
        <v>4.6906288624930603</v>
      </c>
    </row>
    <row r="1684" spans="1:17" x14ac:dyDescent="0.2">
      <c r="A1684" s="31">
        <v>44677</v>
      </c>
      <c r="B1684" s="32">
        <v>0.54861111111111105</v>
      </c>
      <c r="C1684" t="s">
        <v>436</v>
      </c>
      <c r="D1684" t="s">
        <v>383</v>
      </c>
      <c r="E1684">
        <v>2</v>
      </c>
      <c r="F1684">
        <v>2.1</v>
      </c>
      <c r="G1684" t="s">
        <v>323</v>
      </c>
      <c r="H1684">
        <v>5</v>
      </c>
      <c r="I1684">
        <v>5</v>
      </c>
      <c r="J1684" t="s">
        <v>384</v>
      </c>
      <c r="K1684" t="str">
        <f>VLOOKUP(G1684,lookups!$A$2:$I$201,2,0)</f>
        <v>Queen Parrotfish</v>
      </c>
      <c r="L1684" t="str">
        <f>VLOOKUP(G1684,lookups!$A$2:$I$201,3,0)</f>
        <v>Scarus vetula</v>
      </c>
      <c r="M1684" t="str">
        <f>VLOOKUP(G1684,lookups!$A$2:$I$201,4,0)</f>
        <v>Scaridae</v>
      </c>
      <c r="N1684" t="str">
        <f>VLOOKUP(G1684,lookups!$A$2:$I$201,5,0)</f>
        <v>Herbivores</v>
      </c>
      <c r="O1684">
        <f>VLOOKUP(G1684,lookups!$A$2:$I$201,6,0)</f>
        <v>2.5000000000000001E-2</v>
      </c>
      <c r="P1684">
        <f>VLOOKUP(G1684,lookups!$A$2:$I$201,7,0)</f>
        <v>2.9214000000000002</v>
      </c>
      <c r="Q1684">
        <f t="shared" si="28"/>
        <v>2.7536642058777425</v>
      </c>
    </row>
    <row r="1685" spans="1:17" x14ac:dyDescent="0.2">
      <c r="A1685" s="31">
        <v>44677</v>
      </c>
      <c r="B1685" s="32">
        <v>0.54861111111111105</v>
      </c>
      <c r="C1685" t="s">
        <v>436</v>
      </c>
      <c r="D1685" t="s">
        <v>383</v>
      </c>
      <c r="E1685">
        <v>2</v>
      </c>
      <c r="F1685">
        <v>2.1</v>
      </c>
      <c r="G1685" t="s">
        <v>323</v>
      </c>
      <c r="H1685">
        <v>8</v>
      </c>
      <c r="I1685">
        <v>5</v>
      </c>
      <c r="J1685" t="s">
        <v>384</v>
      </c>
      <c r="K1685" t="str">
        <f>VLOOKUP(G1685,lookups!$A$2:$I$201,2,0)</f>
        <v>Queen Parrotfish</v>
      </c>
      <c r="L1685" t="str">
        <f>VLOOKUP(G1685,lookups!$A$2:$I$201,3,0)</f>
        <v>Scarus vetula</v>
      </c>
      <c r="M1685" t="str">
        <f>VLOOKUP(G1685,lookups!$A$2:$I$201,4,0)</f>
        <v>Scaridae</v>
      </c>
      <c r="N1685" t="str">
        <f>VLOOKUP(G1685,lookups!$A$2:$I$201,5,0)</f>
        <v>Herbivores</v>
      </c>
      <c r="O1685">
        <f>VLOOKUP(G1685,lookups!$A$2:$I$201,6,0)</f>
        <v>2.5000000000000001E-2</v>
      </c>
      <c r="P1685">
        <f>VLOOKUP(G1685,lookups!$A$2:$I$201,7,0)</f>
        <v>2.9214000000000002</v>
      </c>
      <c r="Q1685">
        <f t="shared" si="28"/>
        <v>10.869938743553069</v>
      </c>
    </row>
    <row r="1686" spans="1:17" x14ac:dyDescent="0.2">
      <c r="A1686" s="31">
        <v>44677</v>
      </c>
      <c r="B1686" s="32">
        <v>0.54861111111111105</v>
      </c>
      <c r="C1686" t="s">
        <v>436</v>
      </c>
      <c r="D1686" t="s">
        <v>383</v>
      </c>
      <c r="E1686">
        <v>2</v>
      </c>
      <c r="F1686">
        <v>2.1</v>
      </c>
      <c r="G1686" t="s">
        <v>323</v>
      </c>
      <c r="H1686">
        <v>3</v>
      </c>
      <c r="I1686">
        <v>5</v>
      </c>
      <c r="J1686" t="s">
        <v>384</v>
      </c>
      <c r="K1686" t="str">
        <f>VLOOKUP(G1686,lookups!$A$2:$I$201,2,0)</f>
        <v>Queen Parrotfish</v>
      </c>
      <c r="L1686" t="str">
        <f>VLOOKUP(G1686,lookups!$A$2:$I$201,3,0)</f>
        <v>Scarus vetula</v>
      </c>
      <c r="M1686" t="str">
        <f>VLOOKUP(G1686,lookups!$A$2:$I$201,4,0)</f>
        <v>Scaridae</v>
      </c>
      <c r="N1686" t="str">
        <f>VLOOKUP(G1686,lookups!$A$2:$I$201,5,0)</f>
        <v>Herbivores</v>
      </c>
      <c r="O1686">
        <f>VLOOKUP(G1686,lookups!$A$2:$I$201,6,0)</f>
        <v>2.5000000000000001E-2</v>
      </c>
      <c r="P1686">
        <f>VLOOKUP(G1686,lookups!$A$2:$I$201,7,0)</f>
        <v>2.9214000000000002</v>
      </c>
      <c r="Q1686">
        <f t="shared" si="28"/>
        <v>0.61915878909606581</v>
      </c>
    </row>
    <row r="1687" spans="1:17" x14ac:dyDescent="0.2">
      <c r="A1687" s="31">
        <v>44677</v>
      </c>
      <c r="B1687" s="32">
        <v>0.54861111111111105</v>
      </c>
      <c r="C1687" t="s">
        <v>436</v>
      </c>
      <c r="D1687" t="s">
        <v>383</v>
      </c>
      <c r="E1687">
        <v>2</v>
      </c>
      <c r="F1687">
        <v>2.1</v>
      </c>
      <c r="G1687" t="s">
        <v>318</v>
      </c>
      <c r="H1687">
        <v>12</v>
      </c>
      <c r="J1687" t="s">
        <v>386</v>
      </c>
      <c r="K1687" t="str">
        <f>VLOOKUP(G1687,lookups!$A$2:$I$201,2,0)</f>
        <v>Striped Parrotfish</v>
      </c>
      <c r="L1687" t="str">
        <f>VLOOKUP(G1687,lookups!$A$2:$I$201,3,0)</f>
        <v>Scarus iserti</v>
      </c>
      <c r="M1687" t="str">
        <f>VLOOKUP(G1687,lookups!$A$2:$I$201,4,0)</f>
        <v>Scaridae</v>
      </c>
      <c r="N1687" t="str">
        <f>VLOOKUP(G1687,lookups!$A$2:$I$201,5,0)</f>
        <v>Herbivores</v>
      </c>
      <c r="O1687">
        <f>VLOOKUP(G1687,lookups!$A$2:$I$201,6,0)</f>
        <v>1.47E-2</v>
      </c>
      <c r="P1687">
        <f>VLOOKUP(G1687,lookups!$A$2:$I$201,7,0)</f>
        <v>3.0548000000000002</v>
      </c>
      <c r="Q1687">
        <f t="shared" si="28"/>
        <v>29.107184931818338</v>
      </c>
    </row>
    <row r="1688" spans="1:17" x14ac:dyDescent="0.2">
      <c r="A1688" s="31">
        <v>44677</v>
      </c>
      <c r="B1688" s="32">
        <v>0.54861111111111105</v>
      </c>
      <c r="C1688" t="s">
        <v>436</v>
      </c>
      <c r="D1688" t="s">
        <v>383</v>
      </c>
      <c r="E1688">
        <v>2</v>
      </c>
      <c r="F1688">
        <v>2.1</v>
      </c>
      <c r="G1688" t="s">
        <v>318</v>
      </c>
      <c r="H1688">
        <v>10</v>
      </c>
      <c r="I1688">
        <v>5</v>
      </c>
      <c r="J1688" t="s">
        <v>386</v>
      </c>
      <c r="K1688" t="str">
        <f>VLOOKUP(G1688,lookups!$A$2:$I$201,2,0)</f>
        <v>Striped Parrotfish</v>
      </c>
      <c r="L1688" t="str">
        <f>VLOOKUP(G1688,lookups!$A$2:$I$201,3,0)</f>
        <v>Scarus iserti</v>
      </c>
      <c r="M1688" t="str">
        <f>VLOOKUP(G1688,lookups!$A$2:$I$201,4,0)</f>
        <v>Scaridae</v>
      </c>
      <c r="N1688" t="str">
        <f>VLOOKUP(G1688,lookups!$A$2:$I$201,5,0)</f>
        <v>Herbivores</v>
      </c>
      <c r="O1688">
        <f>VLOOKUP(G1688,lookups!$A$2:$I$201,6,0)</f>
        <v>1.47E-2</v>
      </c>
      <c r="P1688">
        <f>VLOOKUP(G1688,lookups!$A$2:$I$201,7,0)</f>
        <v>3.0548000000000002</v>
      </c>
      <c r="Q1688">
        <f t="shared" si="28"/>
        <v>16.676977189904147</v>
      </c>
    </row>
    <row r="1689" spans="1:17" x14ac:dyDescent="0.2">
      <c r="A1689" s="31">
        <v>44677</v>
      </c>
      <c r="B1689" s="32">
        <v>0.54861111111111105</v>
      </c>
      <c r="C1689" t="s">
        <v>436</v>
      </c>
      <c r="D1689" t="s">
        <v>383</v>
      </c>
      <c r="E1689">
        <v>2</v>
      </c>
      <c r="F1689">
        <v>2.1</v>
      </c>
      <c r="G1689" t="s">
        <v>318</v>
      </c>
      <c r="H1689">
        <v>6</v>
      </c>
      <c r="J1689" t="s">
        <v>384</v>
      </c>
      <c r="K1689" t="str">
        <f>VLOOKUP(G1689,lookups!$A$2:$I$201,2,0)</f>
        <v>Striped Parrotfish</v>
      </c>
      <c r="L1689" t="str">
        <f>VLOOKUP(G1689,lookups!$A$2:$I$201,3,0)</f>
        <v>Scarus iserti</v>
      </c>
      <c r="M1689" t="str">
        <f>VLOOKUP(G1689,lookups!$A$2:$I$201,4,0)</f>
        <v>Scaridae</v>
      </c>
      <c r="N1689" t="str">
        <f>VLOOKUP(G1689,lookups!$A$2:$I$201,5,0)</f>
        <v>Herbivores</v>
      </c>
      <c r="O1689">
        <f>VLOOKUP(G1689,lookups!$A$2:$I$201,6,0)</f>
        <v>1.47E-2</v>
      </c>
      <c r="P1689">
        <f>VLOOKUP(G1689,lookups!$A$2:$I$201,7,0)</f>
        <v>3.0548000000000002</v>
      </c>
      <c r="Q1689">
        <f t="shared" si="28"/>
        <v>3.5027873644931384</v>
      </c>
    </row>
    <row r="1690" spans="1:17" x14ac:dyDescent="0.2">
      <c r="A1690" s="31">
        <v>44677</v>
      </c>
      <c r="B1690" s="32">
        <v>0.54861111111111105</v>
      </c>
      <c r="C1690" t="s">
        <v>436</v>
      </c>
      <c r="D1690" t="s">
        <v>383</v>
      </c>
      <c r="E1690">
        <v>2</v>
      </c>
      <c r="F1690">
        <v>2.1</v>
      </c>
      <c r="G1690" t="s">
        <v>318</v>
      </c>
      <c r="H1690">
        <v>8</v>
      </c>
      <c r="I1690">
        <v>6</v>
      </c>
      <c r="J1690" t="s">
        <v>384</v>
      </c>
      <c r="K1690" t="str">
        <f>VLOOKUP(G1690,lookups!$A$2:$I$201,2,0)</f>
        <v>Striped Parrotfish</v>
      </c>
      <c r="L1690" t="str">
        <f>VLOOKUP(G1690,lookups!$A$2:$I$201,3,0)</f>
        <v>Scarus iserti</v>
      </c>
      <c r="M1690" t="str">
        <f>VLOOKUP(G1690,lookups!$A$2:$I$201,4,0)</f>
        <v>Scaridae</v>
      </c>
      <c r="N1690" t="str">
        <f>VLOOKUP(G1690,lookups!$A$2:$I$201,5,0)</f>
        <v>Herbivores</v>
      </c>
      <c r="O1690">
        <f>VLOOKUP(G1690,lookups!$A$2:$I$201,6,0)</f>
        <v>1.47E-2</v>
      </c>
      <c r="P1690">
        <f>VLOOKUP(G1690,lookups!$A$2:$I$201,7,0)</f>
        <v>3.0548000000000002</v>
      </c>
      <c r="Q1690">
        <f t="shared" si="28"/>
        <v>8.4348356905685886</v>
      </c>
    </row>
    <row r="1691" spans="1:17" x14ac:dyDescent="0.2">
      <c r="A1691" s="31">
        <v>44677</v>
      </c>
      <c r="B1691" s="32">
        <v>0.54861111111111105</v>
      </c>
      <c r="C1691" t="s">
        <v>436</v>
      </c>
      <c r="D1691" t="s">
        <v>383</v>
      </c>
      <c r="E1691">
        <v>2</v>
      </c>
      <c r="F1691">
        <v>2.1</v>
      </c>
      <c r="G1691" t="s">
        <v>191</v>
      </c>
      <c r="H1691">
        <v>4</v>
      </c>
      <c r="K1691" t="str">
        <f>VLOOKUP(G1691,lookups!$A$2:$I$201,2,0)</f>
        <v>Slippery Dick</v>
      </c>
      <c r="L1691" t="str">
        <f>VLOOKUP(G1691,lookups!$A$2:$I$201,3,0)</f>
        <v>Halichoeres bivittatus</v>
      </c>
      <c r="M1691" t="str">
        <f>VLOOKUP(G1691,lookups!$A$2:$I$201,4,0)</f>
        <v>Labridae</v>
      </c>
      <c r="N1691" t="str">
        <f>VLOOKUP(G1691,lookups!$A$2:$I$201,5,0)</f>
        <v>Carnivores</v>
      </c>
      <c r="O1691">
        <f>VLOOKUP(G1691,lookups!$A$2:$I$201,6,0)</f>
        <v>9.3299999999999998E-3</v>
      </c>
      <c r="P1691">
        <f>VLOOKUP(G1691,lookups!$A$2:$I$201,7,0)</f>
        <v>3.06</v>
      </c>
      <c r="Q1691">
        <f t="shared" si="28"/>
        <v>0.64891112111155991</v>
      </c>
    </row>
    <row r="1692" spans="1:17" x14ac:dyDescent="0.2">
      <c r="A1692" s="31">
        <v>44677</v>
      </c>
      <c r="B1692" s="32">
        <v>0.54861111111111105</v>
      </c>
      <c r="C1692" t="s">
        <v>436</v>
      </c>
      <c r="D1692" t="s">
        <v>383</v>
      </c>
      <c r="E1692">
        <v>2</v>
      </c>
      <c r="F1692">
        <v>2.1</v>
      </c>
      <c r="G1692" t="s">
        <v>191</v>
      </c>
      <c r="H1692">
        <v>8</v>
      </c>
      <c r="I1692">
        <v>3</v>
      </c>
      <c r="K1692" t="str">
        <f>VLOOKUP(G1692,lookups!$A$2:$I$201,2,0)</f>
        <v>Slippery Dick</v>
      </c>
      <c r="L1692" t="str">
        <f>VLOOKUP(G1692,lookups!$A$2:$I$201,3,0)</f>
        <v>Halichoeres bivittatus</v>
      </c>
      <c r="M1692" t="str">
        <f>VLOOKUP(G1692,lookups!$A$2:$I$201,4,0)</f>
        <v>Labridae</v>
      </c>
      <c r="N1692" t="str">
        <f>VLOOKUP(G1692,lookups!$A$2:$I$201,5,0)</f>
        <v>Carnivores</v>
      </c>
      <c r="O1692">
        <f>VLOOKUP(G1692,lookups!$A$2:$I$201,6,0)</f>
        <v>9.3299999999999998E-3</v>
      </c>
      <c r="P1692">
        <f>VLOOKUP(G1692,lookups!$A$2:$I$201,7,0)</f>
        <v>3.06</v>
      </c>
      <c r="Q1692">
        <f t="shared" si="28"/>
        <v>5.4117410047026144</v>
      </c>
    </row>
    <row r="1693" spans="1:17" x14ac:dyDescent="0.2">
      <c r="A1693" s="31">
        <v>44677</v>
      </c>
      <c r="B1693" s="32">
        <v>0.54861111111111105</v>
      </c>
      <c r="C1693" t="s">
        <v>436</v>
      </c>
      <c r="D1693" t="s">
        <v>383</v>
      </c>
      <c r="E1693">
        <v>2</v>
      </c>
      <c r="F1693">
        <v>2.1</v>
      </c>
      <c r="G1693" t="s">
        <v>191</v>
      </c>
      <c r="H1693">
        <v>12</v>
      </c>
      <c r="K1693" t="str">
        <f>VLOOKUP(G1693,lookups!$A$2:$I$201,2,0)</f>
        <v>Slippery Dick</v>
      </c>
      <c r="L1693" t="str">
        <f>VLOOKUP(G1693,lookups!$A$2:$I$201,3,0)</f>
        <v>Halichoeres bivittatus</v>
      </c>
      <c r="M1693" t="str">
        <f>VLOOKUP(G1693,lookups!$A$2:$I$201,4,0)</f>
        <v>Labridae</v>
      </c>
      <c r="N1693" t="str">
        <f>VLOOKUP(G1693,lookups!$A$2:$I$201,5,0)</f>
        <v>Carnivores</v>
      </c>
      <c r="O1693">
        <f>VLOOKUP(G1693,lookups!$A$2:$I$201,6,0)</f>
        <v>9.3299999999999998E-3</v>
      </c>
      <c r="P1693">
        <f>VLOOKUP(G1693,lookups!$A$2:$I$201,7,0)</f>
        <v>3.06</v>
      </c>
      <c r="Q1693">
        <f t="shared" si="28"/>
        <v>18.714415031991813</v>
      </c>
    </row>
    <row r="1694" spans="1:17" x14ac:dyDescent="0.2">
      <c r="A1694" s="31">
        <v>44677</v>
      </c>
      <c r="B1694" s="32">
        <v>0.54861111111111105</v>
      </c>
      <c r="C1694" t="s">
        <v>436</v>
      </c>
      <c r="D1694" t="s">
        <v>383</v>
      </c>
      <c r="E1694">
        <v>2</v>
      </c>
      <c r="F1694">
        <v>2.1</v>
      </c>
      <c r="G1694" t="s">
        <v>342</v>
      </c>
      <c r="H1694">
        <v>14</v>
      </c>
      <c r="J1694" t="s">
        <v>386</v>
      </c>
      <c r="K1694" t="str">
        <f>VLOOKUP(G1694,lookups!$A$2:$I$201,2,0)</f>
        <v>Yellowtail parrotfish</v>
      </c>
      <c r="L1694" t="str">
        <f>VLOOKUP(G1694,lookups!$A$2:$I$201,3,0)</f>
        <v>Sparisoma rubiprinne</v>
      </c>
      <c r="M1694" t="str">
        <f>VLOOKUP(G1694,lookups!$A$2:$I$201,4,0)</f>
        <v>Scaridae</v>
      </c>
      <c r="N1694" t="str">
        <f>VLOOKUP(G1694,lookups!$A$2:$I$201,5,0)</f>
        <v>Herbivores</v>
      </c>
      <c r="O1694">
        <f>VLOOKUP(G1694,lookups!$A$2:$I$201,6,0)</f>
        <v>1.5599999999999999E-2</v>
      </c>
      <c r="P1694">
        <f>VLOOKUP(G1694,lookups!$A$2:$I$201,7,0)</f>
        <v>3.0640999999999998</v>
      </c>
      <c r="Q1694">
        <f t="shared" si="28"/>
        <v>50.696212260857635</v>
      </c>
    </row>
    <row r="1695" spans="1:17" x14ac:dyDescent="0.2">
      <c r="A1695" s="31">
        <v>44677</v>
      </c>
      <c r="B1695" s="32">
        <v>0.54861111111111105</v>
      </c>
      <c r="C1695" t="s">
        <v>436</v>
      </c>
      <c r="D1695" t="s">
        <v>383</v>
      </c>
      <c r="E1695">
        <v>2</v>
      </c>
      <c r="F1695">
        <v>2.1</v>
      </c>
      <c r="G1695" t="s">
        <v>342</v>
      </c>
      <c r="H1695">
        <v>17</v>
      </c>
      <c r="J1695" t="s">
        <v>386</v>
      </c>
      <c r="K1695" t="str">
        <f>VLOOKUP(G1695,lookups!$A$2:$I$201,2,0)</f>
        <v>Yellowtail parrotfish</v>
      </c>
      <c r="L1695" t="str">
        <f>VLOOKUP(G1695,lookups!$A$2:$I$201,3,0)</f>
        <v>Sparisoma rubiprinne</v>
      </c>
      <c r="M1695" t="str">
        <f>VLOOKUP(G1695,lookups!$A$2:$I$201,4,0)</f>
        <v>Scaridae</v>
      </c>
      <c r="N1695" t="str">
        <f>VLOOKUP(G1695,lookups!$A$2:$I$201,5,0)</f>
        <v>Herbivores</v>
      </c>
      <c r="O1695">
        <f>VLOOKUP(G1695,lookups!$A$2:$I$201,6,0)</f>
        <v>1.5599999999999999E-2</v>
      </c>
      <c r="P1695">
        <f>VLOOKUP(G1695,lookups!$A$2:$I$201,7,0)</f>
        <v>3.0640999999999998</v>
      </c>
      <c r="Q1695">
        <f t="shared" si="28"/>
        <v>91.905846260566534</v>
      </c>
    </row>
    <row r="1696" spans="1:17" x14ac:dyDescent="0.2">
      <c r="A1696" s="31">
        <v>44677</v>
      </c>
      <c r="B1696" s="32">
        <v>0.54861111111111105</v>
      </c>
      <c r="C1696" t="s">
        <v>436</v>
      </c>
      <c r="D1696" t="s">
        <v>383</v>
      </c>
      <c r="E1696">
        <v>2</v>
      </c>
      <c r="F1696">
        <v>2.1</v>
      </c>
      <c r="G1696" t="s">
        <v>342</v>
      </c>
      <c r="H1696">
        <v>5</v>
      </c>
      <c r="I1696">
        <v>2</v>
      </c>
      <c r="J1696" t="s">
        <v>384</v>
      </c>
      <c r="K1696" t="str">
        <f>VLOOKUP(G1696,lookups!$A$2:$I$201,2,0)</f>
        <v>Yellowtail parrotfish</v>
      </c>
      <c r="L1696" t="str">
        <f>VLOOKUP(G1696,lookups!$A$2:$I$201,3,0)</f>
        <v>Sparisoma rubiprinne</v>
      </c>
      <c r="M1696" t="str">
        <f>VLOOKUP(G1696,lookups!$A$2:$I$201,4,0)</f>
        <v>Scaridae</v>
      </c>
      <c r="N1696" t="str">
        <f>VLOOKUP(G1696,lookups!$A$2:$I$201,5,0)</f>
        <v>Herbivores</v>
      </c>
      <c r="O1696">
        <f>VLOOKUP(G1696,lookups!$A$2:$I$201,6,0)</f>
        <v>1.5599999999999999E-2</v>
      </c>
      <c r="P1696">
        <f>VLOOKUP(G1696,lookups!$A$2:$I$201,7,0)</f>
        <v>3.0640999999999998</v>
      </c>
      <c r="Q1696">
        <f t="shared" si="28"/>
        <v>2.1619148697817994</v>
      </c>
    </row>
    <row r="1697" spans="1:17" x14ac:dyDescent="0.2">
      <c r="A1697" s="31">
        <v>44677</v>
      </c>
      <c r="B1697" s="32">
        <v>0.54861111111111105</v>
      </c>
      <c r="C1697" t="s">
        <v>436</v>
      </c>
      <c r="D1697" t="s">
        <v>383</v>
      </c>
      <c r="E1697">
        <v>2</v>
      </c>
      <c r="F1697">
        <v>2.1</v>
      </c>
      <c r="G1697" t="s">
        <v>30</v>
      </c>
      <c r="H1697">
        <v>14</v>
      </c>
      <c r="I1697">
        <v>3</v>
      </c>
      <c r="K1697" t="str">
        <f>VLOOKUP(G1697,lookups!$A$2:$I$201,2,0)</f>
        <v>Ocean Surgeonfish</v>
      </c>
      <c r="L1697" t="str">
        <f>VLOOKUP(G1697,lookups!$A$2:$I$201,3,0)</f>
        <v>Acanthurus bahianus</v>
      </c>
      <c r="M1697" t="str">
        <f>VLOOKUP(G1697,lookups!$A$2:$I$201,4,0)</f>
        <v>Acanthuridae</v>
      </c>
      <c r="N1697" t="str">
        <f>VLOOKUP(G1697,lookups!$A$2:$I$201,5,0)</f>
        <v>Herbivores</v>
      </c>
      <c r="O1697">
        <f>VLOOKUP(G1697,lookups!$A$2:$I$201,6,0)</f>
        <v>2.3699999999999999E-2</v>
      </c>
      <c r="P1697">
        <f>VLOOKUP(G1697,lookups!$A$2:$I$201,7,0)</f>
        <v>2.9752000000000001</v>
      </c>
      <c r="Q1697">
        <f t="shared" si="28"/>
        <v>60.912787998674638</v>
      </c>
    </row>
    <row r="1698" spans="1:17" x14ac:dyDescent="0.2">
      <c r="A1698" s="31">
        <v>44677</v>
      </c>
      <c r="B1698" s="32">
        <v>0.54861111111111105</v>
      </c>
      <c r="C1698" t="s">
        <v>436</v>
      </c>
      <c r="D1698" t="s">
        <v>383</v>
      </c>
      <c r="E1698">
        <v>2</v>
      </c>
      <c r="F1698">
        <v>2.1</v>
      </c>
      <c r="G1698" t="s">
        <v>30</v>
      </c>
      <c r="H1698">
        <v>15</v>
      </c>
      <c r="K1698" t="str">
        <f>VLOOKUP(G1698,lookups!$A$2:$I$201,2,0)</f>
        <v>Ocean Surgeonfish</v>
      </c>
      <c r="L1698" t="str">
        <f>VLOOKUP(G1698,lookups!$A$2:$I$201,3,0)</f>
        <v>Acanthurus bahianus</v>
      </c>
      <c r="M1698" t="str">
        <f>VLOOKUP(G1698,lookups!$A$2:$I$201,4,0)</f>
        <v>Acanthuridae</v>
      </c>
      <c r="N1698" t="str">
        <f>VLOOKUP(G1698,lookups!$A$2:$I$201,5,0)</f>
        <v>Herbivores</v>
      </c>
      <c r="O1698">
        <f>VLOOKUP(G1698,lookups!$A$2:$I$201,6,0)</f>
        <v>2.3699999999999999E-2</v>
      </c>
      <c r="P1698">
        <f>VLOOKUP(G1698,lookups!$A$2:$I$201,7,0)</f>
        <v>2.9752000000000001</v>
      </c>
      <c r="Q1698">
        <f t="shared" si="28"/>
        <v>74.791985048275095</v>
      </c>
    </row>
    <row r="1699" spans="1:17" x14ac:dyDescent="0.2">
      <c r="A1699" s="31">
        <v>44677</v>
      </c>
      <c r="B1699" s="32">
        <v>0.54861111111111105</v>
      </c>
      <c r="C1699" t="s">
        <v>436</v>
      </c>
      <c r="D1699" t="s">
        <v>383</v>
      </c>
      <c r="E1699">
        <v>2</v>
      </c>
      <c r="F1699">
        <v>2.1</v>
      </c>
      <c r="G1699" t="s">
        <v>30</v>
      </c>
      <c r="H1699">
        <v>10</v>
      </c>
      <c r="K1699" t="str">
        <f>VLOOKUP(G1699,lookups!$A$2:$I$201,2,0)</f>
        <v>Ocean Surgeonfish</v>
      </c>
      <c r="L1699" t="str">
        <f>VLOOKUP(G1699,lookups!$A$2:$I$201,3,0)</f>
        <v>Acanthurus bahianus</v>
      </c>
      <c r="M1699" t="str">
        <f>VLOOKUP(G1699,lookups!$A$2:$I$201,4,0)</f>
        <v>Acanthuridae</v>
      </c>
      <c r="N1699" t="str">
        <f>VLOOKUP(G1699,lookups!$A$2:$I$201,5,0)</f>
        <v>Herbivores</v>
      </c>
      <c r="O1699">
        <f>VLOOKUP(G1699,lookups!$A$2:$I$201,6,0)</f>
        <v>2.3699999999999999E-2</v>
      </c>
      <c r="P1699">
        <f>VLOOKUP(G1699,lookups!$A$2:$I$201,7,0)</f>
        <v>2.9752000000000001</v>
      </c>
      <c r="Q1699">
        <f t="shared" si="28"/>
        <v>22.384548860432666</v>
      </c>
    </row>
    <row r="1700" spans="1:17" x14ac:dyDescent="0.2">
      <c r="A1700" s="31">
        <v>44677</v>
      </c>
      <c r="B1700" s="32">
        <v>0.54861111111111105</v>
      </c>
      <c r="C1700" t="s">
        <v>436</v>
      </c>
      <c r="D1700" t="s">
        <v>383</v>
      </c>
      <c r="E1700">
        <v>2</v>
      </c>
      <c r="F1700">
        <v>2.1</v>
      </c>
      <c r="G1700" t="s">
        <v>30</v>
      </c>
      <c r="H1700">
        <v>3</v>
      </c>
      <c r="K1700" t="str">
        <f>VLOOKUP(G1700,lookups!$A$2:$I$201,2,0)</f>
        <v>Ocean Surgeonfish</v>
      </c>
      <c r="L1700" t="str">
        <f>VLOOKUP(G1700,lookups!$A$2:$I$201,3,0)</f>
        <v>Acanthurus bahianus</v>
      </c>
      <c r="M1700" t="str">
        <f>VLOOKUP(G1700,lookups!$A$2:$I$201,4,0)</f>
        <v>Acanthuridae</v>
      </c>
      <c r="N1700" t="str">
        <f>VLOOKUP(G1700,lookups!$A$2:$I$201,5,0)</f>
        <v>Herbivores</v>
      </c>
      <c r="O1700">
        <f>VLOOKUP(G1700,lookups!$A$2:$I$201,6,0)</f>
        <v>2.3699999999999999E-2</v>
      </c>
      <c r="P1700">
        <f>VLOOKUP(G1700,lookups!$A$2:$I$201,7,0)</f>
        <v>2.9752000000000001</v>
      </c>
      <c r="Q1700">
        <f t="shared" si="28"/>
        <v>0.62270091381792658</v>
      </c>
    </row>
    <row r="1701" spans="1:17" x14ac:dyDescent="0.2">
      <c r="A1701" s="31">
        <v>44677</v>
      </c>
      <c r="B1701" s="32">
        <v>0.54861111111111105</v>
      </c>
      <c r="C1701" t="s">
        <v>436</v>
      </c>
      <c r="D1701" t="s">
        <v>383</v>
      </c>
      <c r="E1701">
        <v>2</v>
      </c>
      <c r="F1701">
        <v>2.1</v>
      </c>
      <c r="G1701" t="s">
        <v>30</v>
      </c>
      <c r="H1701">
        <v>2</v>
      </c>
      <c r="K1701" t="str">
        <f>VLOOKUP(G1701,lookups!$A$2:$I$201,2,0)</f>
        <v>Ocean Surgeonfish</v>
      </c>
      <c r="L1701" t="str">
        <f>VLOOKUP(G1701,lookups!$A$2:$I$201,3,0)</f>
        <v>Acanthurus bahianus</v>
      </c>
      <c r="M1701" t="str">
        <f>VLOOKUP(G1701,lookups!$A$2:$I$201,4,0)</f>
        <v>Acanthuridae</v>
      </c>
      <c r="N1701" t="str">
        <f>VLOOKUP(G1701,lookups!$A$2:$I$201,5,0)</f>
        <v>Herbivores</v>
      </c>
      <c r="O1701">
        <f>VLOOKUP(G1701,lookups!$A$2:$I$201,6,0)</f>
        <v>2.3699999999999999E-2</v>
      </c>
      <c r="P1701">
        <f>VLOOKUP(G1701,lookups!$A$2:$I$201,7,0)</f>
        <v>2.9752000000000001</v>
      </c>
      <c r="Q1701">
        <f t="shared" si="28"/>
        <v>0.18636861987011658</v>
      </c>
    </row>
    <row r="1702" spans="1:17" x14ac:dyDescent="0.2">
      <c r="A1702" s="31">
        <v>44677</v>
      </c>
      <c r="B1702" s="32">
        <v>0.54861111111111105</v>
      </c>
      <c r="C1702" t="s">
        <v>436</v>
      </c>
      <c r="D1702" t="s">
        <v>383</v>
      </c>
      <c r="E1702">
        <v>2</v>
      </c>
      <c r="F1702">
        <v>2.1</v>
      </c>
      <c r="G1702" t="s">
        <v>318</v>
      </c>
      <c r="H1702">
        <v>12</v>
      </c>
      <c r="J1702" t="s">
        <v>385</v>
      </c>
      <c r="K1702" t="str">
        <f>VLOOKUP(G1702,lookups!$A$2:$I$201,2,0)</f>
        <v>Striped Parrotfish</v>
      </c>
      <c r="L1702" t="str">
        <f>VLOOKUP(G1702,lookups!$A$2:$I$201,3,0)</f>
        <v>Scarus iserti</v>
      </c>
      <c r="M1702" t="str">
        <f>VLOOKUP(G1702,lookups!$A$2:$I$201,4,0)</f>
        <v>Scaridae</v>
      </c>
      <c r="N1702" t="str">
        <f>VLOOKUP(G1702,lookups!$A$2:$I$201,5,0)</f>
        <v>Herbivores</v>
      </c>
      <c r="O1702">
        <f>VLOOKUP(G1702,lookups!$A$2:$I$201,6,0)</f>
        <v>1.47E-2</v>
      </c>
      <c r="P1702">
        <f>VLOOKUP(G1702,lookups!$A$2:$I$201,7,0)</f>
        <v>3.0548000000000002</v>
      </c>
      <c r="Q1702">
        <f t="shared" si="28"/>
        <v>29.107184931818338</v>
      </c>
    </row>
    <row r="1703" spans="1:17" x14ac:dyDescent="0.2">
      <c r="A1703" s="31">
        <v>44677</v>
      </c>
      <c r="B1703" s="32">
        <v>0.54861111111111105</v>
      </c>
      <c r="C1703" t="s">
        <v>436</v>
      </c>
      <c r="D1703" t="s">
        <v>383</v>
      </c>
      <c r="E1703">
        <v>2</v>
      </c>
      <c r="F1703">
        <v>2.1</v>
      </c>
      <c r="G1703" t="s">
        <v>286</v>
      </c>
      <c r="H1703">
        <v>14</v>
      </c>
      <c r="K1703" t="str">
        <f>VLOOKUP(G1703,lookups!$A$2:$I$201,2,0)</f>
        <v>Yellowtail Snapper</v>
      </c>
      <c r="L1703" t="str">
        <f>VLOOKUP(G1703,lookups!$A$2:$I$201,3,0)</f>
        <v>Ocyurus chrysurus</v>
      </c>
      <c r="M1703" t="str">
        <f>VLOOKUP(G1703,lookups!$A$2:$I$201,4,0)</f>
        <v>Lutjanidae</v>
      </c>
      <c r="N1703" t="str">
        <f>VLOOKUP(G1703,lookups!$A$2:$I$201,5,0)</f>
        <v>Carnivores</v>
      </c>
      <c r="O1703">
        <f>VLOOKUP(G1703,lookups!$A$2:$I$201,6,0)</f>
        <v>4.0500000000000001E-2</v>
      </c>
      <c r="P1703">
        <f>VLOOKUP(G1703,lookups!$A$2:$I$201,7,0)</f>
        <v>2.718</v>
      </c>
      <c r="Q1703">
        <f t="shared" si="28"/>
        <v>52.799647630471192</v>
      </c>
    </row>
    <row r="1704" spans="1:17" x14ac:dyDescent="0.2">
      <c r="A1704" s="31">
        <v>44677</v>
      </c>
      <c r="B1704" s="32">
        <v>0.54861111111111105</v>
      </c>
      <c r="C1704" t="s">
        <v>436</v>
      </c>
      <c r="D1704" t="s">
        <v>383</v>
      </c>
      <c r="E1704">
        <v>2</v>
      </c>
      <c r="F1704">
        <v>2.1</v>
      </c>
      <c r="G1704" t="s">
        <v>323</v>
      </c>
      <c r="H1704">
        <v>13</v>
      </c>
      <c r="J1704" t="s">
        <v>386</v>
      </c>
      <c r="K1704" t="str">
        <f>VLOOKUP(G1704,lookups!$A$2:$I$201,2,0)</f>
        <v>Queen Parrotfish</v>
      </c>
      <c r="L1704" t="str">
        <f>VLOOKUP(G1704,lookups!$A$2:$I$201,3,0)</f>
        <v>Scarus vetula</v>
      </c>
      <c r="M1704" t="str">
        <f>VLOOKUP(G1704,lookups!$A$2:$I$201,4,0)</f>
        <v>Scaridae</v>
      </c>
      <c r="N1704" t="str">
        <f>VLOOKUP(G1704,lookups!$A$2:$I$201,5,0)</f>
        <v>Herbivores</v>
      </c>
      <c r="O1704">
        <f>VLOOKUP(G1704,lookups!$A$2:$I$201,6,0)</f>
        <v>2.5000000000000001E-2</v>
      </c>
      <c r="P1704">
        <f>VLOOKUP(G1704,lookups!$A$2:$I$201,7,0)</f>
        <v>2.9214000000000002</v>
      </c>
      <c r="Q1704">
        <f t="shared" si="28"/>
        <v>44.896668724352082</v>
      </c>
    </row>
    <row r="1705" spans="1:17" x14ac:dyDescent="0.2">
      <c r="A1705" s="31">
        <v>44677</v>
      </c>
      <c r="B1705" s="32">
        <v>0.54861111111111105</v>
      </c>
      <c r="C1705" t="s">
        <v>436</v>
      </c>
      <c r="D1705" t="s">
        <v>383</v>
      </c>
      <c r="E1705">
        <v>2</v>
      </c>
      <c r="F1705">
        <v>2.1</v>
      </c>
      <c r="G1705" t="s">
        <v>172</v>
      </c>
      <c r="H1705">
        <v>9</v>
      </c>
      <c r="K1705" t="str">
        <f>VLOOKUP(G1705,lookups!$A$2:$I$201,2,0)</f>
        <v>French Grunt</v>
      </c>
      <c r="L1705" t="str">
        <f>VLOOKUP(G1705,lookups!$A$2:$I$201,3,0)</f>
        <v>Haemulon flavolineatum</v>
      </c>
      <c r="M1705" t="str">
        <f>VLOOKUP(G1705,lookups!$A$2:$I$201,4,0)</f>
        <v>Haemulidae</v>
      </c>
      <c r="N1705" t="str">
        <f>VLOOKUP(G1705,lookups!$A$2:$I$201,5,0)</f>
        <v>Carnivores</v>
      </c>
      <c r="O1705">
        <f>VLOOKUP(G1705,lookups!$A$2:$I$201,6,0)</f>
        <v>1.2699999999999999E-2</v>
      </c>
      <c r="P1705">
        <f>VLOOKUP(G1705,lookups!$A$2:$I$201,7,0)</f>
        <v>3.1581000000000001</v>
      </c>
      <c r="Q1705">
        <f t="shared" si="28"/>
        <v>13.103791976400872</v>
      </c>
    </row>
    <row r="1706" spans="1:17" x14ac:dyDescent="0.2">
      <c r="A1706" s="31">
        <v>44677</v>
      </c>
      <c r="B1706" s="32">
        <v>0.54861111111111105</v>
      </c>
      <c r="C1706" t="s">
        <v>436</v>
      </c>
      <c r="D1706" t="s">
        <v>383</v>
      </c>
      <c r="E1706">
        <v>2</v>
      </c>
      <c r="F1706">
        <v>2.1</v>
      </c>
      <c r="G1706" t="s">
        <v>352</v>
      </c>
      <c r="H1706">
        <v>3</v>
      </c>
      <c r="K1706" t="str">
        <f>VLOOKUP(G1706,lookups!$A$2:$I$201,2,0)</f>
        <v>Dusky Damselfish</v>
      </c>
      <c r="L1706" t="str">
        <f>VLOOKUP(G1706,lookups!$A$2:$I$201,3,0)</f>
        <v>Stegastes adustus </v>
      </c>
      <c r="M1706" t="str">
        <f>VLOOKUP(G1706,lookups!$A$2:$I$201,4,0)</f>
        <v>Pomacentridae</v>
      </c>
      <c r="N1706" t="str">
        <f>VLOOKUP(G1706,lookups!$A$2:$I$201,5,0)</f>
        <v>Herbivores</v>
      </c>
      <c r="O1706">
        <f>VLOOKUP(G1706,lookups!$A$2:$I$201,6,0)</f>
        <v>1.95E-2</v>
      </c>
      <c r="P1706">
        <f>VLOOKUP(G1706,lookups!$A$2:$I$201,7,0)</f>
        <v>2.99</v>
      </c>
      <c r="Q1706">
        <f t="shared" si="28"/>
        <v>0.52074746319664811</v>
      </c>
    </row>
    <row r="1707" spans="1:17" x14ac:dyDescent="0.2">
      <c r="A1707" s="31">
        <v>44677</v>
      </c>
      <c r="B1707" s="32">
        <v>0.54861111111111105</v>
      </c>
      <c r="C1707" t="s">
        <v>436</v>
      </c>
      <c r="D1707" t="s">
        <v>383</v>
      </c>
      <c r="E1707">
        <v>2</v>
      </c>
      <c r="F1707">
        <v>2.1</v>
      </c>
      <c r="G1707" t="s">
        <v>197</v>
      </c>
      <c r="H1707">
        <v>3</v>
      </c>
      <c r="I1707">
        <v>2</v>
      </c>
      <c r="K1707" t="str">
        <f>VLOOKUP(G1707,lookups!$A$2:$I$201,2,0)</f>
        <v>Clown Wrasse</v>
      </c>
      <c r="L1707" t="str">
        <f>VLOOKUP(G1707,lookups!$A$2:$I$201,3,0)</f>
        <v>Halichoeres maculipinna </v>
      </c>
      <c r="M1707" t="str">
        <f>VLOOKUP(G1707,lookups!$A$2:$I$201,4,0)</f>
        <v>Labridae</v>
      </c>
      <c r="N1707" t="str">
        <f>VLOOKUP(G1707,lookups!$A$2:$I$201,5,0)</f>
        <v>Carnivores</v>
      </c>
      <c r="O1707">
        <f>VLOOKUP(G1707,lookups!$A$2:$I$201,6,0)</f>
        <v>1.047E-2</v>
      </c>
      <c r="P1707">
        <f>VLOOKUP(G1707,lookups!$A$2:$I$201,7,0)</f>
        <v>3.2</v>
      </c>
      <c r="Q1707">
        <f t="shared" si="28"/>
        <v>0.35215567931991082</v>
      </c>
    </row>
    <row r="1708" spans="1:17" x14ac:dyDescent="0.2">
      <c r="A1708" s="31">
        <v>44677</v>
      </c>
      <c r="B1708" s="32">
        <v>0.54861111111111105</v>
      </c>
      <c r="C1708" t="s">
        <v>436</v>
      </c>
      <c r="D1708" t="s">
        <v>383</v>
      </c>
      <c r="E1708">
        <v>2</v>
      </c>
      <c r="F1708">
        <v>2.1</v>
      </c>
      <c r="G1708" t="s">
        <v>373</v>
      </c>
      <c r="H1708">
        <v>10</v>
      </c>
      <c r="K1708" t="str">
        <f>VLOOKUP(G1708,lookups!$A$2:$I$201,2,0)</f>
        <v>Bluehead Wrasse</v>
      </c>
      <c r="L1708" t="str">
        <f>VLOOKUP(G1708,lookups!$A$2:$I$201,3,0)</f>
        <v>Thalassoma bifasciatum</v>
      </c>
      <c r="M1708" t="str">
        <f>VLOOKUP(G1708,lookups!$A$2:$I$201,4,0)</f>
        <v>Labridae</v>
      </c>
      <c r="N1708" t="str">
        <f>VLOOKUP(G1708,lookups!$A$2:$I$201,5,0)</f>
        <v>Carnivores</v>
      </c>
      <c r="O1708">
        <f>VLOOKUP(G1708,lookups!$A$2:$I$201,6,0)</f>
        <v>8.9099999999999995E-3</v>
      </c>
      <c r="P1708">
        <f>VLOOKUP(G1708,lookups!$A$2:$I$201,7,0)</f>
        <v>3.01</v>
      </c>
      <c r="Q1708">
        <f t="shared" si="28"/>
        <v>9.1175405612215243</v>
      </c>
    </row>
    <row r="1709" spans="1:17" x14ac:dyDescent="0.2">
      <c r="A1709" s="31">
        <v>44677</v>
      </c>
      <c r="B1709" s="32">
        <v>0.54861111111111105</v>
      </c>
      <c r="C1709" t="s">
        <v>436</v>
      </c>
      <c r="D1709" t="s">
        <v>383</v>
      </c>
      <c r="E1709">
        <v>2</v>
      </c>
      <c r="F1709">
        <v>2.1</v>
      </c>
      <c r="G1709" t="s">
        <v>373</v>
      </c>
      <c r="H1709">
        <v>6</v>
      </c>
      <c r="I1709">
        <v>10</v>
      </c>
      <c r="K1709" t="str">
        <f>VLOOKUP(G1709,lookups!$A$2:$I$201,2,0)</f>
        <v>Bluehead Wrasse</v>
      </c>
      <c r="L1709" t="str">
        <f>VLOOKUP(G1709,lookups!$A$2:$I$201,3,0)</f>
        <v>Thalassoma bifasciatum</v>
      </c>
      <c r="M1709" t="str">
        <f>VLOOKUP(G1709,lookups!$A$2:$I$201,4,0)</f>
        <v>Labridae</v>
      </c>
      <c r="N1709" t="str">
        <f>VLOOKUP(G1709,lookups!$A$2:$I$201,5,0)</f>
        <v>Carnivores</v>
      </c>
      <c r="O1709">
        <f>VLOOKUP(G1709,lookups!$A$2:$I$201,6,0)</f>
        <v>8.9099999999999995E-3</v>
      </c>
      <c r="P1709">
        <f>VLOOKUP(G1709,lookups!$A$2:$I$201,7,0)</f>
        <v>3.01</v>
      </c>
      <c r="Q1709">
        <f t="shared" si="28"/>
        <v>1.9593542699963782</v>
      </c>
    </row>
    <row r="1710" spans="1:17" x14ac:dyDescent="0.2">
      <c r="A1710" s="31">
        <v>44677</v>
      </c>
      <c r="B1710" s="32">
        <v>0.54861111111111105</v>
      </c>
      <c r="C1710" t="s">
        <v>436</v>
      </c>
      <c r="D1710" t="s">
        <v>383</v>
      </c>
      <c r="E1710">
        <v>2</v>
      </c>
      <c r="F1710">
        <v>2.1</v>
      </c>
      <c r="G1710" t="s">
        <v>373</v>
      </c>
      <c r="H1710">
        <v>4</v>
      </c>
      <c r="I1710">
        <v>15</v>
      </c>
      <c r="K1710" t="str">
        <f>VLOOKUP(G1710,lookups!$A$2:$I$201,2,0)</f>
        <v>Bluehead Wrasse</v>
      </c>
      <c r="L1710" t="str">
        <f>VLOOKUP(G1710,lookups!$A$2:$I$201,3,0)</f>
        <v>Thalassoma bifasciatum</v>
      </c>
      <c r="M1710" t="str">
        <f>VLOOKUP(G1710,lookups!$A$2:$I$201,4,0)</f>
        <v>Labridae</v>
      </c>
      <c r="N1710" t="str">
        <f>VLOOKUP(G1710,lookups!$A$2:$I$201,5,0)</f>
        <v>Carnivores</v>
      </c>
      <c r="O1710">
        <f>VLOOKUP(G1710,lookups!$A$2:$I$201,6,0)</f>
        <v>8.9099999999999995E-3</v>
      </c>
      <c r="P1710">
        <f>VLOOKUP(G1710,lookups!$A$2:$I$201,7,0)</f>
        <v>3.01</v>
      </c>
      <c r="Q1710">
        <f t="shared" si="28"/>
        <v>0.5782002537554658</v>
      </c>
    </row>
    <row r="1711" spans="1:17" x14ac:dyDescent="0.2">
      <c r="A1711" s="31">
        <v>44677</v>
      </c>
      <c r="B1711" s="32">
        <v>0.54861111111111105</v>
      </c>
      <c r="C1711" t="s">
        <v>436</v>
      </c>
      <c r="D1711" t="s">
        <v>383</v>
      </c>
      <c r="E1711">
        <v>2</v>
      </c>
      <c r="F1711">
        <v>2.1</v>
      </c>
      <c r="G1711" t="s">
        <v>373</v>
      </c>
      <c r="H1711">
        <v>3</v>
      </c>
      <c r="I1711">
        <v>10</v>
      </c>
      <c r="K1711" t="str">
        <f>VLOOKUP(G1711,lookups!$A$2:$I$201,2,0)</f>
        <v>Bluehead Wrasse</v>
      </c>
      <c r="L1711" t="str">
        <f>VLOOKUP(G1711,lookups!$A$2:$I$201,3,0)</f>
        <v>Thalassoma bifasciatum</v>
      </c>
      <c r="M1711" t="str">
        <f>VLOOKUP(G1711,lookups!$A$2:$I$201,4,0)</f>
        <v>Labridae</v>
      </c>
      <c r="N1711" t="str">
        <f>VLOOKUP(G1711,lookups!$A$2:$I$201,5,0)</f>
        <v>Carnivores</v>
      </c>
      <c r="O1711">
        <f>VLOOKUP(G1711,lookups!$A$2:$I$201,6,0)</f>
        <v>8.9099999999999995E-3</v>
      </c>
      <c r="P1711">
        <f>VLOOKUP(G1711,lookups!$A$2:$I$201,7,0)</f>
        <v>3.01</v>
      </c>
      <c r="Q1711">
        <f t="shared" si="28"/>
        <v>0.24322750267948948</v>
      </c>
    </row>
    <row r="1712" spans="1:17" x14ac:dyDescent="0.2">
      <c r="A1712" s="31">
        <v>44677</v>
      </c>
      <c r="B1712" s="32">
        <v>0.54861111111111105</v>
      </c>
      <c r="C1712" t="s">
        <v>436</v>
      </c>
      <c r="D1712" t="s">
        <v>383</v>
      </c>
      <c r="E1712">
        <v>2</v>
      </c>
      <c r="F1712">
        <v>2.1</v>
      </c>
      <c r="G1712" t="s">
        <v>352</v>
      </c>
      <c r="H1712">
        <v>7</v>
      </c>
      <c r="K1712" t="str">
        <f>VLOOKUP(G1712,lookups!$A$2:$I$201,2,0)</f>
        <v>Dusky Damselfish</v>
      </c>
      <c r="L1712" t="str">
        <f>VLOOKUP(G1712,lookups!$A$2:$I$201,3,0)</f>
        <v>Stegastes adustus </v>
      </c>
      <c r="M1712" t="str">
        <f>VLOOKUP(G1712,lookups!$A$2:$I$201,4,0)</f>
        <v>Pomacentridae</v>
      </c>
      <c r="N1712" t="str">
        <f>VLOOKUP(G1712,lookups!$A$2:$I$201,5,0)</f>
        <v>Herbivores</v>
      </c>
      <c r="O1712">
        <f>VLOOKUP(G1712,lookups!$A$2:$I$201,6,0)</f>
        <v>1.95E-2</v>
      </c>
      <c r="P1712">
        <f>VLOOKUP(G1712,lookups!$A$2:$I$201,7,0)</f>
        <v>2.99</v>
      </c>
      <c r="Q1712">
        <f t="shared" si="28"/>
        <v>6.5596059480892199</v>
      </c>
    </row>
    <row r="1713" spans="1:17" x14ac:dyDescent="0.2">
      <c r="A1713" s="31">
        <v>44677</v>
      </c>
      <c r="B1713" s="32">
        <v>0.54861111111111105</v>
      </c>
      <c r="C1713" t="s">
        <v>436</v>
      </c>
      <c r="D1713" t="s">
        <v>383</v>
      </c>
      <c r="E1713">
        <v>2</v>
      </c>
      <c r="F1713">
        <v>2.1</v>
      </c>
      <c r="G1713" t="s">
        <v>352</v>
      </c>
      <c r="H1713">
        <v>8</v>
      </c>
      <c r="I1713">
        <v>5</v>
      </c>
      <c r="K1713" t="str">
        <f>VLOOKUP(G1713,lookups!$A$2:$I$201,2,0)</f>
        <v>Dusky Damselfish</v>
      </c>
      <c r="L1713" t="str">
        <f>VLOOKUP(G1713,lookups!$A$2:$I$201,3,0)</f>
        <v>Stegastes adustus </v>
      </c>
      <c r="M1713" t="str">
        <f>VLOOKUP(G1713,lookups!$A$2:$I$201,4,0)</f>
        <v>Pomacentridae</v>
      </c>
      <c r="N1713" t="str">
        <f>VLOOKUP(G1713,lookups!$A$2:$I$201,5,0)</f>
        <v>Herbivores</v>
      </c>
      <c r="O1713">
        <f>VLOOKUP(G1713,lookups!$A$2:$I$201,6,0)</f>
        <v>1.95E-2</v>
      </c>
      <c r="P1713">
        <f>VLOOKUP(G1713,lookups!$A$2:$I$201,7,0)</f>
        <v>2.99</v>
      </c>
      <c r="Q1713">
        <f t="shared" si="28"/>
        <v>9.7785322511078778</v>
      </c>
    </row>
    <row r="1714" spans="1:17" x14ac:dyDescent="0.2">
      <c r="A1714" s="31">
        <v>44677</v>
      </c>
      <c r="B1714" s="32">
        <v>0.54861111111111105</v>
      </c>
      <c r="C1714" t="s">
        <v>436</v>
      </c>
      <c r="D1714" t="s">
        <v>383</v>
      </c>
      <c r="E1714">
        <v>2</v>
      </c>
      <c r="F1714">
        <v>2.1</v>
      </c>
      <c r="G1714" t="s">
        <v>352</v>
      </c>
      <c r="H1714">
        <v>4</v>
      </c>
      <c r="K1714" t="str">
        <f>VLOOKUP(G1714,lookups!$A$2:$I$201,2,0)</f>
        <v>Dusky Damselfish</v>
      </c>
      <c r="L1714" t="str">
        <f>VLOOKUP(G1714,lookups!$A$2:$I$201,3,0)</f>
        <v>Stegastes adustus </v>
      </c>
      <c r="M1714" t="str">
        <f>VLOOKUP(G1714,lookups!$A$2:$I$201,4,0)</f>
        <v>Pomacentridae</v>
      </c>
      <c r="N1714" t="str">
        <f>VLOOKUP(G1714,lookups!$A$2:$I$201,5,0)</f>
        <v>Herbivores</v>
      </c>
      <c r="O1714">
        <f>VLOOKUP(G1714,lookups!$A$2:$I$201,6,0)</f>
        <v>1.95E-2</v>
      </c>
      <c r="P1714">
        <f>VLOOKUP(G1714,lookups!$A$2:$I$201,7,0)</f>
        <v>2.99</v>
      </c>
      <c r="Q1714">
        <f t="shared" si="28"/>
        <v>1.2308184152077122</v>
      </c>
    </row>
    <row r="1715" spans="1:17" x14ac:dyDescent="0.2">
      <c r="A1715" s="31">
        <v>44677</v>
      </c>
      <c r="B1715" s="32">
        <v>0.54861111111111105</v>
      </c>
      <c r="C1715" t="s">
        <v>436</v>
      </c>
      <c r="D1715" t="s">
        <v>383</v>
      </c>
      <c r="E1715">
        <v>3</v>
      </c>
      <c r="F1715">
        <v>1.5</v>
      </c>
      <c r="G1715" t="s">
        <v>318</v>
      </c>
      <c r="H1715">
        <v>10</v>
      </c>
      <c r="I1715">
        <v>2</v>
      </c>
      <c r="J1715" t="s">
        <v>386</v>
      </c>
      <c r="K1715" t="str">
        <f>VLOOKUP(G1715,lookups!$A$2:$I$201,2,0)</f>
        <v>Striped Parrotfish</v>
      </c>
      <c r="L1715" t="str">
        <f>VLOOKUP(G1715,lookups!$A$2:$I$201,3,0)</f>
        <v>Scarus iserti</v>
      </c>
      <c r="M1715" t="str">
        <f>VLOOKUP(G1715,lookups!$A$2:$I$201,4,0)</f>
        <v>Scaridae</v>
      </c>
      <c r="N1715" t="str">
        <f>VLOOKUP(G1715,lookups!$A$2:$I$201,5,0)</f>
        <v>Herbivores</v>
      </c>
      <c r="O1715">
        <f>VLOOKUP(G1715,lookups!$A$2:$I$201,6,0)</f>
        <v>1.47E-2</v>
      </c>
      <c r="P1715">
        <f>VLOOKUP(G1715,lookups!$A$2:$I$201,7,0)</f>
        <v>3.0548000000000002</v>
      </c>
      <c r="Q1715">
        <f t="shared" si="28"/>
        <v>16.676977189904147</v>
      </c>
    </row>
    <row r="1716" spans="1:17" x14ac:dyDescent="0.2">
      <c r="A1716" s="31">
        <v>44677</v>
      </c>
      <c r="B1716" s="32">
        <v>0.54861111111111105</v>
      </c>
      <c r="C1716" t="s">
        <v>436</v>
      </c>
      <c r="D1716" t="s">
        <v>383</v>
      </c>
      <c r="E1716">
        <v>3</v>
      </c>
      <c r="F1716">
        <v>1.5</v>
      </c>
      <c r="G1716" t="s">
        <v>318</v>
      </c>
      <c r="H1716">
        <v>8</v>
      </c>
      <c r="J1716" t="s">
        <v>384</v>
      </c>
      <c r="K1716" t="str">
        <f>VLOOKUP(G1716,lookups!$A$2:$I$201,2,0)</f>
        <v>Striped Parrotfish</v>
      </c>
      <c r="L1716" t="str">
        <f>VLOOKUP(G1716,lookups!$A$2:$I$201,3,0)</f>
        <v>Scarus iserti</v>
      </c>
      <c r="M1716" t="str">
        <f>VLOOKUP(G1716,lookups!$A$2:$I$201,4,0)</f>
        <v>Scaridae</v>
      </c>
      <c r="N1716" t="str">
        <f>VLOOKUP(G1716,lookups!$A$2:$I$201,5,0)</f>
        <v>Herbivores</v>
      </c>
      <c r="O1716">
        <f>VLOOKUP(G1716,lookups!$A$2:$I$201,6,0)</f>
        <v>1.47E-2</v>
      </c>
      <c r="P1716">
        <f>VLOOKUP(G1716,lookups!$A$2:$I$201,7,0)</f>
        <v>3.0548000000000002</v>
      </c>
      <c r="Q1716">
        <f t="shared" si="28"/>
        <v>8.4348356905685886</v>
      </c>
    </row>
    <row r="1717" spans="1:17" x14ac:dyDescent="0.2">
      <c r="A1717" s="31">
        <v>44677</v>
      </c>
      <c r="B1717" s="32">
        <v>0.54861111111111105</v>
      </c>
      <c r="C1717" t="s">
        <v>436</v>
      </c>
      <c r="D1717" t="s">
        <v>383</v>
      </c>
      <c r="E1717">
        <v>3</v>
      </c>
      <c r="F1717">
        <v>1.5</v>
      </c>
      <c r="G1717" t="s">
        <v>318</v>
      </c>
      <c r="H1717">
        <v>5</v>
      </c>
      <c r="I1717">
        <v>5</v>
      </c>
      <c r="J1717" t="s">
        <v>384</v>
      </c>
      <c r="K1717" t="str">
        <f>VLOOKUP(G1717,lookups!$A$2:$I$201,2,0)</f>
        <v>Striped Parrotfish</v>
      </c>
      <c r="L1717" t="str">
        <f>VLOOKUP(G1717,lookups!$A$2:$I$201,3,0)</f>
        <v>Scarus iserti</v>
      </c>
      <c r="M1717" t="str">
        <f>VLOOKUP(G1717,lookups!$A$2:$I$201,4,0)</f>
        <v>Scaridae</v>
      </c>
      <c r="N1717" t="str">
        <f>VLOOKUP(G1717,lookups!$A$2:$I$201,5,0)</f>
        <v>Herbivores</v>
      </c>
      <c r="O1717">
        <f>VLOOKUP(G1717,lookups!$A$2:$I$201,6,0)</f>
        <v>1.47E-2</v>
      </c>
      <c r="P1717">
        <f>VLOOKUP(G1717,lookups!$A$2:$I$201,7,0)</f>
        <v>3.0548000000000002</v>
      </c>
      <c r="Q1717">
        <f t="shared" si="28"/>
        <v>2.0069238957862789</v>
      </c>
    </row>
    <row r="1718" spans="1:17" x14ac:dyDescent="0.2">
      <c r="A1718" s="31">
        <v>44677</v>
      </c>
      <c r="B1718" s="32">
        <v>0.54861111111111105</v>
      </c>
      <c r="C1718" t="s">
        <v>436</v>
      </c>
      <c r="D1718" t="s">
        <v>383</v>
      </c>
      <c r="E1718">
        <v>3</v>
      </c>
      <c r="F1718">
        <v>1.5</v>
      </c>
      <c r="G1718" t="s">
        <v>318</v>
      </c>
      <c r="H1718">
        <v>6</v>
      </c>
      <c r="I1718">
        <v>5</v>
      </c>
      <c r="J1718" t="s">
        <v>384</v>
      </c>
      <c r="K1718" t="str">
        <f>VLOOKUP(G1718,lookups!$A$2:$I$201,2,0)</f>
        <v>Striped Parrotfish</v>
      </c>
      <c r="L1718" t="str">
        <f>VLOOKUP(G1718,lookups!$A$2:$I$201,3,0)</f>
        <v>Scarus iserti</v>
      </c>
      <c r="M1718" t="str">
        <f>VLOOKUP(G1718,lookups!$A$2:$I$201,4,0)</f>
        <v>Scaridae</v>
      </c>
      <c r="N1718" t="str">
        <f>VLOOKUP(G1718,lookups!$A$2:$I$201,5,0)</f>
        <v>Herbivores</v>
      </c>
      <c r="O1718">
        <f>VLOOKUP(G1718,lookups!$A$2:$I$201,6,0)</f>
        <v>1.47E-2</v>
      </c>
      <c r="P1718">
        <f>VLOOKUP(G1718,lookups!$A$2:$I$201,7,0)</f>
        <v>3.0548000000000002</v>
      </c>
      <c r="Q1718">
        <f t="shared" si="28"/>
        <v>3.5027873644931384</v>
      </c>
    </row>
    <row r="1719" spans="1:17" x14ac:dyDescent="0.2">
      <c r="A1719" s="31">
        <v>44677</v>
      </c>
      <c r="B1719" s="32">
        <v>0.54861111111111105</v>
      </c>
      <c r="C1719" t="s">
        <v>436</v>
      </c>
      <c r="D1719" t="s">
        <v>383</v>
      </c>
      <c r="E1719">
        <v>3</v>
      </c>
      <c r="F1719">
        <v>1.5</v>
      </c>
      <c r="G1719" t="s">
        <v>318</v>
      </c>
      <c r="H1719">
        <v>8</v>
      </c>
      <c r="I1719">
        <v>12</v>
      </c>
      <c r="J1719" t="s">
        <v>384</v>
      </c>
      <c r="K1719" t="str">
        <f>VLOOKUP(G1719,lookups!$A$2:$I$201,2,0)</f>
        <v>Striped Parrotfish</v>
      </c>
      <c r="L1719" t="str">
        <f>VLOOKUP(G1719,lookups!$A$2:$I$201,3,0)</f>
        <v>Scarus iserti</v>
      </c>
      <c r="M1719" t="str">
        <f>VLOOKUP(G1719,lookups!$A$2:$I$201,4,0)</f>
        <v>Scaridae</v>
      </c>
      <c r="N1719" t="str">
        <f>VLOOKUP(G1719,lookups!$A$2:$I$201,5,0)</f>
        <v>Herbivores</v>
      </c>
      <c r="O1719">
        <f>VLOOKUP(G1719,lookups!$A$2:$I$201,6,0)</f>
        <v>1.47E-2</v>
      </c>
      <c r="P1719">
        <f>VLOOKUP(G1719,lookups!$A$2:$I$201,7,0)</f>
        <v>3.0548000000000002</v>
      </c>
      <c r="Q1719">
        <f t="shared" si="28"/>
        <v>8.4348356905685886</v>
      </c>
    </row>
    <row r="1720" spans="1:17" x14ac:dyDescent="0.2">
      <c r="A1720" s="31">
        <v>44677</v>
      </c>
      <c r="B1720" s="32">
        <v>0.54861111111111105</v>
      </c>
      <c r="C1720" t="s">
        <v>436</v>
      </c>
      <c r="D1720" t="s">
        <v>383</v>
      </c>
      <c r="E1720">
        <v>3</v>
      </c>
      <c r="F1720">
        <v>1.5</v>
      </c>
      <c r="G1720" t="s">
        <v>318</v>
      </c>
      <c r="H1720">
        <v>6</v>
      </c>
      <c r="I1720">
        <v>13</v>
      </c>
      <c r="J1720" t="s">
        <v>384</v>
      </c>
      <c r="K1720" t="str">
        <f>VLOOKUP(G1720,lookups!$A$2:$I$201,2,0)</f>
        <v>Striped Parrotfish</v>
      </c>
      <c r="L1720" t="str">
        <f>VLOOKUP(G1720,lookups!$A$2:$I$201,3,0)</f>
        <v>Scarus iserti</v>
      </c>
      <c r="M1720" t="str">
        <f>VLOOKUP(G1720,lookups!$A$2:$I$201,4,0)</f>
        <v>Scaridae</v>
      </c>
      <c r="N1720" t="str">
        <f>VLOOKUP(G1720,lookups!$A$2:$I$201,5,0)</f>
        <v>Herbivores</v>
      </c>
      <c r="O1720">
        <f>VLOOKUP(G1720,lookups!$A$2:$I$201,6,0)</f>
        <v>1.47E-2</v>
      </c>
      <c r="P1720">
        <f>VLOOKUP(G1720,lookups!$A$2:$I$201,7,0)</f>
        <v>3.0548000000000002</v>
      </c>
      <c r="Q1720">
        <f t="shared" si="28"/>
        <v>3.5027873644931384</v>
      </c>
    </row>
    <row r="1721" spans="1:17" x14ac:dyDescent="0.2">
      <c r="A1721" s="31">
        <v>44677</v>
      </c>
      <c r="B1721" s="32">
        <v>0.54861111111111105</v>
      </c>
      <c r="C1721" t="s">
        <v>436</v>
      </c>
      <c r="D1721" t="s">
        <v>383</v>
      </c>
      <c r="E1721">
        <v>3</v>
      </c>
      <c r="F1721">
        <v>1.5</v>
      </c>
      <c r="G1721" t="s">
        <v>318</v>
      </c>
      <c r="H1721">
        <v>5</v>
      </c>
      <c r="I1721">
        <v>10</v>
      </c>
      <c r="J1721" t="s">
        <v>384</v>
      </c>
      <c r="K1721" t="str">
        <f>VLOOKUP(G1721,lookups!$A$2:$I$201,2,0)</f>
        <v>Striped Parrotfish</v>
      </c>
      <c r="L1721" t="str">
        <f>VLOOKUP(G1721,lookups!$A$2:$I$201,3,0)</f>
        <v>Scarus iserti</v>
      </c>
      <c r="M1721" t="str">
        <f>VLOOKUP(G1721,lookups!$A$2:$I$201,4,0)</f>
        <v>Scaridae</v>
      </c>
      <c r="N1721" t="str">
        <f>VLOOKUP(G1721,lookups!$A$2:$I$201,5,0)</f>
        <v>Herbivores</v>
      </c>
      <c r="O1721">
        <f>VLOOKUP(G1721,lookups!$A$2:$I$201,6,0)</f>
        <v>1.47E-2</v>
      </c>
      <c r="P1721">
        <f>VLOOKUP(G1721,lookups!$A$2:$I$201,7,0)</f>
        <v>3.0548000000000002</v>
      </c>
      <c r="Q1721">
        <f t="shared" si="28"/>
        <v>2.0069238957862789</v>
      </c>
    </row>
    <row r="1722" spans="1:17" x14ac:dyDescent="0.2">
      <c r="A1722" s="31">
        <v>44677</v>
      </c>
      <c r="B1722" s="32">
        <v>0.54861111111111105</v>
      </c>
      <c r="C1722" t="s">
        <v>436</v>
      </c>
      <c r="D1722" t="s">
        <v>383</v>
      </c>
      <c r="E1722">
        <v>3</v>
      </c>
      <c r="F1722">
        <v>1.5</v>
      </c>
      <c r="G1722" t="s">
        <v>197</v>
      </c>
      <c r="H1722">
        <v>8</v>
      </c>
      <c r="K1722" t="str">
        <f>VLOOKUP(G1722,lookups!$A$2:$I$201,2,0)</f>
        <v>Clown Wrasse</v>
      </c>
      <c r="L1722" t="str">
        <f>VLOOKUP(G1722,lookups!$A$2:$I$201,3,0)</f>
        <v>Halichoeres maculipinna </v>
      </c>
      <c r="M1722" t="str">
        <f>VLOOKUP(G1722,lookups!$A$2:$I$201,4,0)</f>
        <v>Labridae</v>
      </c>
      <c r="N1722" t="str">
        <f>VLOOKUP(G1722,lookups!$A$2:$I$201,5,0)</f>
        <v>Carnivores</v>
      </c>
      <c r="O1722">
        <f>VLOOKUP(G1722,lookups!$A$2:$I$201,6,0)</f>
        <v>1.047E-2</v>
      </c>
      <c r="P1722">
        <f>VLOOKUP(G1722,lookups!$A$2:$I$201,7,0)</f>
        <v>3.2</v>
      </c>
      <c r="Q1722">
        <f t="shared" si="28"/>
        <v>8.1252108550983007</v>
      </c>
    </row>
    <row r="1723" spans="1:17" x14ac:dyDescent="0.2">
      <c r="A1723" s="31">
        <v>44677</v>
      </c>
      <c r="B1723" s="32">
        <v>0.54861111111111105</v>
      </c>
      <c r="C1723" t="s">
        <v>436</v>
      </c>
      <c r="D1723" t="s">
        <v>383</v>
      </c>
      <c r="E1723">
        <v>3</v>
      </c>
      <c r="F1723">
        <v>1.5</v>
      </c>
      <c r="G1723" t="s">
        <v>39</v>
      </c>
      <c r="H1723">
        <v>14</v>
      </c>
      <c r="I1723">
        <v>3</v>
      </c>
      <c r="K1723" t="str">
        <f>VLOOKUP(G1723,lookups!$A$2:$I$201,2,0)</f>
        <v>Blue Tang</v>
      </c>
      <c r="L1723" t="str">
        <f>VLOOKUP(G1723,lookups!$A$2:$I$201,3,0)</f>
        <v>Acanthurus coeruleus</v>
      </c>
      <c r="M1723" t="str">
        <f>VLOOKUP(G1723,lookups!$A$2:$I$201,4,0)</f>
        <v>Acanthuridae</v>
      </c>
      <c r="N1723" t="str">
        <f>VLOOKUP(G1723,lookups!$A$2:$I$201,5,0)</f>
        <v>Herbivores</v>
      </c>
      <c r="O1723">
        <f>VLOOKUP(G1723,lookups!$A$2:$I$201,6,0)</f>
        <v>4.1500000000000002E-2</v>
      </c>
      <c r="P1723">
        <f>VLOOKUP(G1723,lookups!$A$2:$I$201,7,0)</f>
        <v>2.8346</v>
      </c>
      <c r="Q1723">
        <f t="shared" si="28"/>
        <v>73.597426182870976</v>
      </c>
    </row>
    <row r="1724" spans="1:17" x14ac:dyDescent="0.2">
      <c r="A1724" s="31">
        <v>44677</v>
      </c>
      <c r="B1724" s="32">
        <v>0.54861111111111105</v>
      </c>
      <c r="C1724" t="s">
        <v>436</v>
      </c>
      <c r="D1724" t="s">
        <v>383</v>
      </c>
      <c r="E1724">
        <v>3</v>
      </c>
      <c r="F1724">
        <v>1.5</v>
      </c>
      <c r="G1724" t="s">
        <v>39</v>
      </c>
      <c r="H1724">
        <v>12</v>
      </c>
      <c r="I1724">
        <v>2</v>
      </c>
      <c r="K1724" t="str">
        <f>VLOOKUP(G1724,lookups!$A$2:$I$201,2,0)</f>
        <v>Blue Tang</v>
      </c>
      <c r="L1724" t="str">
        <f>VLOOKUP(G1724,lookups!$A$2:$I$201,3,0)</f>
        <v>Acanthurus coeruleus</v>
      </c>
      <c r="M1724" t="str">
        <f>VLOOKUP(G1724,lookups!$A$2:$I$201,4,0)</f>
        <v>Acanthuridae</v>
      </c>
      <c r="N1724" t="str">
        <f>VLOOKUP(G1724,lookups!$A$2:$I$201,5,0)</f>
        <v>Herbivores</v>
      </c>
      <c r="O1724">
        <f>VLOOKUP(G1724,lookups!$A$2:$I$201,6,0)</f>
        <v>4.1500000000000002E-2</v>
      </c>
      <c r="P1724">
        <f>VLOOKUP(G1724,lookups!$A$2:$I$201,7,0)</f>
        <v>2.8346</v>
      </c>
      <c r="Q1724">
        <f t="shared" si="28"/>
        <v>47.543949588135646</v>
      </c>
    </row>
    <row r="1725" spans="1:17" x14ac:dyDescent="0.2">
      <c r="A1725" s="31">
        <v>44677</v>
      </c>
      <c r="B1725" s="32">
        <v>0.54861111111111105</v>
      </c>
      <c r="C1725" t="s">
        <v>436</v>
      </c>
      <c r="D1725" t="s">
        <v>383</v>
      </c>
      <c r="E1725">
        <v>3</v>
      </c>
      <c r="F1725">
        <v>1.5</v>
      </c>
      <c r="G1725" t="s">
        <v>39</v>
      </c>
      <c r="H1725">
        <v>8</v>
      </c>
      <c r="K1725" t="str">
        <f>VLOOKUP(G1725,lookups!$A$2:$I$201,2,0)</f>
        <v>Blue Tang</v>
      </c>
      <c r="L1725" t="str">
        <f>VLOOKUP(G1725,lookups!$A$2:$I$201,3,0)</f>
        <v>Acanthurus coeruleus</v>
      </c>
      <c r="M1725" t="str">
        <f>VLOOKUP(G1725,lookups!$A$2:$I$201,4,0)</f>
        <v>Acanthuridae</v>
      </c>
      <c r="N1725" t="str">
        <f>VLOOKUP(G1725,lookups!$A$2:$I$201,5,0)</f>
        <v>Herbivores</v>
      </c>
      <c r="O1725">
        <f>VLOOKUP(G1725,lookups!$A$2:$I$201,6,0)</f>
        <v>4.1500000000000002E-2</v>
      </c>
      <c r="P1725">
        <f>VLOOKUP(G1725,lookups!$A$2:$I$201,7,0)</f>
        <v>2.8346</v>
      </c>
      <c r="Q1725">
        <f t="shared" si="28"/>
        <v>15.064231248415338</v>
      </c>
    </row>
    <row r="1726" spans="1:17" x14ac:dyDescent="0.2">
      <c r="A1726" s="31">
        <v>44677</v>
      </c>
      <c r="B1726" s="32">
        <v>0.54861111111111105</v>
      </c>
      <c r="C1726" t="s">
        <v>436</v>
      </c>
      <c r="D1726" t="s">
        <v>383</v>
      </c>
      <c r="E1726">
        <v>3</v>
      </c>
      <c r="F1726">
        <v>1.5</v>
      </c>
      <c r="G1726" t="s">
        <v>39</v>
      </c>
      <c r="H1726">
        <v>10</v>
      </c>
      <c r="K1726" t="str">
        <f>VLOOKUP(G1726,lookups!$A$2:$I$201,2,0)</f>
        <v>Blue Tang</v>
      </c>
      <c r="L1726" t="str">
        <f>VLOOKUP(G1726,lookups!$A$2:$I$201,3,0)</f>
        <v>Acanthurus coeruleus</v>
      </c>
      <c r="M1726" t="str">
        <f>VLOOKUP(G1726,lookups!$A$2:$I$201,4,0)</f>
        <v>Acanthuridae</v>
      </c>
      <c r="N1726" t="str">
        <f>VLOOKUP(G1726,lookups!$A$2:$I$201,5,0)</f>
        <v>Herbivores</v>
      </c>
      <c r="O1726">
        <f>VLOOKUP(G1726,lookups!$A$2:$I$201,6,0)</f>
        <v>4.1500000000000002E-2</v>
      </c>
      <c r="P1726">
        <f>VLOOKUP(G1726,lookups!$A$2:$I$201,7,0)</f>
        <v>2.8346</v>
      </c>
      <c r="Q1726">
        <f t="shared" si="28"/>
        <v>28.356204301821784</v>
      </c>
    </row>
    <row r="1727" spans="1:17" x14ac:dyDescent="0.2">
      <c r="A1727" s="31">
        <v>44677</v>
      </c>
      <c r="B1727" s="32">
        <v>0.54861111111111105</v>
      </c>
      <c r="C1727" t="s">
        <v>436</v>
      </c>
      <c r="D1727" t="s">
        <v>383</v>
      </c>
      <c r="E1727">
        <v>3</v>
      </c>
      <c r="F1727">
        <v>1.5</v>
      </c>
      <c r="G1727" t="s">
        <v>323</v>
      </c>
      <c r="H1727">
        <v>9</v>
      </c>
      <c r="J1727" t="s">
        <v>384</v>
      </c>
      <c r="K1727" t="str">
        <f>VLOOKUP(G1727,lookups!$A$2:$I$201,2,0)</f>
        <v>Queen Parrotfish</v>
      </c>
      <c r="L1727" t="str">
        <f>VLOOKUP(G1727,lookups!$A$2:$I$201,3,0)</f>
        <v>Scarus vetula</v>
      </c>
      <c r="M1727" t="str">
        <f>VLOOKUP(G1727,lookups!$A$2:$I$201,4,0)</f>
        <v>Scaridae</v>
      </c>
      <c r="N1727" t="str">
        <f>VLOOKUP(G1727,lookups!$A$2:$I$201,5,0)</f>
        <v>Herbivores</v>
      </c>
      <c r="O1727">
        <f>VLOOKUP(G1727,lookups!$A$2:$I$201,6,0)</f>
        <v>2.5000000000000001E-2</v>
      </c>
      <c r="P1727">
        <f>VLOOKUP(G1727,lookups!$A$2:$I$201,7,0)</f>
        <v>2.9214000000000002</v>
      </c>
      <c r="Q1727">
        <f t="shared" si="28"/>
        <v>15.334304244596257</v>
      </c>
    </row>
    <row r="1728" spans="1:17" x14ac:dyDescent="0.2">
      <c r="A1728" s="31">
        <v>44677</v>
      </c>
      <c r="B1728" s="32">
        <v>0.54861111111111105</v>
      </c>
      <c r="C1728" t="s">
        <v>436</v>
      </c>
      <c r="D1728" t="s">
        <v>383</v>
      </c>
      <c r="E1728">
        <v>3</v>
      </c>
      <c r="F1728">
        <v>1.5</v>
      </c>
      <c r="G1728" t="s">
        <v>318</v>
      </c>
      <c r="H1728">
        <v>10</v>
      </c>
      <c r="I1728">
        <v>6</v>
      </c>
      <c r="J1728" t="s">
        <v>386</v>
      </c>
      <c r="K1728" t="str">
        <f>VLOOKUP(G1728,lookups!$A$2:$I$201,2,0)</f>
        <v>Striped Parrotfish</v>
      </c>
      <c r="L1728" t="str">
        <f>VLOOKUP(G1728,lookups!$A$2:$I$201,3,0)</f>
        <v>Scarus iserti</v>
      </c>
      <c r="M1728" t="str">
        <f>VLOOKUP(G1728,lookups!$A$2:$I$201,4,0)</f>
        <v>Scaridae</v>
      </c>
      <c r="N1728" t="str">
        <f>VLOOKUP(G1728,lookups!$A$2:$I$201,5,0)</f>
        <v>Herbivores</v>
      </c>
      <c r="O1728">
        <f>VLOOKUP(G1728,lookups!$A$2:$I$201,6,0)</f>
        <v>1.47E-2</v>
      </c>
      <c r="P1728">
        <f>VLOOKUP(G1728,lookups!$A$2:$I$201,7,0)</f>
        <v>3.0548000000000002</v>
      </c>
      <c r="Q1728">
        <f t="shared" si="28"/>
        <v>16.676977189904147</v>
      </c>
    </row>
    <row r="1729" spans="1:17" x14ac:dyDescent="0.2">
      <c r="A1729" s="31">
        <v>44677</v>
      </c>
      <c r="B1729" s="32">
        <v>0.54861111111111105</v>
      </c>
      <c r="C1729" t="s">
        <v>436</v>
      </c>
      <c r="D1729" t="s">
        <v>383</v>
      </c>
      <c r="E1729">
        <v>3</v>
      </c>
      <c r="F1729">
        <v>1.5</v>
      </c>
      <c r="G1729" t="s">
        <v>342</v>
      </c>
      <c r="H1729">
        <v>5</v>
      </c>
      <c r="J1729" t="s">
        <v>384</v>
      </c>
      <c r="K1729" t="str">
        <f>VLOOKUP(G1729,lookups!$A$2:$I$201,2,0)</f>
        <v>Yellowtail parrotfish</v>
      </c>
      <c r="L1729" t="str">
        <f>VLOOKUP(G1729,lookups!$A$2:$I$201,3,0)</f>
        <v>Sparisoma rubiprinne</v>
      </c>
      <c r="M1729" t="str">
        <f>VLOOKUP(G1729,lookups!$A$2:$I$201,4,0)</f>
        <v>Scaridae</v>
      </c>
      <c r="N1729" t="str">
        <f>VLOOKUP(G1729,lookups!$A$2:$I$201,5,0)</f>
        <v>Herbivores</v>
      </c>
      <c r="O1729">
        <f>VLOOKUP(G1729,lookups!$A$2:$I$201,6,0)</f>
        <v>1.5599999999999999E-2</v>
      </c>
      <c r="P1729">
        <f>VLOOKUP(G1729,lookups!$A$2:$I$201,7,0)</f>
        <v>3.0640999999999998</v>
      </c>
      <c r="Q1729">
        <f t="shared" si="28"/>
        <v>2.1619148697817994</v>
      </c>
    </row>
    <row r="1730" spans="1:17" x14ac:dyDescent="0.2">
      <c r="A1730" s="31">
        <v>44677</v>
      </c>
      <c r="B1730" s="32">
        <v>0.54861111111111105</v>
      </c>
      <c r="C1730" t="s">
        <v>436</v>
      </c>
      <c r="D1730" t="s">
        <v>383</v>
      </c>
      <c r="E1730">
        <v>3</v>
      </c>
      <c r="F1730">
        <v>1.5</v>
      </c>
      <c r="G1730" t="s">
        <v>342</v>
      </c>
      <c r="H1730">
        <v>8</v>
      </c>
      <c r="J1730" t="s">
        <v>384</v>
      </c>
      <c r="K1730" t="str">
        <f>VLOOKUP(G1730,lookups!$A$2:$I$201,2,0)</f>
        <v>Yellowtail parrotfish</v>
      </c>
      <c r="L1730" t="str">
        <f>VLOOKUP(G1730,lookups!$A$2:$I$201,3,0)</f>
        <v>Sparisoma rubiprinne</v>
      </c>
      <c r="M1730" t="str">
        <f>VLOOKUP(G1730,lookups!$A$2:$I$201,4,0)</f>
        <v>Scaridae</v>
      </c>
      <c r="N1730" t="str">
        <f>VLOOKUP(G1730,lookups!$A$2:$I$201,5,0)</f>
        <v>Herbivores</v>
      </c>
      <c r="O1730">
        <f>VLOOKUP(G1730,lookups!$A$2:$I$201,6,0)</f>
        <v>1.5599999999999999E-2</v>
      </c>
      <c r="P1730">
        <f>VLOOKUP(G1730,lookups!$A$2:$I$201,7,0)</f>
        <v>3.0640999999999998</v>
      </c>
      <c r="Q1730">
        <f t="shared" si="28"/>
        <v>9.1260454533364399</v>
      </c>
    </row>
    <row r="1731" spans="1:17" x14ac:dyDescent="0.2">
      <c r="A1731" s="31">
        <v>44677</v>
      </c>
      <c r="B1731" s="32">
        <v>0.54861111111111105</v>
      </c>
      <c r="C1731" t="s">
        <v>436</v>
      </c>
      <c r="D1731" t="s">
        <v>383</v>
      </c>
      <c r="E1731">
        <v>3</v>
      </c>
      <c r="F1731">
        <v>1.5</v>
      </c>
      <c r="G1731" t="s">
        <v>191</v>
      </c>
      <c r="H1731">
        <v>6</v>
      </c>
      <c r="I1731">
        <v>2</v>
      </c>
      <c r="K1731" t="str">
        <f>VLOOKUP(G1731,lookups!$A$2:$I$201,2,0)</f>
        <v>Slippery Dick</v>
      </c>
      <c r="L1731" t="str">
        <f>VLOOKUP(G1731,lookups!$A$2:$I$201,3,0)</f>
        <v>Halichoeres bivittatus</v>
      </c>
      <c r="M1731" t="str">
        <f>VLOOKUP(G1731,lookups!$A$2:$I$201,4,0)</f>
        <v>Labridae</v>
      </c>
      <c r="N1731" t="str">
        <f>VLOOKUP(G1731,lookups!$A$2:$I$201,5,0)</f>
        <v>Carnivores</v>
      </c>
      <c r="O1731">
        <f>VLOOKUP(G1731,lookups!$A$2:$I$201,6,0)</f>
        <v>9.3299999999999998E-3</v>
      </c>
      <c r="P1731">
        <f>VLOOKUP(G1731,lookups!$A$2:$I$201,7,0)</f>
        <v>3.06</v>
      </c>
      <c r="Q1731">
        <f t="shared" si="28"/>
        <v>2.2440083567938895</v>
      </c>
    </row>
    <row r="1732" spans="1:17" x14ac:dyDescent="0.2">
      <c r="A1732" s="31">
        <v>44677</v>
      </c>
      <c r="B1732" s="32">
        <v>0.54861111111111105</v>
      </c>
      <c r="C1732" t="s">
        <v>436</v>
      </c>
      <c r="D1732" t="s">
        <v>383</v>
      </c>
      <c r="E1732">
        <v>3</v>
      </c>
      <c r="F1732">
        <v>1.5</v>
      </c>
      <c r="G1732" t="s">
        <v>191</v>
      </c>
      <c r="H1732">
        <v>4</v>
      </c>
      <c r="K1732" t="str">
        <f>VLOOKUP(G1732,lookups!$A$2:$I$201,2,0)</f>
        <v>Slippery Dick</v>
      </c>
      <c r="L1732" t="str">
        <f>VLOOKUP(G1732,lookups!$A$2:$I$201,3,0)</f>
        <v>Halichoeres bivittatus</v>
      </c>
      <c r="M1732" t="str">
        <f>VLOOKUP(G1732,lookups!$A$2:$I$201,4,0)</f>
        <v>Labridae</v>
      </c>
      <c r="N1732" t="str">
        <f>VLOOKUP(G1732,lookups!$A$2:$I$201,5,0)</f>
        <v>Carnivores</v>
      </c>
      <c r="O1732">
        <f>VLOOKUP(G1732,lookups!$A$2:$I$201,6,0)</f>
        <v>9.3299999999999998E-3</v>
      </c>
      <c r="P1732">
        <f>VLOOKUP(G1732,lookups!$A$2:$I$201,7,0)</f>
        <v>3.06</v>
      </c>
      <c r="Q1732">
        <f t="shared" si="28"/>
        <v>0.64891112111155991</v>
      </c>
    </row>
    <row r="1733" spans="1:17" x14ac:dyDescent="0.2">
      <c r="A1733" s="31">
        <v>44677</v>
      </c>
      <c r="B1733" s="32">
        <v>0.54861111111111105</v>
      </c>
      <c r="C1733" t="s">
        <v>436</v>
      </c>
      <c r="D1733" t="s">
        <v>383</v>
      </c>
      <c r="E1733">
        <v>3</v>
      </c>
      <c r="F1733">
        <v>1.5</v>
      </c>
      <c r="G1733" t="s">
        <v>30</v>
      </c>
      <c r="H1733">
        <v>12</v>
      </c>
      <c r="I1733">
        <v>2</v>
      </c>
      <c r="K1733" t="str">
        <f>VLOOKUP(G1733,lookups!$A$2:$I$201,2,0)</f>
        <v>Ocean Surgeonfish</v>
      </c>
      <c r="L1733" t="str">
        <f>VLOOKUP(G1733,lookups!$A$2:$I$201,3,0)</f>
        <v>Acanthurus bahianus</v>
      </c>
      <c r="M1733" t="str">
        <f>VLOOKUP(G1733,lookups!$A$2:$I$201,4,0)</f>
        <v>Acanthuridae</v>
      </c>
      <c r="N1733" t="str">
        <f>VLOOKUP(G1733,lookups!$A$2:$I$201,5,0)</f>
        <v>Herbivores</v>
      </c>
      <c r="O1733">
        <f>VLOOKUP(G1733,lookups!$A$2:$I$201,6,0)</f>
        <v>2.3699999999999999E-2</v>
      </c>
      <c r="P1733">
        <f>VLOOKUP(G1733,lookups!$A$2:$I$201,7,0)</f>
        <v>2.9752000000000001</v>
      </c>
      <c r="Q1733">
        <f t="shared" si="28"/>
        <v>38.505998471352768</v>
      </c>
    </row>
    <row r="1734" spans="1:17" x14ac:dyDescent="0.2">
      <c r="A1734" s="31">
        <v>44677</v>
      </c>
      <c r="B1734" s="32">
        <v>0.54861111111111105</v>
      </c>
      <c r="C1734" t="s">
        <v>436</v>
      </c>
      <c r="D1734" t="s">
        <v>383</v>
      </c>
      <c r="E1734">
        <v>3</v>
      </c>
      <c r="F1734">
        <v>1.5</v>
      </c>
      <c r="G1734" t="s">
        <v>30</v>
      </c>
      <c r="H1734">
        <v>14</v>
      </c>
      <c r="K1734" t="str">
        <f>VLOOKUP(G1734,lookups!$A$2:$I$201,2,0)</f>
        <v>Ocean Surgeonfish</v>
      </c>
      <c r="L1734" t="str">
        <f>VLOOKUP(G1734,lookups!$A$2:$I$201,3,0)</f>
        <v>Acanthurus bahianus</v>
      </c>
      <c r="M1734" t="str">
        <f>VLOOKUP(G1734,lookups!$A$2:$I$201,4,0)</f>
        <v>Acanthuridae</v>
      </c>
      <c r="N1734" t="str">
        <f>VLOOKUP(G1734,lookups!$A$2:$I$201,5,0)</f>
        <v>Herbivores</v>
      </c>
      <c r="O1734">
        <f>VLOOKUP(G1734,lookups!$A$2:$I$201,6,0)</f>
        <v>2.3699999999999999E-2</v>
      </c>
      <c r="P1734">
        <f>VLOOKUP(G1734,lookups!$A$2:$I$201,7,0)</f>
        <v>2.9752000000000001</v>
      </c>
      <c r="Q1734">
        <f t="shared" si="28"/>
        <v>60.912787998674638</v>
      </c>
    </row>
    <row r="1735" spans="1:17" x14ac:dyDescent="0.2">
      <c r="A1735" s="31">
        <v>44677</v>
      </c>
      <c r="B1735" s="32">
        <v>0.54861111111111105</v>
      </c>
      <c r="C1735" t="s">
        <v>436</v>
      </c>
      <c r="D1735" t="s">
        <v>383</v>
      </c>
      <c r="E1735">
        <v>3</v>
      </c>
      <c r="F1735">
        <v>1.5</v>
      </c>
      <c r="G1735" t="s">
        <v>15</v>
      </c>
      <c r="H1735">
        <v>10</v>
      </c>
      <c r="K1735" t="str">
        <f>VLOOKUP(G1735,lookups!$A$2:$I$201,2,0)</f>
        <v>Sergeant Major</v>
      </c>
      <c r="L1735" t="str">
        <f>VLOOKUP(G1735,lookups!$A$2:$I$201,3,0)</f>
        <v>Abudefduf saxatilis</v>
      </c>
      <c r="M1735" t="str">
        <f>VLOOKUP(G1735,lookups!$A$2:$I$201,4,0)</f>
        <v>Pomacentridae</v>
      </c>
      <c r="N1735" t="str">
        <f>VLOOKUP(G1735,lookups!$A$2:$I$201,5,0)</f>
        <v>Carnivores</v>
      </c>
      <c r="O1735">
        <f>VLOOKUP(G1735,lookups!$A$2:$I$201,6,0)</f>
        <v>1.8200000000000001E-2</v>
      </c>
      <c r="P1735">
        <f>VLOOKUP(G1735,lookups!$A$2:$I$201,7,0)</f>
        <v>3.05</v>
      </c>
      <c r="Q1735">
        <f t="shared" si="28"/>
        <v>20.42073586829574</v>
      </c>
    </row>
    <row r="1736" spans="1:17" x14ac:dyDescent="0.2">
      <c r="A1736" s="31">
        <v>44677</v>
      </c>
      <c r="B1736" s="32">
        <v>0.54861111111111105</v>
      </c>
      <c r="C1736" t="s">
        <v>436</v>
      </c>
      <c r="D1736" t="s">
        <v>383</v>
      </c>
      <c r="E1736">
        <v>3</v>
      </c>
      <c r="F1736">
        <v>1.5</v>
      </c>
      <c r="G1736" t="s">
        <v>318</v>
      </c>
      <c r="H1736">
        <v>12</v>
      </c>
      <c r="J1736" t="s">
        <v>385</v>
      </c>
      <c r="K1736" t="str">
        <f>VLOOKUP(G1736,lookups!$A$2:$I$201,2,0)</f>
        <v>Striped Parrotfish</v>
      </c>
      <c r="L1736" t="str">
        <f>VLOOKUP(G1736,lookups!$A$2:$I$201,3,0)</f>
        <v>Scarus iserti</v>
      </c>
      <c r="M1736" t="str">
        <f>VLOOKUP(G1736,lookups!$A$2:$I$201,4,0)</f>
        <v>Scaridae</v>
      </c>
      <c r="N1736" t="str">
        <f>VLOOKUP(G1736,lookups!$A$2:$I$201,5,0)</f>
        <v>Herbivores</v>
      </c>
      <c r="O1736">
        <f>VLOOKUP(G1736,lookups!$A$2:$I$201,6,0)</f>
        <v>1.47E-2</v>
      </c>
      <c r="P1736">
        <f>VLOOKUP(G1736,lookups!$A$2:$I$201,7,0)</f>
        <v>3.0548000000000002</v>
      </c>
      <c r="Q1736">
        <f t="shared" si="28"/>
        <v>29.107184931818338</v>
      </c>
    </row>
    <row r="1737" spans="1:17" x14ac:dyDescent="0.2">
      <c r="A1737" s="31">
        <v>44677</v>
      </c>
      <c r="B1737" s="32">
        <v>0.54861111111111105</v>
      </c>
      <c r="C1737" t="s">
        <v>436</v>
      </c>
      <c r="D1737" t="s">
        <v>383</v>
      </c>
      <c r="E1737">
        <v>3</v>
      </c>
      <c r="F1737">
        <v>1.5</v>
      </c>
      <c r="G1737" t="s">
        <v>203</v>
      </c>
      <c r="H1737">
        <v>5</v>
      </c>
      <c r="K1737" t="str">
        <f>VLOOKUP(G1737,lookups!$A$2:$I$201,2,0)</f>
        <v>Puddingwife</v>
      </c>
      <c r="L1737" t="str">
        <f>VLOOKUP(G1737,lookups!$A$2:$I$201,3,0)</f>
        <v>Halichoeres radiatus</v>
      </c>
      <c r="M1737" t="str">
        <f>VLOOKUP(G1737,lookups!$A$2:$I$201,4,0)</f>
        <v>Labridae</v>
      </c>
      <c r="N1737" t="str">
        <f>VLOOKUP(G1737,lookups!$A$2:$I$201,5,0)</f>
        <v>Carnivores</v>
      </c>
      <c r="O1737">
        <f>VLOOKUP(G1737,lookups!$A$2:$I$201,6,0)</f>
        <v>1.3100000000000001E-2</v>
      </c>
      <c r="P1737">
        <f>VLOOKUP(G1737,lookups!$A$2:$I$201,7,0)</f>
        <v>3.0379999999999998</v>
      </c>
      <c r="Q1737">
        <f t="shared" si="28"/>
        <v>1.7407731074942254</v>
      </c>
    </row>
    <row r="1738" spans="1:17" x14ac:dyDescent="0.2">
      <c r="A1738" s="31">
        <v>44677</v>
      </c>
      <c r="B1738" s="32">
        <v>0.54861111111111105</v>
      </c>
      <c r="C1738" t="s">
        <v>436</v>
      </c>
      <c r="D1738" t="s">
        <v>383</v>
      </c>
      <c r="E1738">
        <v>3</v>
      </c>
      <c r="F1738">
        <v>1.5</v>
      </c>
      <c r="G1738" t="s">
        <v>203</v>
      </c>
      <c r="H1738">
        <v>10</v>
      </c>
      <c r="K1738" t="str">
        <f>VLOOKUP(G1738,lookups!$A$2:$I$201,2,0)</f>
        <v>Puddingwife</v>
      </c>
      <c r="L1738" t="str">
        <f>VLOOKUP(G1738,lookups!$A$2:$I$201,3,0)</f>
        <v>Halichoeres radiatus</v>
      </c>
      <c r="M1738" t="str">
        <f>VLOOKUP(G1738,lookups!$A$2:$I$201,4,0)</f>
        <v>Labridae</v>
      </c>
      <c r="N1738" t="str">
        <f>VLOOKUP(G1738,lookups!$A$2:$I$201,5,0)</f>
        <v>Carnivores</v>
      </c>
      <c r="O1738">
        <f>VLOOKUP(G1738,lookups!$A$2:$I$201,6,0)</f>
        <v>1.3100000000000001E-2</v>
      </c>
      <c r="P1738">
        <f>VLOOKUP(G1738,lookups!$A$2:$I$201,7,0)</f>
        <v>3.0379999999999998</v>
      </c>
      <c r="Q1738">
        <f t="shared" si="28"/>
        <v>14.297868407478722</v>
      </c>
    </row>
    <row r="1739" spans="1:17" x14ac:dyDescent="0.2">
      <c r="A1739" s="31">
        <v>44677</v>
      </c>
      <c r="B1739" s="32">
        <v>0.54861111111111105</v>
      </c>
      <c r="C1739" t="s">
        <v>436</v>
      </c>
      <c r="D1739" t="s">
        <v>383</v>
      </c>
      <c r="E1739">
        <v>3</v>
      </c>
      <c r="F1739">
        <v>1.5</v>
      </c>
      <c r="G1739" t="s">
        <v>111</v>
      </c>
      <c r="H1739">
        <v>10</v>
      </c>
      <c r="K1739" t="str">
        <f>VLOOKUP(G1739,lookups!$A$2:$I$201,2,0)</f>
        <v>Foureye Butterflyfish</v>
      </c>
      <c r="L1739" t="str">
        <f>VLOOKUP(G1739,lookups!$A$2:$I$201,3,0)</f>
        <v>Chaetodon capistratus</v>
      </c>
      <c r="M1739" t="str">
        <f>VLOOKUP(G1739,lookups!$A$2:$I$201,4,0)</f>
        <v>Chaetodontidae</v>
      </c>
      <c r="N1739" t="str">
        <f>VLOOKUP(G1739,lookups!$A$2:$I$201,5,0)</f>
        <v>Carnivores</v>
      </c>
      <c r="O1739">
        <f>VLOOKUP(G1739,lookups!$A$2:$I$201,6,0)</f>
        <v>2.1999999999999999E-2</v>
      </c>
      <c r="P1739">
        <f>VLOOKUP(G1739,lookups!$A$2:$I$201,7,0)</f>
        <v>3.1897000000000002</v>
      </c>
      <c r="Q1739">
        <f t="shared" ref="Q1739:Q1802" si="29">O1739*H1739^P1739</f>
        <v>34.050436282168256</v>
      </c>
    </row>
    <row r="1740" spans="1:17" x14ac:dyDescent="0.2">
      <c r="A1740" s="31">
        <v>44677</v>
      </c>
      <c r="B1740" s="32">
        <v>0.54861111111111105</v>
      </c>
      <c r="C1740" t="s">
        <v>436</v>
      </c>
      <c r="D1740" t="s">
        <v>383</v>
      </c>
      <c r="E1740">
        <v>3</v>
      </c>
      <c r="F1740">
        <v>1.5</v>
      </c>
      <c r="G1740" t="s">
        <v>323</v>
      </c>
      <c r="H1740">
        <v>16</v>
      </c>
      <c r="J1740" t="s">
        <v>386</v>
      </c>
      <c r="K1740" t="str">
        <f>VLOOKUP(G1740,lookups!$A$2:$I$201,2,0)</f>
        <v>Queen Parrotfish</v>
      </c>
      <c r="L1740" t="str">
        <f>VLOOKUP(G1740,lookups!$A$2:$I$201,3,0)</f>
        <v>Scarus vetula</v>
      </c>
      <c r="M1740" t="str">
        <f>VLOOKUP(G1740,lookups!$A$2:$I$201,4,0)</f>
        <v>Scaridae</v>
      </c>
      <c r="N1740" t="str">
        <f>VLOOKUP(G1740,lookups!$A$2:$I$201,5,0)</f>
        <v>Herbivores</v>
      </c>
      <c r="O1740">
        <f>VLOOKUP(G1740,lookups!$A$2:$I$201,6,0)</f>
        <v>2.5000000000000001E-2</v>
      </c>
      <c r="P1740">
        <f>VLOOKUP(G1740,lookups!$A$2:$I$201,7,0)</f>
        <v>2.9214000000000002</v>
      </c>
      <c r="Q1740">
        <f t="shared" si="29"/>
        <v>82.348582143975179</v>
      </c>
    </row>
    <row r="1741" spans="1:17" x14ac:dyDescent="0.2">
      <c r="A1741" s="31">
        <v>44677</v>
      </c>
      <c r="B1741" s="32">
        <v>0.54861111111111105</v>
      </c>
      <c r="C1741" t="s">
        <v>436</v>
      </c>
      <c r="D1741" t="s">
        <v>383</v>
      </c>
      <c r="E1741">
        <v>3</v>
      </c>
      <c r="F1741">
        <v>1.5</v>
      </c>
      <c r="G1741" t="s">
        <v>323</v>
      </c>
      <c r="H1741">
        <v>14</v>
      </c>
      <c r="J1741" t="s">
        <v>386</v>
      </c>
      <c r="K1741" t="str">
        <f>VLOOKUP(G1741,lookups!$A$2:$I$201,2,0)</f>
        <v>Queen Parrotfish</v>
      </c>
      <c r="L1741" t="str">
        <f>VLOOKUP(G1741,lookups!$A$2:$I$201,3,0)</f>
        <v>Scarus vetula</v>
      </c>
      <c r="M1741" t="str">
        <f>VLOOKUP(G1741,lookups!$A$2:$I$201,4,0)</f>
        <v>Scaridae</v>
      </c>
      <c r="N1741" t="str">
        <f>VLOOKUP(G1741,lookups!$A$2:$I$201,5,0)</f>
        <v>Herbivores</v>
      </c>
      <c r="O1741">
        <f>VLOOKUP(G1741,lookups!$A$2:$I$201,6,0)</f>
        <v>2.5000000000000001E-2</v>
      </c>
      <c r="P1741">
        <f>VLOOKUP(G1741,lookups!$A$2:$I$201,7,0)</f>
        <v>2.9214000000000002</v>
      </c>
      <c r="Q1741">
        <f t="shared" si="29"/>
        <v>55.7491759254154</v>
      </c>
    </row>
    <row r="1742" spans="1:17" x14ac:dyDescent="0.2">
      <c r="A1742" s="31">
        <v>44677</v>
      </c>
      <c r="B1742" s="32">
        <v>0.54861111111111105</v>
      </c>
      <c r="C1742" t="s">
        <v>436</v>
      </c>
      <c r="D1742" t="s">
        <v>383</v>
      </c>
      <c r="E1742">
        <v>3</v>
      </c>
      <c r="F1742">
        <v>1.5</v>
      </c>
      <c r="G1742" t="s">
        <v>352</v>
      </c>
      <c r="H1742">
        <v>5</v>
      </c>
      <c r="K1742" t="str">
        <f>VLOOKUP(G1742,lookups!$A$2:$I$201,2,0)</f>
        <v>Dusky Damselfish</v>
      </c>
      <c r="L1742" t="str">
        <f>VLOOKUP(G1742,lookups!$A$2:$I$201,3,0)</f>
        <v>Stegastes adustus </v>
      </c>
      <c r="M1742" t="str">
        <f>VLOOKUP(G1742,lookups!$A$2:$I$201,4,0)</f>
        <v>Pomacentridae</v>
      </c>
      <c r="N1742" t="str">
        <f>VLOOKUP(G1742,lookups!$A$2:$I$201,5,0)</f>
        <v>Herbivores</v>
      </c>
      <c r="O1742">
        <f>VLOOKUP(G1742,lookups!$A$2:$I$201,6,0)</f>
        <v>1.95E-2</v>
      </c>
      <c r="P1742">
        <f>VLOOKUP(G1742,lookups!$A$2:$I$201,7,0)</f>
        <v>2.99</v>
      </c>
      <c r="Q1742">
        <f t="shared" si="29"/>
        <v>2.3985839556984279</v>
      </c>
    </row>
    <row r="1743" spans="1:17" x14ac:dyDescent="0.2">
      <c r="A1743" s="31">
        <v>44677</v>
      </c>
      <c r="B1743" s="32">
        <v>0.54861111111111105</v>
      </c>
      <c r="C1743" t="s">
        <v>436</v>
      </c>
      <c r="D1743" t="s">
        <v>383</v>
      </c>
      <c r="E1743">
        <v>3</v>
      </c>
      <c r="F1743">
        <v>1.5</v>
      </c>
      <c r="G1743" t="s">
        <v>352</v>
      </c>
      <c r="H1743">
        <v>6</v>
      </c>
      <c r="K1743" t="str">
        <f>VLOOKUP(G1743,lookups!$A$2:$I$201,2,0)</f>
        <v>Dusky Damselfish</v>
      </c>
      <c r="L1743" t="str">
        <f>VLOOKUP(G1743,lookups!$A$2:$I$201,3,0)</f>
        <v>Stegastes adustus </v>
      </c>
      <c r="M1743" t="str">
        <f>VLOOKUP(G1743,lookups!$A$2:$I$201,4,0)</f>
        <v>Pomacentridae</v>
      </c>
      <c r="N1743" t="str">
        <f>VLOOKUP(G1743,lookups!$A$2:$I$201,5,0)</f>
        <v>Herbivores</v>
      </c>
      <c r="O1743">
        <f>VLOOKUP(G1743,lookups!$A$2:$I$201,6,0)</f>
        <v>1.95E-2</v>
      </c>
      <c r="P1743">
        <f>VLOOKUP(G1743,lookups!$A$2:$I$201,7,0)</f>
        <v>2.99</v>
      </c>
      <c r="Q1743">
        <f t="shared" si="29"/>
        <v>4.1372031817477204</v>
      </c>
    </row>
    <row r="1744" spans="1:17" x14ac:dyDescent="0.2">
      <c r="A1744" s="31">
        <v>44677</v>
      </c>
      <c r="B1744" s="32">
        <v>0.54861111111111105</v>
      </c>
      <c r="C1744" t="s">
        <v>436</v>
      </c>
      <c r="D1744" t="s">
        <v>383</v>
      </c>
      <c r="E1744">
        <v>3</v>
      </c>
      <c r="F1744">
        <v>1.5</v>
      </c>
      <c r="G1744" t="s">
        <v>352</v>
      </c>
      <c r="H1744">
        <v>3</v>
      </c>
      <c r="K1744" t="str">
        <f>VLOOKUP(G1744,lookups!$A$2:$I$201,2,0)</f>
        <v>Dusky Damselfish</v>
      </c>
      <c r="L1744" t="str">
        <f>VLOOKUP(G1744,lookups!$A$2:$I$201,3,0)</f>
        <v>Stegastes adustus </v>
      </c>
      <c r="M1744" t="str">
        <f>VLOOKUP(G1744,lookups!$A$2:$I$201,4,0)</f>
        <v>Pomacentridae</v>
      </c>
      <c r="N1744" t="str">
        <f>VLOOKUP(G1744,lookups!$A$2:$I$201,5,0)</f>
        <v>Herbivores</v>
      </c>
      <c r="O1744">
        <f>VLOOKUP(G1744,lookups!$A$2:$I$201,6,0)</f>
        <v>1.95E-2</v>
      </c>
      <c r="P1744">
        <f>VLOOKUP(G1744,lookups!$A$2:$I$201,7,0)</f>
        <v>2.99</v>
      </c>
      <c r="Q1744">
        <f t="shared" si="29"/>
        <v>0.52074746319664811</v>
      </c>
    </row>
    <row r="1745" spans="1:17" x14ac:dyDescent="0.2">
      <c r="A1745" s="31">
        <v>44677</v>
      </c>
      <c r="B1745" s="32">
        <v>0.54861111111111105</v>
      </c>
      <c r="C1745" t="s">
        <v>436</v>
      </c>
      <c r="D1745" t="s">
        <v>383</v>
      </c>
      <c r="E1745">
        <v>3</v>
      </c>
      <c r="F1745">
        <v>1.5</v>
      </c>
      <c r="G1745" t="s">
        <v>352</v>
      </c>
      <c r="H1745">
        <v>7</v>
      </c>
      <c r="I1745">
        <v>4</v>
      </c>
      <c r="K1745" t="str">
        <f>VLOOKUP(G1745,lookups!$A$2:$I$201,2,0)</f>
        <v>Dusky Damselfish</v>
      </c>
      <c r="L1745" t="str">
        <f>VLOOKUP(G1745,lookups!$A$2:$I$201,3,0)</f>
        <v>Stegastes adustus </v>
      </c>
      <c r="M1745" t="str">
        <f>VLOOKUP(G1745,lookups!$A$2:$I$201,4,0)</f>
        <v>Pomacentridae</v>
      </c>
      <c r="N1745" t="str">
        <f>VLOOKUP(G1745,lookups!$A$2:$I$201,5,0)</f>
        <v>Herbivores</v>
      </c>
      <c r="O1745">
        <f>VLOOKUP(G1745,lookups!$A$2:$I$201,6,0)</f>
        <v>1.95E-2</v>
      </c>
      <c r="P1745">
        <f>VLOOKUP(G1745,lookups!$A$2:$I$201,7,0)</f>
        <v>2.99</v>
      </c>
      <c r="Q1745">
        <f t="shared" si="29"/>
        <v>6.5596059480892199</v>
      </c>
    </row>
    <row r="1746" spans="1:17" x14ac:dyDescent="0.2">
      <c r="A1746" s="31">
        <v>44677</v>
      </c>
      <c r="B1746" s="32">
        <v>0.54861111111111105</v>
      </c>
      <c r="C1746" t="s">
        <v>436</v>
      </c>
      <c r="D1746" t="s">
        <v>383</v>
      </c>
      <c r="E1746">
        <v>3</v>
      </c>
      <c r="F1746">
        <v>1.5</v>
      </c>
      <c r="G1746" t="s">
        <v>373</v>
      </c>
      <c r="H1746">
        <v>5</v>
      </c>
      <c r="I1746">
        <v>15</v>
      </c>
      <c r="K1746" t="str">
        <f>VLOOKUP(G1746,lookups!$A$2:$I$201,2,0)</f>
        <v>Bluehead Wrasse</v>
      </c>
      <c r="L1746" t="str">
        <f>VLOOKUP(G1746,lookups!$A$2:$I$201,3,0)</f>
        <v>Thalassoma bifasciatum</v>
      </c>
      <c r="M1746" t="str">
        <f>VLOOKUP(G1746,lookups!$A$2:$I$201,4,0)</f>
        <v>Labridae</v>
      </c>
      <c r="N1746" t="str">
        <f>VLOOKUP(G1746,lookups!$A$2:$I$201,5,0)</f>
        <v>Carnivores</v>
      </c>
      <c r="O1746">
        <f>VLOOKUP(G1746,lookups!$A$2:$I$201,6,0)</f>
        <v>8.9099999999999995E-3</v>
      </c>
      <c r="P1746">
        <f>VLOOKUP(G1746,lookups!$A$2:$I$201,7,0)</f>
        <v>3.01</v>
      </c>
      <c r="Q1746">
        <f t="shared" si="29"/>
        <v>1.1318201385239828</v>
      </c>
    </row>
    <row r="1747" spans="1:17" x14ac:dyDescent="0.2">
      <c r="A1747" s="31">
        <v>44677</v>
      </c>
      <c r="B1747" s="32">
        <v>0.54861111111111105</v>
      </c>
      <c r="C1747" t="s">
        <v>436</v>
      </c>
      <c r="D1747" t="s">
        <v>383</v>
      </c>
      <c r="E1747">
        <v>3</v>
      </c>
      <c r="F1747">
        <v>1.5</v>
      </c>
      <c r="G1747" t="s">
        <v>373</v>
      </c>
      <c r="H1747">
        <v>8</v>
      </c>
      <c r="I1747">
        <v>2</v>
      </c>
      <c r="K1747" t="str">
        <f>VLOOKUP(G1747,lookups!$A$2:$I$201,2,0)</f>
        <v>Bluehead Wrasse</v>
      </c>
      <c r="L1747" t="str">
        <f>VLOOKUP(G1747,lookups!$A$2:$I$201,3,0)</f>
        <v>Thalassoma bifasciatum</v>
      </c>
      <c r="M1747" t="str">
        <f>VLOOKUP(G1747,lookups!$A$2:$I$201,4,0)</f>
        <v>Labridae</v>
      </c>
      <c r="N1747" t="str">
        <f>VLOOKUP(G1747,lookups!$A$2:$I$201,5,0)</f>
        <v>Carnivores</v>
      </c>
      <c r="O1747">
        <f>VLOOKUP(G1747,lookups!$A$2:$I$201,6,0)</f>
        <v>8.9099999999999995E-3</v>
      </c>
      <c r="P1747">
        <f>VLOOKUP(G1747,lookups!$A$2:$I$201,7,0)</f>
        <v>3.01</v>
      </c>
      <c r="Q1747">
        <f t="shared" si="29"/>
        <v>4.6577756365061544</v>
      </c>
    </row>
    <row r="1748" spans="1:17" x14ac:dyDescent="0.2">
      <c r="A1748" s="31">
        <v>44677</v>
      </c>
      <c r="B1748" s="32">
        <v>0.54861111111111105</v>
      </c>
      <c r="C1748" t="s">
        <v>436</v>
      </c>
      <c r="D1748" t="s">
        <v>383</v>
      </c>
      <c r="E1748">
        <v>3</v>
      </c>
      <c r="F1748">
        <v>1.5</v>
      </c>
      <c r="G1748" t="s">
        <v>373</v>
      </c>
      <c r="H1748">
        <v>7</v>
      </c>
      <c r="I1748">
        <v>2</v>
      </c>
      <c r="K1748" t="str">
        <f>VLOOKUP(G1748,lookups!$A$2:$I$201,2,0)</f>
        <v>Bluehead Wrasse</v>
      </c>
      <c r="L1748" t="str">
        <f>VLOOKUP(G1748,lookups!$A$2:$I$201,3,0)</f>
        <v>Thalassoma bifasciatum</v>
      </c>
      <c r="M1748" t="str">
        <f>VLOOKUP(G1748,lookups!$A$2:$I$201,4,0)</f>
        <v>Labridae</v>
      </c>
      <c r="N1748" t="str">
        <f>VLOOKUP(G1748,lookups!$A$2:$I$201,5,0)</f>
        <v>Carnivores</v>
      </c>
      <c r="O1748">
        <f>VLOOKUP(G1748,lookups!$A$2:$I$201,6,0)</f>
        <v>8.9099999999999995E-3</v>
      </c>
      <c r="P1748">
        <f>VLOOKUP(G1748,lookups!$A$2:$I$201,7,0)</f>
        <v>3.01</v>
      </c>
      <c r="Q1748">
        <f t="shared" si="29"/>
        <v>3.1161819272016391</v>
      </c>
    </row>
    <row r="1749" spans="1:17" x14ac:dyDescent="0.2">
      <c r="A1749" s="31">
        <v>44677</v>
      </c>
      <c r="B1749" s="32">
        <v>0.54861111111111105</v>
      </c>
      <c r="C1749" t="s">
        <v>436</v>
      </c>
      <c r="D1749" t="s">
        <v>383</v>
      </c>
      <c r="E1749">
        <v>3</v>
      </c>
      <c r="F1749">
        <v>1.5</v>
      </c>
      <c r="G1749" t="s">
        <v>373</v>
      </c>
      <c r="H1749">
        <v>3</v>
      </c>
      <c r="I1749">
        <v>8</v>
      </c>
      <c r="K1749" t="str">
        <f>VLOOKUP(G1749,lookups!$A$2:$I$201,2,0)</f>
        <v>Bluehead Wrasse</v>
      </c>
      <c r="L1749" t="str">
        <f>VLOOKUP(G1749,lookups!$A$2:$I$201,3,0)</f>
        <v>Thalassoma bifasciatum</v>
      </c>
      <c r="M1749" t="str">
        <f>VLOOKUP(G1749,lookups!$A$2:$I$201,4,0)</f>
        <v>Labridae</v>
      </c>
      <c r="N1749" t="str">
        <f>VLOOKUP(G1749,lookups!$A$2:$I$201,5,0)</f>
        <v>Carnivores</v>
      </c>
      <c r="O1749">
        <f>VLOOKUP(G1749,lookups!$A$2:$I$201,6,0)</f>
        <v>8.9099999999999995E-3</v>
      </c>
      <c r="P1749">
        <f>VLOOKUP(G1749,lookups!$A$2:$I$201,7,0)</f>
        <v>3.01</v>
      </c>
      <c r="Q1749">
        <f t="shared" si="29"/>
        <v>0.24322750267948948</v>
      </c>
    </row>
    <row r="1750" spans="1:17" x14ac:dyDescent="0.2">
      <c r="A1750" s="31">
        <v>44677</v>
      </c>
      <c r="B1750" s="32">
        <v>0.55902777777777779</v>
      </c>
      <c r="C1750" t="s">
        <v>436</v>
      </c>
      <c r="D1750" t="s">
        <v>383</v>
      </c>
      <c r="E1750">
        <v>4</v>
      </c>
      <c r="F1750">
        <v>1.9</v>
      </c>
      <c r="G1750" t="s">
        <v>323</v>
      </c>
      <c r="H1750">
        <v>14</v>
      </c>
      <c r="J1750" t="s">
        <v>386</v>
      </c>
      <c r="K1750" t="str">
        <f>VLOOKUP(G1750,lookups!$A$2:$I$201,2,0)</f>
        <v>Queen Parrotfish</v>
      </c>
      <c r="L1750" t="str">
        <f>VLOOKUP(G1750,lookups!$A$2:$I$201,3,0)</f>
        <v>Scarus vetula</v>
      </c>
      <c r="M1750" t="str">
        <f>VLOOKUP(G1750,lookups!$A$2:$I$201,4,0)</f>
        <v>Scaridae</v>
      </c>
      <c r="N1750" t="str">
        <f>VLOOKUP(G1750,lookups!$A$2:$I$201,5,0)</f>
        <v>Herbivores</v>
      </c>
      <c r="O1750">
        <f>VLOOKUP(G1750,lookups!$A$2:$I$201,6,0)</f>
        <v>2.5000000000000001E-2</v>
      </c>
      <c r="P1750">
        <f>VLOOKUP(G1750,lookups!$A$2:$I$201,7,0)</f>
        <v>2.9214000000000002</v>
      </c>
      <c r="Q1750">
        <f t="shared" si="29"/>
        <v>55.7491759254154</v>
      </c>
    </row>
    <row r="1751" spans="1:17" x14ac:dyDescent="0.2">
      <c r="A1751" s="31">
        <v>44677</v>
      </c>
      <c r="B1751" s="32">
        <v>0.55902777777777779</v>
      </c>
      <c r="C1751" t="s">
        <v>436</v>
      </c>
      <c r="D1751" t="s">
        <v>383</v>
      </c>
      <c r="E1751">
        <v>4</v>
      </c>
      <c r="F1751">
        <v>1.9</v>
      </c>
      <c r="G1751" t="s">
        <v>318</v>
      </c>
      <c r="H1751">
        <v>5</v>
      </c>
      <c r="I1751">
        <v>6</v>
      </c>
      <c r="J1751" t="s">
        <v>384</v>
      </c>
      <c r="K1751" t="str">
        <f>VLOOKUP(G1751,lookups!$A$2:$I$201,2,0)</f>
        <v>Striped Parrotfish</v>
      </c>
      <c r="L1751" t="str">
        <f>VLOOKUP(G1751,lookups!$A$2:$I$201,3,0)</f>
        <v>Scarus iserti</v>
      </c>
      <c r="M1751" t="str">
        <f>VLOOKUP(G1751,lookups!$A$2:$I$201,4,0)</f>
        <v>Scaridae</v>
      </c>
      <c r="N1751" t="str">
        <f>VLOOKUP(G1751,lookups!$A$2:$I$201,5,0)</f>
        <v>Herbivores</v>
      </c>
      <c r="O1751">
        <f>VLOOKUP(G1751,lookups!$A$2:$I$201,6,0)</f>
        <v>1.47E-2</v>
      </c>
      <c r="P1751">
        <f>VLOOKUP(G1751,lookups!$A$2:$I$201,7,0)</f>
        <v>3.0548000000000002</v>
      </c>
      <c r="Q1751">
        <f t="shared" si="29"/>
        <v>2.0069238957862789</v>
      </c>
    </row>
    <row r="1752" spans="1:17" x14ac:dyDescent="0.2">
      <c r="A1752" s="31">
        <v>44677</v>
      </c>
      <c r="B1752" s="32">
        <v>0.55902777777777801</v>
      </c>
      <c r="C1752" t="s">
        <v>436</v>
      </c>
      <c r="D1752" t="s">
        <v>383</v>
      </c>
      <c r="E1752">
        <v>4</v>
      </c>
      <c r="F1752">
        <v>1.9</v>
      </c>
      <c r="G1752" t="s">
        <v>318</v>
      </c>
      <c r="H1752">
        <v>3</v>
      </c>
      <c r="I1752">
        <v>4</v>
      </c>
      <c r="J1752" t="s">
        <v>384</v>
      </c>
      <c r="K1752" t="str">
        <f>VLOOKUP(G1752,lookups!$A$2:$I$201,2,0)</f>
        <v>Striped Parrotfish</v>
      </c>
      <c r="L1752" t="str">
        <f>VLOOKUP(G1752,lookups!$A$2:$I$201,3,0)</f>
        <v>Scarus iserti</v>
      </c>
      <c r="M1752" t="str">
        <f>VLOOKUP(G1752,lookups!$A$2:$I$201,4,0)</f>
        <v>Scaridae</v>
      </c>
      <c r="N1752" t="str">
        <f>VLOOKUP(G1752,lookups!$A$2:$I$201,5,0)</f>
        <v>Herbivores</v>
      </c>
      <c r="O1752">
        <f>VLOOKUP(G1752,lookups!$A$2:$I$201,6,0)</f>
        <v>1.47E-2</v>
      </c>
      <c r="P1752">
        <f>VLOOKUP(G1752,lookups!$A$2:$I$201,7,0)</f>
        <v>3.0548000000000002</v>
      </c>
      <c r="Q1752">
        <f t="shared" si="29"/>
        <v>0.42152888881536776</v>
      </c>
    </row>
    <row r="1753" spans="1:17" x14ac:dyDescent="0.2">
      <c r="A1753" s="31">
        <v>44677</v>
      </c>
      <c r="B1753" s="32">
        <v>0.55902777777777801</v>
      </c>
      <c r="C1753" t="s">
        <v>436</v>
      </c>
      <c r="D1753" t="s">
        <v>383</v>
      </c>
      <c r="E1753">
        <v>4</v>
      </c>
      <c r="F1753">
        <v>1.9</v>
      </c>
      <c r="G1753" t="s">
        <v>318</v>
      </c>
      <c r="H1753">
        <v>4</v>
      </c>
      <c r="I1753">
        <v>2</v>
      </c>
      <c r="J1753" t="s">
        <v>384</v>
      </c>
      <c r="K1753" t="str">
        <f>VLOOKUP(G1753,lookups!$A$2:$I$201,2,0)</f>
        <v>Striped Parrotfish</v>
      </c>
      <c r="L1753" t="str">
        <f>VLOOKUP(G1753,lookups!$A$2:$I$201,3,0)</f>
        <v>Scarus iserti</v>
      </c>
      <c r="M1753" t="str">
        <f>VLOOKUP(G1753,lookups!$A$2:$I$201,4,0)</f>
        <v>Scaridae</v>
      </c>
      <c r="N1753" t="str">
        <f>VLOOKUP(G1753,lookups!$A$2:$I$201,5,0)</f>
        <v>Herbivores</v>
      </c>
      <c r="O1753">
        <f>VLOOKUP(G1753,lookups!$A$2:$I$201,6,0)</f>
        <v>1.47E-2</v>
      </c>
      <c r="P1753">
        <f>VLOOKUP(G1753,lookups!$A$2:$I$201,7,0)</f>
        <v>3.0548000000000002</v>
      </c>
      <c r="Q1753">
        <f t="shared" si="29"/>
        <v>1.0150564524775472</v>
      </c>
    </row>
    <row r="1754" spans="1:17" x14ac:dyDescent="0.2">
      <c r="A1754" s="31">
        <v>44677</v>
      </c>
      <c r="B1754" s="32">
        <v>0.55902777777777801</v>
      </c>
      <c r="C1754" t="s">
        <v>436</v>
      </c>
      <c r="D1754" t="s">
        <v>383</v>
      </c>
      <c r="E1754">
        <v>4</v>
      </c>
      <c r="F1754">
        <v>1.9</v>
      </c>
      <c r="G1754" t="s">
        <v>318</v>
      </c>
      <c r="H1754">
        <v>6</v>
      </c>
      <c r="I1754">
        <v>2</v>
      </c>
      <c r="J1754" t="s">
        <v>384</v>
      </c>
      <c r="K1754" t="str">
        <f>VLOOKUP(G1754,lookups!$A$2:$I$201,2,0)</f>
        <v>Striped Parrotfish</v>
      </c>
      <c r="L1754" t="str">
        <f>VLOOKUP(G1754,lookups!$A$2:$I$201,3,0)</f>
        <v>Scarus iserti</v>
      </c>
      <c r="M1754" t="str">
        <f>VLOOKUP(G1754,lookups!$A$2:$I$201,4,0)</f>
        <v>Scaridae</v>
      </c>
      <c r="N1754" t="str">
        <f>VLOOKUP(G1754,lookups!$A$2:$I$201,5,0)</f>
        <v>Herbivores</v>
      </c>
      <c r="O1754">
        <f>VLOOKUP(G1754,lookups!$A$2:$I$201,6,0)</f>
        <v>1.47E-2</v>
      </c>
      <c r="P1754">
        <f>VLOOKUP(G1754,lookups!$A$2:$I$201,7,0)</f>
        <v>3.0548000000000002</v>
      </c>
      <c r="Q1754">
        <f t="shared" si="29"/>
        <v>3.5027873644931384</v>
      </c>
    </row>
    <row r="1755" spans="1:17" x14ac:dyDescent="0.2">
      <c r="A1755" s="31">
        <v>44677</v>
      </c>
      <c r="B1755" s="32">
        <v>0.55902777777777801</v>
      </c>
      <c r="C1755" t="s">
        <v>436</v>
      </c>
      <c r="D1755" t="s">
        <v>383</v>
      </c>
      <c r="E1755">
        <v>4</v>
      </c>
      <c r="F1755">
        <v>1.9</v>
      </c>
      <c r="G1755" t="s">
        <v>318</v>
      </c>
      <c r="H1755">
        <v>5</v>
      </c>
      <c r="I1755">
        <v>2</v>
      </c>
      <c r="J1755" t="s">
        <v>384</v>
      </c>
      <c r="K1755" t="str">
        <f>VLOOKUP(G1755,lookups!$A$2:$I$201,2,0)</f>
        <v>Striped Parrotfish</v>
      </c>
      <c r="L1755" t="str">
        <f>VLOOKUP(G1755,lookups!$A$2:$I$201,3,0)</f>
        <v>Scarus iserti</v>
      </c>
      <c r="M1755" t="str">
        <f>VLOOKUP(G1755,lookups!$A$2:$I$201,4,0)</f>
        <v>Scaridae</v>
      </c>
      <c r="N1755" t="str">
        <f>VLOOKUP(G1755,lookups!$A$2:$I$201,5,0)</f>
        <v>Herbivores</v>
      </c>
      <c r="O1755">
        <f>VLOOKUP(G1755,lookups!$A$2:$I$201,6,0)</f>
        <v>1.47E-2</v>
      </c>
      <c r="P1755">
        <f>VLOOKUP(G1755,lookups!$A$2:$I$201,7,0)</f>
        <v>3.0548000000000002</v>
      </c>
      <c r="Q1755">
        <f t="shared" si="29"/>
        <v>2.0069238957862789</v>
      </c>
    </row>
    <row r="1756" spans="1:17" x14ac:dyDescent="0.2">
      <c r="A1756" s="31">
        <v>44677</v>
      </c>
      <c r="B1756" s="32">
        <v>0.55902777777777801</v>
      </c>
      <c r="C1756" t="s">
        <v>436</v>
      </c>
      <c r="D1756" t="s">
        <v>383</v>
      </c>
      <c r="E1756">
        <v>4</v>
      </c>
      <c r="F1756">
        <v>1.9</v>
      </c>
      <c r="G1756" t="s">
        <v>318</v>
      </c>
      <c r="H1756">
        <v>10</v>
      </c>
      <c r="I1756">
        <v>2</v>
      </c>
      <c r="J1756" t="s">
        <v>386</v>
      </c>
      <c r="K1756" t="str">
        <f>VLOOKUP(G1756,lookups!$A$2:$I$201,2,0)</f>
        <v>Striped Parrotfish</v>
      </c>
      <c r="L1756" t="str">
        <f>VLOOKUP(G1756,lookups!$A$2:$I$201,3,0)</f>
        <v>Scarus iserti</v>
      </c>
      <c r="M1756" t="str">
        <f>VLOOKUP(G1756,lookups!$A$2:$I$201,4,0)</f>
        <v>Scaridae</v>
      </c>
      <c r="N1756" t="str">
        <f>VLOOKUP(G1756,lookups!$A$2:$I$201,5,0)</f>
        <v>Herbivores</v>
      </c>
      <c r="O1756">
        <f>VLOOKUP(G1756,lookups!$A$2:$I$201,6,0)</f>
        <v>1.47E-2</v>
      </c>
      <c r="P1756">
        <f>VLOOKUP(G1756,lookups!$A$2:$I$201,7,0)</f>
        <v>3.0548000000000002</v>
      </c>
      <c r="Q1756">
        <f t="shared" si="29"/>
        <v>16.676977189904147</v>
      </c>
    </row>
    <row r="1757" spans="1:17" x14ac:dyDescent="0.2">
      <c r="A1757" s="31">
        <v>44677</v>
      </c>
      <c r="B1757" s="32">
        <v>0.55902777777777801</v>
      </c>
      <c r="C1757" t="s">
        <v>436</v>
      </c>
      <c r="D1757" t="s">
        <v>383</v>
      </c>
      <c r="E1757">
        <v>4</v>
      </c>
      <c r="F1757">
        <v>1.9</v>
      </c>
      <c r="G1757" t="s">
        <v>318</v>
      </c>
      <c r="H1757">
        <v>12</v>
      </c>
      <c r="J1757" t="s">
        <v>386</v>
      </c>
      <c r="K1757" t="str">
        <f>VLOOKUP(G1757,lookups!$A$2:$I$201,2,0)</f>
        <v>Striped Parrotfish</v>
      </c>
      <c r="L1757" t="str">
        <f>VLOOKUP(G1757,lookups!$A$2:$I$201,3,0)</f>
        <v>Scarus iserti</v>
      </c>
      <c r="M1757" t="str">
        <f>VLOOKUP(G1757,lookups!$A$2:$I$201,4,0)</f>
        <v>Scaridae</v>
      </c>
      <c r="N1757" t="str">
        <f>VLOOKUP(G1757,lookups!$A$2:$I$201,5,0)</f>
        <v>Herbivores</v>
      </c>
      <c r="O1757">
        <f>VLOOKUP(G1757,lookups!$A$2:$I$201,6,0)</f>
        <v>1.47E-2</v>
      </c>
      <c r="P1757">
        <f>VLOOKUP(G1757,lookups!$A$2:$I$201,7,0)</f>
        <v>3.0548000000000002</v>
      </c>
      <c r="Q1757">
        <f t="shared" si="29"/>
        <v>29.107184931818338</v>
      </c>
    </row>
    <row r="1758" spans="1:17" x14ac:dyDescent="0.2">
      <c r="A1758" s="31">
        <v>44677</v>
      </c>
      <c r="B1758" s="32">
        <v>0.55902777777777801</v>
      </c>
      <c r="C1758" t="s">
        <v>436</v>
      </c>
      <c r="D1758" t="s">
        <v>383</v>
      </c>
      <c r="E1758">
        <v>4</v>
      </c>
      <c r="F1758">
        <v>1.9</v>
      </c>
      <c r="G1758" t="s">
        <v>39</v>
      </c>
      <c r="H1758">
        <v>4</v>
      </c>
      <c r="K1758" t="str">
        <f>VLOOKUP(G1758,lookups!$A$2:$I$201,2,0)</f>
        <v>Blue Tang</v>
      </c>
      <c r="L1758" t="str">
        <f>VLOOKUP(G1758,lookups!$A$2:$I$201,3,0)</f>
        <v>Acanthurus coeruleus</v>
      </c>
      <c r="M1758" t="str">
        <f>VLOOKUP(G1758,lookups!$A$2:$I$201,4,0)</f>
        <v>Acanthuridae</v>
      </c>
      <c r="N1758" t="str">
        <f>VLOOKUP(G1758,lookups!$A$2:$I$201,5,0)</f>
        <v>Herbivores</v>
      </c>
      <c r="O1758">
        <f>VLOOKUP(G1758,lookups!$A$2:$I$201,6,0)</f>
        <v>4.1500000000000002E-2</v>
      </c>
      <c r="P1758">
        <f>VLOOKUP(G1758,lookups!$A$2:$I$201,7,0)</f>
        <v>2.8346</v>
      </c>
      <c r="Q1758">
        <f t="shared" si="29"/>
        <v>2.1117735602071006</v>
      </c>
    </row>
    <row r="1759" spans="1:17" x14ac:dyDescent="0.2">
      <c r="A1759" s="31">
        <v>44677</v>
      </c>
      <c r="B1759" s="32">
        <v>0.55902777777777801</v>
      </c>
      <c r="C1759" t="s">
        <v>436</v>
      </c>
      <c r="D1759" t="s">
        <v>383</v>
      </c>
      <c r="E1759">
        <v>4</v>
      </c>
      <c r="F1759">
        <v>1.9</v>
      </c>
      <c r="G1759" t="s">
        <v>39</v>
      </c>
      <c r="H1759">
        <v>12</v>
      </c>
      <c r="I1759">
        <v>2</v>
      </c>
      <c r="K1759" t="str">
        <f>VLOOKUP(G1759,lookups!$A$2:$I$201,2,0)</f>
        <v>Blue Tang</v>
      </c>
      <c r="L1759" t="str">
        <f>VLOOKUP(G1759,lookups!$A$2:$I$201,3,0)</f>
        <v>Acanthurus coeruleus</v>
      </c>
      <c r="M1759" t="str">
        <f>VLOOKUP(G1759,lookups!$A$2:$I$201,4,0)</f>
        <v>Acanthuridae</v>
      </c>
      <c r="N1759" t="str">
        <f>VLOOKUP(G1759,lookups!$A$2:$I$201,5,0)</f>
        <v>Herbivores</v>
      </c>
      <c r="O1759">
        <f>VLOOKUP(G1759,lookups!$A$2:$I$201,6,0)</f>
        <v>4.1500000000000002E-2</v>
      </c>
      <c r="P1759">
        <f>VLOOKUP(G1759,lookups!$A$2:$I$201,7,0)</f>
        <v>2.8346</v>
      </c>
      <c r="Q1759">
        <f t="shared" si="29"/>
        <v>47.543949588135646</v>
      </c>
    </row>
    <row r="1760" spans="1:17" x14ac:dyDescent="0.2">
      <c r="A1760" s="31">
        <v>44677</v>
      </c>
      <c r="B1760" s="32">
        <v>0.55902777777777801</v>
      </c>
      <c r="C1760" t="s">
        <v>436</v>
      </c>
      <c r="D1760" t="s">
        <v>383</v>
      </c>
      <c r="E1760">
        <v>4</v>
      </c>
      <c r="F1760">
        <v>1.9</v>
      </c>
      <c r="G1760" t="s">
        <v>39</v>
      </c>
      <c r="H1760">
        <v>12</v>
      </c>
      <c r="I1760">
        <v>40</v>
      </c>
      <c r="K1760" t="str">
        <f>VLOOKUP(G1760,lookups!$A$2:$I$201,2,0)</f>
        <v>Blue Tang</v>
      </c>
      <c r="L1760" t="str">
        <f>VLOOKUP(G1760,lookups!$A$2:$I$201,3,0)</f>
        <v>Acanthurus coeruleus</v>
      </c>
      <c r="M1760" t="str">
        <f>VLOOKUP(G1760,lookups!$A$2:$I$201,4,0)</f>
        <v>Acanthuridae</v>
      </c>
      <c r="N1760" t="str">
        <f>VLOOKUP(G1760,lookups!$A$2:$I$201,5,0)</f>
        <v>Herbivores</v>
      </c>
      <c r="O1760">
        <f>VLOOKUP(G1760,lookups!$A$2:$I$201,6,0)</f>
        <v>4.1500000000000002E-2</v>
      </c>
      <c r="P1760">
        <f>VLOOKUP(G1760,lookups!$A$2:$I$201,7,0)</f>
        <v>2.8346</v>
      </c>
      <c r="Q1760">
        <f t="shared" si="29"/>
        <v>47.543949588135646</v>
      </c>
    </row>
    <row r="1761" spans="1:17" x14ac:dyDescent="0.2">
      <c r="A1761" s="31">
        <v>44677</v>
      </c>
      <c r="B1761" s="32">
        <v>0.55902777777777801</v>
      </c>
      <c r="C1761" t="s">
        <v>436</v>
      </c>
      <c r="D1761" t="s">
        <v>383</v>
      </c>
      <c r="E1761">
        <v>4</v>
      </c>
      <c r="F1761">
        <v>1.9</v>
      </c>
      <c r="G1761" t="s">
        <v>39</v>
      </c>
      <c r="H1761">
        <v>14</v>
      </c>
      <c r="I1761">
        <v>40</v>
      </c>
      <c r="K1761" t="str">
        <f>VLOOKUP(G1761,lookups!$A$2:$I$201,2,0)</f>
        <v>Blue Tang</v>
      </c>
      <c r="L1761" t="str">
        <f>VLOOKUP(G1761,lookups!$A$2:$I$201,3,0)</f>
        <v>Acanthurus coeruleus</v>
      </c>
      <c r="M1761" t="str">
        <f>VLOOKUP(G1761,lookups!$A$2:$I$201,4,0)</f>
        <v>Acanthuridae</v>
      </c>
      <c r="N1761" t="str">
        <f>VLOOKUP(G1761,lookups!$A$2:$I$201,5,0)</f>
        <v>Herbivores</v>
      </c>
      <c r="O1761">
        <f>VLOOKUP(G1761,lookups!$A$2:$I$201,6,0)</f>
        <v>4.1500000000000002E-2</v>
      </c>
      <c r="P1761">
        <f>VLOOKUP(G1761,lookups!$A$2:$I$201,7,0)</f>
        <v>2.8346</v>
      </c>
      <c r="Q1761">
        <f t="shared" si="29"/>
        <v>73.597426182870976</v>
      </c>
    </row>
    <row r="1762" spans="1:17" x14ac:dyDescent="0.2">
      <c r="A1762" s="31">
        <v>44677</v>
      </c>
      <c r="B1762" s="32">
        <v>0.55902777777777801</v>
      </c>
      <c r="C1762" t="s">
        <v>436</v>
      </c>
      <c r="D1762" t="s">
        <v>383</v>
      </c>
      <c r="E1762">
        <v>4</v>
      </c>
      <c r="F1762">
        <v>1.9</v>
      </c>
      <c r="G1762" t="s">
        <v>39</v>
      </c>
      <c r="H1762">
        <v>3</v>
      </c>
      <c r="K1762" t="str">
        <f>VLOOKUP(G1762,lookups!$A$2:$I$201,2,0)</f>
        <v>Blue Tang</v>
      </c>
      <c r="L1762" t="str">
        <f>VLOOKUP(G1762,lookups!$A$2:$I$201,3,0)</f>
        <v>Acanthurus coeruleus</v>
      </c>
      <c r="M1762" t="str">
        <f>VLOOKUP(G1762,lookups!$A$2:$I$201,4,0)</f>
        <v>Acanthuridae</v>
      </c>
      <c r="N1762" t="str">
        <f>VLOOKUP(G1762,lookups!$A$2:$I$201,5,0)</f>
        <v>Herbivores</v>
      </c>
      <c r="O1762">
        <f>VLOOKUP(G1762,lookups!$A$2:$I$201,6,0)</f>
        <v>4.1500000000000002E-2</v>
      </c>
      <c r="P1762">
        <f>VLOOKUP(G1762,lookups!$A$2:$I$201,7,0)</f>
        <v>2.8346</v>
      </c>
      <c r="Q1762">
        <f t="shared" si="29"/>
        <v>0.93432077429463178</v>
      </c>
    </row>
    <row r="1763" spans="1:17" x14ac:dyDescent="0.2">
      <c r="A1763" s="31">
        <v>44677</v>
      </c>
      <c r="B1763" s="32">
        <v>0.55902777777777801</v>
      </c>
      <c r="C1763" t="s">
        <v>436</v>
      </c>
      <c r="D1763" t="s">
        <v>383</v>
      </c>
      <c r="E1763">
        <v>4</v>
      </c>
      <c r="F1763">
        <v>1.9</v>
      </c>
      <c r="G1763" t="s">
        <v>30</v>
      </c>
      <c r="H1763">
        <v>14</v>
      </c>
      <c r="K1763" t="str">
        <f>VLOOKUP(G1763,lookups!$A$2:$I$201,2,0)</f>
        <v>Ocean Surgeonfish</v>
      </c>
      <c r="L1763" t="str">
        <f>VLOOKUP(G1763,lookups!$A$2:$I$201,3,0)</f>
        <v>Acanthurus bahianus</v>
      </c>
      <c r="M1763" t="str">
        <f>VLOOKUP(G1763,lookups!$A$2:$I$201,4,0)</f>
        <v>Acanthuridae</v>
      </c>
      <c r="N1763" t="str">
        <f>VLOOKUP(G1763,lookups!$A$2:$I$201,5,0)</f>
        <v>Herbivores</v>
      </c>
      <c r="O1763">
        <f>VLOOKUP(G1763,lookups!$A$2:$I$201,6,0)</f>
        <v>2.3699999999999999E-2</v>
      </c>
      <c r="P1763">
        <f>VLOOKUP(G1763,lookups!$A$2:$I$201,7,0)</f>
        <v>2.9752000000000001</v>
      </c>
      <c r="Q1763">
        <f t="shared" si="29"/>
        <v>60.912787998674638</v>
      </c>
    </row>
    <row r="1764" spans="1:17" x14ac:dyDescent="0.2">
      <c r="A1764" s="31">
        <v>44677</v>
      </c>
      <c r="B1764" s="32">
        <v>0.55902777777777801</v>
      </c>
      <c r="C1764" t="s">
        <v>436</v>
      </c>
      <c r="D1764" t="s">
        <v>383</v>
      </c>
      <c r="E1764">
        <v>4</v>
      </c>
      <c r="F1764">
        <v>1.9</v>
      </c>
      <c r="G1764" t="s">
        <v>30</v>
      </c>
      <c r="H1764">
        <v>13</v>
      </c>
      <c r="I1764">
        <v>10</v>
      </c>
      <c r="K1764" t="str">
        <f>VLOOKUP(G1764,lookups!$A$2:$I$201,2,0)</f>
        <v>Ocean Surgeonfish</v>
      </c>
      <c r="L1764" t="str">
        <f>VLOOKUP(G1764,lookups!$A$2:$I$201,3,0)</f>
        <v>Acanthurus bahianus</v>
      </c>
      <c r="M1764" t="str">
        <f>VLOOKUP(G1764,lookups!$A$2:$I$201,4,0)</f>
        <v>Acanthuridae</v>
      </c>
      <c r="N1764" t="str">
        <f>VLOOKUP(G1764,lookups!$A$2:$I$201,5,0)</f>
        <v>Herbivores</v>
      </c>
      <c r="O1764">
        <f>VLOOKUP(G1764,lookups!$A$2:$I$201,6,0)</f>
        <v>2.3699999999999999E-2</v>
      </c>
      <c r="P1764">
        <f>VLOOKUP(G1764,lookups!$A$2:$I$201,7,0)</f>
        <v>2.9752000000000001</v>
      </c>
      <c r="Q1764">
        <f t="shared" si="29"/>
        <v>48.859903826460787</v>
      </c>
    </row>
    <row r="1765" spans="1:17" x14ac:dyDescent="0.2">
      <c r="A1765" s="31">
        <v>44677</v>
      </c>
      <c r="B1765" s="32">
        <v>0.55902777777777801</v>
      </c>
      <c r="C1765" t="s">
        <v>436</v>
      </c>
      <c r="D1765" t="s">
        <v>383</v>
      </c>
      <c r="E1765">
        <v>4</v>
      </c>
      <c r="F1765">
        <v>1.9</v>
      </c>
      <c r="G1765" t="s">
        <v>342</v>
      </c>
      <c r="H1765">
        <v>4</v>
      </c>
      <c r="J1765" t="s">
        <v>384</v>
      </c>
      <c r="K1765" t="str">
        <f>VLOOKUP(G1765,lookups!$A$2:$I$201,2,0)</f>
        <v>Yellowtail parrotfish</v>
      </c>
      <c r="L1765" t="str">
        <f>VLOOKUP(G1765,lookups!$A$2:$I$201,3,0)</f>
        <v>Sparisoma rubiprinne</v>
      </c>
      <c r="M1765" t="str">
        <f>VLOOKUP(G1765,lookups!$A$2:$I$201,4,0)</f>
        <v>Scaridae</v>
      </c>
      <c r="N1765" t="str">
        <f>VLOOKUP(G1765,lookups!$A$2:$I$201,5,0)</f>
        <v>Herbivores</v>
      </c>
      <c r="O1765">
        <f>VLOOKUP(G1765,lookups!$A$2:$I$201,6,0)</f>
        <v>1.5599999999999999E-2</v>
      </c>
      <c r="P1765">
        <f>VLOOKUP(G1765,lookups!$A$2:$I$201,7,0)</f>
        <v>3.0640999999999998</v>
      </c>
      <c r="Q1765">
        <f t="shared" si="29"/>
        <v>1.0911805539785497</v>
      </c>
    </row>
    <row r="1766" spans="1:17" x14ac:dyDescent="0.2">
      <c r="A1766" s="31">
        <v>44677</v>
      </c>
      <c r="B1766" s="32">
        <v>0.55902777777777801</v>
      </c>
      <c r="C1766" t="s">
        <v>436</v>
      </c>
      <c r="D1766" t="s">
        <v>383</v>
      </c>
      <c r="E1766">
        <v>4</v>
      </c>
      <c r="F1766">
        <v>1.9</v>
      </c>
      <c r="G1766" t="s">
        <v>36</v>
      </c>
      <c r="H1766">
        <v>14</v>
      </c>
      <c r="I1766">
        <v>4</v>
      </c>
      <c r="K1766" t="str">
        <f>VLOOKUP(G1766,lookups!$A$2:$I$201,2,0)</f>
        <v>Doctorfish</v>
      </c>
      <c r="L1766" t="str">
        <f>VLOOKUP(G1766,lookups!$A$2:$I$201,3,0)</f>
        <v>Acanthurus chirurgus</v>
      </c>
      <c r="M1766" t="str">
        <f>VLOOKUP(G1766,lookups!$A$2:$I$201,4,0)</f>
        <v>Acanthuridae</v>
      </c>
      <c r="N1766" t="str">
        <f>VLOOKUP(G1766,lookups!$A$2:$I$201,5,0)</f>
        <v>Herbivores</v>
      </c>
      <c r="O1766">
        <f>VLOOKUP(G1766,lookups!$A$2:$I$201,6,0)</f>
        <v>4.0000000000000001E-3</v>
      </c>
      <c r="P1766">
        <f>VLOOKUP(G1766,lookups!$A$2:$I$201,7,0)</f>
        <v>3.5327999999999999</v>
      </c>
      <c r="Q1766">
        <f t="shared" si="29"/>
        <v>44.781755635744446</v>
      </c>
    </row>
    <row r="1767" spans="1:17" x14ac:dyDescent="0.2">
      <c r="A1767" s="31">
        <v>44677</v>
      </c>
      <c r="B1767" s="32">
        <v>0.55902777777777801</v>
      </c>
      <c r="C1767" t="s">
        <v>436</v>
      </c>
      <c r="D1767" t="s">
        <v>383</v>
      </c>
      <c r="E1767">
        <v>4</v>
      </c>
      <c r="F1767">
        <v>1.9</v>
      </c>
      <c r="G1767" t="s">
        <v>323</v>
      </c>
      <c r="H1767">
        <v>24</v>
      </c>
      <c r="J1767" t="s">
        <v>386</v>
      </c>
      <c r="K1767" t="str">
        <f>VLOOKUP(G1767,lookups!$A$2:$I$201,2,0)</f>
        <v>Queen Parrotfish</v>
      </c>
      <c r="L1767" t="str">
        <f>VLOOKUP(G1767,lookups!$A$2:$I$201,3,0)</f>
        <v>Scarus vetula</v>
      </c>
      <c r="M1767" t="str">
        <f>VLOOKUP(G1767,lookups!$A$2:$I$201,4,0)</f>
        <v>Scaridae</v>
      </c>
      <c r="N1767" t="str">
        <f>VLOOKUP(G1767,lookups!$A$2:$I$201,5,0)</f>
        <v>Herbivores</v>
      </c>
      <c r="O1767">
        <f>VLOOKUP(G1767,lookups!$A$2:$I$201,6,0)</f>
        <v>2.5000000000000001E-2</v>
      </c>
      <c r="P1767">
        <f>VLOOKUP(G1767,lookups!$A$2:$I$201,7,0)</f>
        <v>2.9214000000000002</v>
      </c>
      <c r="Q1767">
        <f t="shared" si="29"/>
        <v>269.20872440026932</v>
      </c>
    </row>
    <row r="1768" spans="1:17" x14ac:dyDescent="0.2">
      <c r="A1768" s="31">
        <v>44677</v>
      </c>
      <c r="B1768" s="32">
        <v>0.55902777777777801</v>
      </c>
      <c r="C1768" t="s">
        <v>436</v>
      </c>
      <c r="D1768" t="s">
        <v>383</v>
      </c>
      <c r="E1768">
        <v>4</v>
      </c>
      <c r="F1768">
        <v>1.9</v>
      </c>
      <c r="G1768" t="s">
        <v>323</v>
      </c>
      <c r="H1768">
        <v>20</v>
      </c>
      <c r="J1768" t="s">
        <v>386</v>
      </c>
      <c r="K1768" t="str">
        <f>VLOOKUP(G1768,lookups!$A$2:$I$201,2,0)</f>
        <v>Queen Parrotfish</v>
      </c>
      <c r="L1768" t="str">
        <f>VLOOKUP(G1768,lookups!$A$2:$I$201,3,0)</f>
        <v>Scarus vetula</v>
      </c>
      <c r="M1768" t="str">
        <f>VLOOKUP(G1768,lookups!$A$2:$I$201,4,0)</f>
        <v>Scaridae</v>
      </c>
      <c r="N1768" t="str">
        <f>VLOOKUP(G1768,lookups!$A$2:$I$201,5,0)</f>
        <v>Herbivores</v>
      </c>
      <c r="O1768">
        <f>VLOOKUP(G1768,lookups!$A$2:$I$201,6,0)</f>
        <v>2.5000000000000001E-2</v>
      </c>
      <c r="P1768">
        <f>VLOOKUP(G1768,lookups!$A$2:$I$201,7,0)</f>
        <v>2.9214000000000002</v>
      </c>
      <c r="Q1768">
        <f t="shared" si="29"/>
        <v>158.04073398743014</v>
      </c>
    </row>
    <row r="1769" spans="1:17" x14ac:dyDescent="0.2">
      <c r="A1769" s="31">
        <v>44677</v>
      </c>
      <c r="B1769" s="32">
        <v>0.55902777777777801</v>
      </c>
      <c r="C1769" t="s">
        <v>436</v>
      </c>
      <c r="D1769" t="s">
        <v>383</v>
      </c>
      <c r="E1769">
        <v>4</v>
      </c>
      <c r="F1769">
        <v>1.9</v>
      </c>
      <c r="G1769" t="s">
        <v>181</v>
      </c>
      <c r="H1769">
        <v>20</v>
      </c>
      <c r="K1769" t="str">
        <f>VLOOKUP(G1769,lookups!$A$2:$I$201,2,0)</f>
        <v>Bluestriped Grunt</v>
      </c>
      <c r="L1769" t="str">
        <f>VLOOKUP(G1769,lookups!$A$2:$I$201,3,0)</f>
        <v>Haemulon sciurus</v>
      </c>
      <c r="M1769" t="str">
        <f>VLOOKUP(G1769,lookups!$A$2:$I$201,4,0)</f>
        <v>Haemulidae</v>
      </c>
      <c r="N1769" t="str">
        <f>VLOOKUP(G1769,lookups!$A$2:$I$201,5,0)</f>
        <v>Carnivores</v>
      </c>
      <c r="O1769">
        <f>VLOOKUP(G1769,lookups!$A$2:$I$201,6,0)</f>
        <v>1.9400000000000001E-2</v>
      </c>
      <c r="P1769">
        <f>VLOOKUP(G1769,lookups!$A$2:$I$201,7,0)</f>
        <v>2.9996</v>
      </c>
      <c r="Q1769">
        <f t="shared" si="29"/>
        <v>155.01413632226158</v>
      </c>
    </row>
    <row r="1770" spans="1:17" x14ac:dyDescent="0.2">
      <c r="A1770" s="31">
        <v>44677</v>
      </c>
      <c r="B1770" s="32">
        <v>0.55902777777777801</v>
      </c>
      <c r="C1770" t="s">
        <v>436</v>
      </c>
      <c r="D1770" t="s">
        <v>383</v>
      </c>
      <c r="E1770">
        <v>4</v>
      </c>
      <c r="F1770">
        <v>1.9</v>
      </c>
      <c r="G1770" t="s">
        <v>104</v>
      </c>
      <c r="H1770">
        <v>12</v>
      </c>
      <c r="K1770" t="str">
        <f>VLOOKUP(G1770,lookups!$A$2:$I$201,2,0)</f>
        <v>Banded Butterflyfish</v>
      </c>
      <c r="L1770" t="str">
        <f>VLOOKUP(G1770,lookups!$A$2:$I$201,3,0)</f>
        <v>Chaetodan striatus</v>
      </c>
      <c r="M1770" t="str">
        <f>VLOOKUP(G1770,lookups!$A$2:$I$201,4,0)</f>
        <v>Chaetodontidae</v>
      </c>
      <c r="N1770" t="str">
        <f>VLOOKUP(G1770,lookups!$A$2:$I$201,5,0)</f>
        <v>Carnivores</v>
      </c>
      <c r="O1770">
        <f>VLOOKUP(G1770,lookups!$A$2:$I$201,6,0)</f>
        <v>2.2200000000000001E-2</v>
      </c>
      <c r="P1770">
        <f>VLOOKUP(G1770,lookups!$A$2:$I$201,7,0)</f>
        <v>3.1395</v>
      </c>
      <c r="Q1770">
        <f t="shared" si="29"/>
        <v>54.25534087619441</v>
      </c>
    </row>
    <row r="1771" spans="1:17" x14ac:dyDescent="0.2">
      <c r="A1771" s="31">
        <v>44677</v>
      </c>
      <c r="B1771" s="32">
        <v>0.55902777777777801</v>
      </c>
      <c r="C1771" t="s">
        <v>436</v>
      </c>
      <c r="D1771" t="s">
        <v>383</v>
      </c>
      <c r="E1771">
        <v>4</v>
      </c>
      <c r="F1771">
        <v>1.9</v>
      </c>
      <c r="G1771" t="s">
        <v>352</v>
      </c>
      <c r="H1771">
        <v>6</v>
      </c>
      <c r="I1771">
        <v>2</v>
      </c>
      <c r="K1771" t="str">
        <f>VLOOKUP(G1771,lookups!$A$2:$I$201,2,0)</f>
        <v>Dusky Damselfish</v>
      </c>
      <c r="L1771" t="str">
        <f>VLOOKUP(G1771,lookups!$A$2:$I$201,3,0)</f>
        <v>Stegastes adustus </v>
      </c>
      <c r="M1771" t="str">
        <f>VLOOKUP(G1771,lookups!$A$2:$I$201,4,0)</f>
        <v>Pomacentridae</v>
      </c>
      <c r="N1771" t="str">
        <f>VLOOKUP(G1771,lookups!$A$2:$I$201,5,0)</f>
        <v>Herbivores</v>
      </c>
      <c r="O1771">
        <f>VLOOKUP(G1771,lookups!$A$2:$I$201,6,0)</f>
        <v>1.95E-2</v>
      </c>
      <c r="P1771">
        <f>VLOOKUP(G1771,lookups!$A$2:$I$201,7,0)</f>
        <v>2.99</v>
      </c>
      <c r="Q1771">
        <f t="shared" si="29"/>
        <v>4.1372031817477204</v>
      </c>
    </row>
    <row r="1772" spans="1:17" x14ac:dyDescent="0.2">
      <c r="A1772" s="31">
        <v>44677</v>
      </c>
      <c r="B1772" s="32">
        <v>0.55902777777777801</v>
      </c>
      <c r="C1772" t="s">
        <v>436</v>
      </c>
      <c r="D1772" t="s">
        <v>383</v>
      </c>
      <c r="E1772">
        <v>4</v>
      </c>
      <c r="F1772">
        <v>1.9</v>
      </c>
      <c r="G1772" t="s">
        <v>352</v>
      </c>
      <c r="H1772">
        <v>7</v>
      </c>
      <c r="I1772">
        <v>4</v>
      </c>
      <c r="K1772" t="str">
        <f>VLOOKUP(G1772,lookups!$A$2:$I$201,2,0)</f>
        <v>Dusky Damselfish</v>
      </c>
      <c r="L1772" t="str">
        <f>VLOOKUP(G1772,lookups!$A$2:$I$201,3,0)</f>
        <v>Stegastes adustus </v>
      </c>
      <c r="M1772" t="str">
        <f>VLOOKUP(G1772,lookups!$A$2:$I$201,4,0)</f>
        <v>Pomacentridae</v>
      </c>
      <c r="N1772" t="str">
        <f>VLOOKUP(G1772,lookups!$A$2:$I$201,5,0)</f>
        <v>Herbivores</v>
      </c>
      <c r="O1772">
        <f>VLOOKUP(G1772,lookups!$A$2:$I$201,6,0)</f>
        <v>1.95E-2</v>
      </c>
      <c r="P1772">
        <f>VLOOKUP(G1772,lookups!$A$2:$I$201,7,0)</f>
        <v>2.99</v>
      </c>
      <c r="Q1772">
        <f t="shared" si="29"/>
        <v>6.5596059480892199</v>
      </c>
    </row>
    <row r="1773" spans="1:17" x14ac:dyDescent="0.2">
      <c r="A1773" s="31">
        <v>44677</v>
      </c>
      <c r="B1773" s="32">
        <v>0.55902777777777801</v>
      </c>
      <c r="C1773" t="s">
        <v>436</v>
      </c>
      <c r="D1773" t="s">
        <v>383</v>
      </c>
      <c r="E1773">
        <v>4</v>
      </c>
      <c r="F1773">
        <v>1.9</v>
      </c>
      <c r="G1773" t="s">
        <v>373</v>
      </c>
      <c r="H1773">
        <v>3</v>
      </c>
      <c r="I1773">
        <v>30</v>
      </c>
      <c r="K1773" t="str">
        <f>VLOOKUP(G1773,lookups!$A$2:$I$201,2,0)</f>
        <v>Bluehead Wrasse</v>
      </c>
      <c r="L1773" t="str">
        <f>VLOOKUP(G1773,lookups!$A$2:$I$201,3,0)</f>
        <v>Thalassoma bifasciatum</v>
      </c>
      <c r="M1773" t="str">
        <f>VLOOKUP(G1773,lookups!$A$2:$I$201,4,0)</f>
        <v>Labridae</v>
      </c>
      <c r="N1773" t="str">
        <f>VLOOKUP(G1773,lookups!$A$2:$I$201,5,0)</f>
        <v>Carnivores</v>
      </c>
      <c r="O1773">
        <f>VLOOKUP(G1773,lookups!$A$2:$I$201,6,0)</f>
        <v>8.9099999999999995E-3</v>
      </c>
      <c r="P1773">
        <f>VLOOKUP(G1773,lookups!$A$2:$I$201,7,0)</f>
        <v>3.01</v>
      </c>
      <c r="Q1773">
        <f t="shared" si="29"/>
        <v>0.24322750267948948</v>
      </c>
    </row>
    <row r="1774" spans="1:17" x14ac:dyDescent="0.2">
      <c r="A1774" s="31">
        <v>44677</v>
      </c>
      <c r="B1774" s="32">
        <v>0.55902777777777801</v>
      </c>
      <c r="C1774" t="s">
        <v>436</v>
      </c>
      <c r="D1774" t="s">
        <v>383</v>
      </c>
      <c r="E1774">
        <v>4</v>
      </c>
      <c r="F1774">
        <v>1.9</v>
      </c>
      <c r="G1774" t="s">
        <v>373</v>
      </c>
      <c r="H1774">
        <v>5</v>
      </c>
      <c r="I1774">
        <v>5</v>
      </c>
      <c r="K1774" t="str">
        <f>VLOOKUP(G1774,lookups!$A$2:$I$201,2,0)</f>
        <v>Bluehead Wrasse</v>
      </c>
      <c r="L1774" t="str">
        <f>VLOOKUP(G1774,lookups!$A$2:$I$201,3,0)</f>
        <v>Thalassoma bifasciatum</v>
      </c>
      <c r="M1774" t="str">
        <f>VLOOKUP(G1774,lookups!$A$2:$I$201,4,0)</f>
        <v>Labridae</v>
      </c>
      <c r="N1774" t="str">
        <f>VLOOKUP(G1774,lookups!$A$2:$I$201,5,0)</f>
        <v>Carnivores</v>
      </c>
      <c r="O1774">
        <f>VLOOKUP(G1774,lookups!$A$2:$I$201,6,0)</f>
        <v>8.9099999999999995E-3</v>
      </c>
      <c r="P1774">
        <f>VLOOKUP(G1774,lookups!$A$2:$I$201,7,0)</f>
        <v>3.01</v>
      </c>
      <c r="Q1774">
        <f t="shared" si="29"/>
        <v>1.1318201385239828</v>
      </c>
    </row>
    <row r="1775" spans="1:17" x14ac:dyDescent="0.2">
      <c r="A1775" s="31">
        <v>44677</v>
      </c>
      <c r="B1775" s="32">
        <v>0.57361111111111118</v>
      </c>
      <c r="C1775" t="s">
        <v>436</v>
      </c>
      <c r="D1775" t="s">
        <v>383</v>
      </c>
      <c r="E1775">
        <v>5</v>
      </c>
      <c r="F1775">
        <v>2</v>
      </c>
      <c r="G1775" t="s">
        <v>39</v>
      </c>
      <c r="H1775">
        <v>12</v>
      </c>
      <c r="K1775" t="str">
        <f>VLOOKUP(G1775,lookups!$A$2:$I$201,2,0)</f>
        <v>Blue Tang</v>
      </c>
      <c r="L1775" t="str">
        <f>VLOOKUP(G1775,lookups!$A$2:$I$201,3,0)</f>
        <v>Acanthurus coeruleus</v>
      </c>
      <c r="M1775" t="str">
        <f>VLOOKUP(G1775,lookups!$A$2:$I$201,4,0)</f>
        <v>Acanthuridae</v>
      </c>
      <c r="N1775" t="str">
        <f>VLOOKUP(G1775,lookups!$A$2:$I$201,5,0)</f>
        <v>Herbivores</v>
      </c>
      <c r="O1775">
        <f>VLOOKUP(G1775,lookups!$A$2:$I$201,6,0)</f>
        <v>4.1500000000000002E-2</v>
      </c>
      <c r="P1775">
        <f>VLOOKUP(G1775,lookups!$A$2:$I$201,7,0)</f>
        <v>2.8346</v>
      </c>
      <c r="Q1775">
        <f t="shared" si="29"/>
        <v>47.543949588135646</v>
      </c>
    </row>
    <row r="1776" spans="1:17" x14ac:dyDescent="0.2">
      <c r="A1776" s="31">
        <v>44677</v>
      </c>
      <c r="B1776" s="32">
        <v>0.57361111111111118</v>
      </c>
      <c r="C1776" t="s">
        <v>436</v>
      </c>
      <c r="D1776" t="s">
        <v>383</v>
      </c>
      <c r="E1776">
        <v>5</v>
      </c>
      <c r="F1776">
        <v>2</v>
      </c>
      <c r="G1776" t="s">
        <v>39</v>
      </c>
      <c r="H1776">
        <v>14</v>
      </c>
      <c r="I1776">
        <v>10</v>
      </c>
      <c r="K1776" t="str">
        <f>VLOOKUP(G1776,lookups!$A$2:$I$201,2,0)</f>
        <v>Blue Tang</v>
      </c>
      <c r="L1776" t="str">
        <f>VLOOKUP(G1776,lookups!$A$2:$I$201,3,0)</f>
        <v>Acanthurus coeruleus</v>
      </c>
      <c r="M1776" t="str">
        <f>VLOOKUP(G1776,lookups!$A$2:$I$201,4,0)</f>
        <v>Acanthuridae</v>
      </c>
      <c r="N1776" t="str">
        <f>VLOOKUP(G1776,lookups!$A$2:$I$201,5,0)</f>
        <v>Herbivores</v>
      </c>
      <c r="O1776">
        <f>VLOOKUP(G1776,lookups!$A$2:$I$201,6,0)</f>
        <v>4.1500000000000002E-2</v>
      </c>
      <c r="P1776">
        <f>VLOOKUP(G1776,lookups!$A$2:$I$201,7,0)</f>
        <v>2.8346</v>
      </c>
      <c r="Q1776">
        <f t="shared" si="29"/>
        <v>73.597426182870976</v>
      </c>
    </row>
    <row r="1777" spans="1:17" x14ac:dyDescent="0.2">
      <c r="A1777" s="31">
        <v>44677</v>
      </c>
      <c r="B1777" s="32">
        <v>0.57361111111111096</v>
      </c>
      <c r="C1777" t="s">
        <v>436</v>
      </c>
      <c r="D1777" t="s">
        <v>383</v>
      </c>
      <c r="E1777">
        <v>5</v>
      </c>
      <c r="F1777">
        <v>2</v>
      </c>
      <c r="G1777" t="s">
        <v>39</v>
      </c>
      <c r="H1777">
        <v>15</v>
      </c>
      <c r="I1777">
        <v>5</v>
      </c>
      <c r="K1777" t="str">
        <f>VLOOKUP(G1777,lookups!$A$2:$I$201,2,0)</f>
        <v>Blue Tang</v>
      </c>
      <c r="L1777" t="str">
        <f>VLOOKUP(G1777,lookups!$A$2:$I$201,3,0)</f>
        <v>Acanthurus coeruleus</v>
      </c>
      <c r="M1777" t="str">
        <f>VLOOKUP(G1777,lookups!$A$2:$I$201,4,0)</f>
        <v>Acanthuridae</v>
      </c>
      <c r="N1777" t="str">
        <f>VLOOKUP(G1777,lookups!$A$2:$I$201,5,0)</f>
        <v>Herbivores</v>
      </c>
      <c r="O1777">
        <f>VLOOKUP(G1777,lookups!$A$2:$I$201,6,0)</f>
        <v>4.1500000000000002E-2</v>
      </c>
      <c r="P1777">
        <f>VLOOKUP(G1777,lookups!$A$2:$I$201,7,0)</f>
        <v>2.8346</v>
      </c>
      <c r="Q1777">
        <f t="shared" si="29"/>
        <v>89.494506928689532</v>
      </c>
    </row>
    <row r="1778" spans="1:17" x14ac:dyDescent="0.2">
      <c r="A1778" s="31">
        <v>44677</v>
      </c>
      <c r="B1778" s="32">
        <v>0.57361111111111096</v>
      </c>
      <c r="C1778" t="s">
        <v>436</v>
      </c>
      <c r="D1778" t="s">
        <v>383</v>
      </c>
      <c r="E1778">
        <v>5</v>
      </c>
      <c r="F1778">
        <v>2</v>
      </c>
      <c r="G1778" t="s">
        <v>39</v>
      </c>
      <c r="H1778">
        <v>4</v>
      </c>
      <c r="I1778">
        <v>2</v>
      </c>
      <c r="K1778" t="str">
        <f>VLOOKUP(G1778,lookups!$A$2:$I$201,2,0)</f>
        <v>Blue Tang</v>
      </c>
      <c r="L1778" t="str">
        <f>VLOOKUP(G1778,lookups!$A$2:$I$201,3,0)</f>
        <v>Acanthurus coeruleus</v>
      </c>
      <c r="M1778" t="str">
        <f>VLOOKUP(G1778,lookups!$A$2:$I$201,4,0)</f>
        <v>Acanthuridae</v>
      </c>
      <c r="N1778" t="str">
        <f>VLOOKUP(G1778,lookups!$A$2:$I$201,5,0)</f>
        <v>Herbivores</v>
      </c>
      <c r="O1778">
        <f>VLOOKUP(G1778,lookups!$A$2:$I$201,6,0)</f>
        <v>4.1500000000000002E-2</v>
      </c>
      <c r="P1778">
        <f>VLOOKUP(G1778,lookups!$A$2:$I$201,7,0)</f>
        <v>2.8346</v>
      </c>
      <c r="Q1778">
        <f t="shared" si="29"/>
        <v>2.1117735602071006</v>
      </c>
    </row>
    <row r="1779" spans="1:17" x14ac:dyDescent="0.2">
      <c r="A1779" s="31">
        <v>44677</v>
      </c>
      <c r="B1779" s="32">
        <v>0.57361111111111096</v>
      </c>
      <c r="C1779" t="s">
        <v>436</v>
      </c>
      <c r="D1779" t="s">
        <v>383</v>
      </c>
      <c r="E1779">
        <v>5</v>
      </c>
      <c r="F1779">
        <v>2</v>
      </c>
      <c r="G1779" t="s">
        <v>39</v>
      </c>
      <c r="H1779">
        <v>5</v>
      </c>
      <c r="K1779" t="str">
        <f>VLOOKUP(G1779,lookups!$A$2:$I$201,2,0)</f>
        <v>Blue Tang</v>
      </c>
      <c r="L1779" t="str">
        <f>VLOOKUP(G1779,lookups!$A$2:$I$201,3,0)</f>
        <v>Acanthurus coeruleus</v>
      </c>
      <c r="M1779" t="str">
        <f>VLOOKUP(G1779,lookups!$A$2:$I$201,4,0)</f>
        <v>Acanthuridae</v>
      </c>
      <c r="N1779" t="str">
        <f>VLOOKUP(G1779,lookups!$A$2:$I$201,5,0)</f>
        <v>Herbivores</v>
      </c>
      <c r="O1779">
        <f>VLOOKUP(G1779,lookups!$A$2:$I$201,6,0)</f>
        <v>4.1500000000000002E-2</v>
      </c>
      <c r="P1779">
        <f>VLOOKUP(G1779,lookups!$A$2:$I$201,7,0)</f>
        <v>2.8346</v>
      </c>
      <c r="Q1779">
        <f t="shared" si="29"/>
        <v>3.9751037756219527</v>
      </c>
    </row>
    <row r="1780" spans="1:17" x14ac:dyDescent="0.2">
      <c r="A1780" s="31">
        <v>44677</v>
      </c>
      <c r="B1780" s="32">
        <v>0.57361111111111096</v>
      </c>
      <c r="C1780" t="s">
        <v>436</v>
      </c>
      <c r="D1780" t="s">
        <v>383</v>
      </c>
      <c r="E1780">
        <v>5</v>
      </c>
      <c r="F1780">
        <v>2</v>
      </c>
      <c r="G1780" t="s">
        <v>39</v>
      </c>
      <c r="H1780">
        <v>15</v>
      </c>
      <c r="I1780">
        <v>4</v>
      </c>
      <c r="K1780" t="str">
        <f>VLOOKUP(G1780,lookups!$A$2:$I$201,2,0)</f>
        <v>Blue Tang</v>
      </c>
      <c r="L1780" t="str">
        <f>VLOOKUP(G1780,lookups!$A$2:$I$201,3,0)</f>
        <v>Acanthurus coeruleus</v>
      </c>
      <c r="M1780" t="str">
        <f>VLOOKUP(G1780,lookups!$A$2:$I$201,4,0)</f>
        <v>Acanthuridae</v>
      </c>
      <c r="N1780" t="str">
        <f>VLOOKUP(G1780,lookups!$A$2:$I$201,5,0)</f>
        <v>Herbivores</v>
      </c>
      <c r="O1780">
        <f>VLOOKUP(G1780,lookups!$A$2:$I$201,6,0)</f>
        <v>4.1500000000000002E-2</v>
      </c>
      <c r="P1780">
        <f>VLOOKUP(G1780,lookups!$A$2:$I$201,7,0)</f>
        <v>2.8346</v>
      </c>
      <c r="Q1780">
        <f t="shared" si="29"/>
        <v>89.494506928689532</v>
      </c>
    </row>
    <row r="1781" spans="1:17" x14ac:dyDescent="0.2">
      <c r="A1781" s="31">
        <v>44677</v>
      </c>
      <c r="B1781" s="32">
        <v>0.57361111111111096</v>
      </c>
      <c r="C1781" t="s">
        <v>436</v>
      </c>
      <c r="D1781" t="s">
        <v>383</v>
      </c>
      <c r="E1781">
        <v>5</v>
      </c>
      <c r="F1781">
        <v>2</v>
      </c>
      <c r="G1781" t="s">
        <v>30</v>
      </c>
      <c r="H1781">
        <v>14</v>
      </c>
      <c r="I1781">
        <v>2</v>
      </c>
      <c r="K1781" t="str">
        <f>VLOOKUP(G1781,lookups!$A$2:$I$201,2,0)</f>
        <v>Ocean Surgeonfish</v>
      </c>
      <c r="L1781" t="str">
        <f>VLOOKUP(G1781,lookups!$A$2:$I$201,3,0)</f>
        <v>Acanthurus bahianus</v>
      </c>
      <c r="M1781" t="str">
        <f>VLOOKUP(G1781,lookups!$A$2:$I$201,4,0)</f>
        <v>Acanthuridae</v>
      </c>
      <c r="N1781" t="str">
        <f>VLOOKUP(G1781,lookups!$A$2:$I$201,5,0)</f>
        <v>Herbivores</v>
      </c>
      <c r="O1781">
        <f>VLOOKUP(G1781,lookups!$A$2:$I$201,6,0)</f>
        <v>2.3699999999999999E-2</v>
      </c>
      <c r="P1781">
        <f>VLOOKUP(G1781,lookups!$A$2:$I$201,7,0)</f>
        <v>2.9752000000000001</v>
      </c>
      <c r="Q1781">
        <f t="shared" si="29"/>
        <v>60.912787998674638</v>
      </c>
    </row>
    <row r="1782" spans="1:17" x14ac:dyDescent="0.2">
      <c r="A1782" s="31">
        <v>44677</v>
      </c>
      <c r="B1782" s="32">
        <v>0.57361111111111096</v>
      </c>
      <c r="C1782" t="s">
        <v>436</v>
      </c>
      <c r="D1782" t="s">
        <v>383</v>
      </c>
      <c r="E1782">
        <v>5</v>
      </c>
      <c r="F1782">
        <v>2</v>
      </c>
      <c r="G1782" t="s">
        <v>323</v>
      </c>
      <c r="H1782">
        <v>13</v>
      </c>
      <c r="J1782" t="s">
        <v>386</v>
      </c>
      <c r="K1782" t="str">
        <f>VLOOKUP(G1782,lookups!$A$2:$I$201,2,0)</f>
        <v>Queen Parrotfish</v>
      </c>
      <c r="L1782" t="str">
        <f>VLOOKUP(G1782,lookups!$A$2:$I$201,3,0)</f>
        <v>Scarus vetula</v>
      </c>
      <c r="M1782" t="str">
        <f>VLOOKUP(G1782,lookups!$A$2:$I$201,4,0)</f>
        <v>Scaridae</v>
      </c>
      <c r="N1782" t="str">
        <f>VLOOKUP(G1782,lookups!$A$2:$I$201,5,0)</f>
        <v>Herbivores</v>
      </c>
      <c r="O1782">
        <f>VLOOKUP(G1782,lookups!$A$2:$I$201,6,0)</f>
        <v>2.5000000000000001E-2</v>
      </c>
      <c r="P1782">
        <f>VLOOKUP(G1782,lookups!$A$2:$I$201,7,0)</f>
        <v>2.9214000000000002</v>
      </c>
      <c r="Q1782">
        <f t="shared" si="29"/>
        <v>44.896668724352082</v>
      </c>
    </row>
    <row r="1783" spans="1:17" x14ac:dyDescent="0.2">
      <c r="A1783" s="31">
        <v>44677</v>
      </c>
      <c r="B1783" s="32">
        <v>0.57361111111111096</v>
      </c>
      <c r="C1783" t="s">
        <v>436</v>
      </c>
      <c r="D1783" t="s">
        <v>383</v>
      </c>
      <c r="E1783">
        <v>5</v>
      </c>
      <c r="F1783">
        <v>2</v>
      </c>
      <c r="G1783" t="s">
        <v>323</v>
      </c>
      <c r="H1783">
        <v>12</v>
      </c>
      <c r="J1783" t="s">
        <v>386</v>
      </c>
      <c r="K1783" t="str">
        <f>VLOOKUP(G1783,lookups!$A$2:$I$201,2,0)</f>
        <v>Queen Parrotfish</v>
      </c>
      <c r="L1783" t="str">
        <f>VLOOKUP(G1783,lookups!$A$2:$I$201,3,0)</f>
        <v>Scarus vetula</v>
      </c>
      <c r="M1783" t="str">
        <f>VLOOKUP(G1783,lookups!$A$2:$I$201,4,0)</f>
        <v>Scaridae</v>
      </c>
      <c r="N1783" t="str">
        <f>VLOOKUP(G1783,lookups!$A$2:$I$201,5,0)</f>
        <v>Herbivores</v>
      </c>
      <c r="O1783">
        <f>VLOOKUP(G1783,lookups!$A$2:$I$201,6,0)</f>
        <v>2.5000000000000001E-2</v>
      </c>
      <c r="P1783">
        <f>VLOOKUP(G1783,lookups!$A$2:$I$201,7,0)</f>
        <v>2.9214000000000002</v>
      </c>
      <c r="Q1783">
        <f t="shared" si="29"/>
        <v>35.535309379641568</v>
      </c>
    </row>
    <row r="1784" spans="1:17" x14ac:dyDescent="0.2">
      <c r="A1784" s="31">
        <v>44677</v>
      </c>
      <c r="B1784" s="32">
        <v>0.57361111111111096</v>
      </c>
      <c r="C1784" t="s">
        <v>436</v>
      </c>
      <c r="D1784" t="s">
        <v>383</v>
      </c>
      <c r="E1784">
        <v>5</v>
      </c>
      <c r="F1784">
        <v>2</v>
      </c>
      <c r="G1784" t="s">
        <v>318</v>
      </c>
      <c r="H1784">
        <v>12</v>
      </c>
      <c r="J1784" t="s">
        <v>385</v>
      </c>
      <c r="K1784" t="str">
        <f>VLOOKUP(G1784,lookups!$A$2:$I$201,2,0)</f>
        <v>Striped Parrotfish</v>
      </c>
      <c r="L1784" t="str">
        <f>VLOOKUP(G1784,lookups!$A$2:$I$201,3,0)</f>
        <v>Scarus iserti</v>
      </c>
      <c r="M1784" t="str">
        <f>VLOOKUP(G1784,lookups!$A$2:$I$201,4,0)</f>
        <v>Scaridae</v>
      </c>
      <c r="N1784" t="str">
        <f>VLOOKUP(G1784,lookups!$A$2:$I$201,5,0)</f>
        <v>Herbivores</v>
      </c>
      <c r="O1784">
        <f>VLOOKUP(G1784,lookups!$A$2:$I$201,6,0)</f>
        <v>1.47E-2</v>
      </c>
      <c r="P1784">
        <f>VLOOKUP(G1784,lookups!$A$2:$I$201,7,0)</f>
        <v>3.0548000000000002</v>
      </c>
      <c r="Q1784">
        <f t="shared" si="29"/>
        <v>29.107184931818338</v>
      </c>
    </row>
    <row r="1785" spans="1:17" x14ac:dyDescent="0.2">
      <c r="A1785" s="31">
        <v>44677</v>
      </c>
      <c r="B1785" s="32">
        <v>0.57361111111111096</v>
      </c>
      <c r="C1785" t="s">
        <v>436</v>
      </c>
      <c r="D1785" t="s">
        <v>383</v>
      </c>
      <c r="E1785">
        <v>5</v>
      </c>
      <c r="F1785">
        <v>2</v>
      </c>
      <c r="G1785" t="s">
        <v>318</v>
      </c>
      <c r="H1785">
        <v>10</v>
      </c>
      <c r="J1785" t="s">
        <v>386</v>
      </c>
      <c r="K1785" t="str">
        <f>VLOOKUP(G1785,lookups!$A$2:$I$201,2,0)</f>
        <v>Striped Parrotfish</v>
      </c>
      <c r="L1785" t="str">
        <f>VLOOKUP(G1785,lookups!$A$2:$I$201,3,0)</f>
        <v>Scarus iserti</v>
      </c>
      <c r="M1785" t="str">
        <f>VLOOKUP(G1785,lookups!$A$2:$I$201,4,0)</f>
        <v>Scaridae</v>
      </c>
      <c r="N1785" t="str">
        <f>VLOOKUP(G1785,lookups!$A$2:$I$201,5,0)</f>
        <v>Herbivores</v>
      </c>
      <c r="O1785">
        <f>VLOOKUP(G1785,lookups!$A$2:$I$201,6,0)</f>
        <v>1.47E-2</v>
      </c>
      <c r="P1785">
        <f>VLOOKUP(G1785,lookups!$A$2:$I$201,7,0)</f>
        <v>3.0548000000000002</v>
      </c>
      <c r="Q1785">
        <f t="shared" si="29"/>
        <v>16.676977189904147</v>
      </c>
    </row>
    <row r="1786" spans="1:17" x14ac:dyDescent="0.2">
      <c r="A1786" s="31">
        <v>44677</v>
      </c>
      <c r="B1786" s="32">
        <v>0.57361111111111096</v>
      </c>
      <c r="C1786" t="s">
        <v>436</v>
      </c>
      <c r="D1786" t="s">
        <v>383</v>
      </c>
      <c r="E1786">
        <v>5</v>
      </c>
      <c r="F1786">
        <v>2</v>
      </c>
      <c r="G1786" t="s">
        <v>318</v>
      </c>
      <c r="H1786">
        <v>12</v>
      </c>
      <c r="I1786">
        <v>2</v>
      </c>
      <c r="J1786" t="s">
        <v>386</v>
      </c>
      <c r="K1786" t="str">
        <f>VLOOKUP(G1786,lookups!$A$2:$I$201,2,0)</f>
        <v>Striped Parrotfish</v>
      </c>
      <c r="L1786" t="str">
        <f>VLOOKUP(G1786,lookups!$A$2:$I$201,3,0)</f>
        <v>Scarus iserti</v>
      </c>
      <c r="M1786" t="str">
        <f>VLOOKUP(G1786,lookups!$A$2:$I$201,4,0)</f>
        <v>Scaridae</v>
      </c>
      <c r="N1786" t="str">
        <f>VLOOKUP(G1786,lookups!$A$2:$I$201,5,0)</f>
        <v>Herbivores</v>
      </c>
      <c r="O1786">
        <f>VLOOKUP(G1786,lookups!$A$2:$I$201,6,0)</f>
        <v>1.47E-2</v>
      </c>
      <c r="P1786">
        <f>VLOOKUP(G1786,lookups!$A$2:$I$201,7,0)</f>
        <v>3.0548000000000002</v>
      </c>
      <c r="Q1786">
        <f t="shared" si="29"/>
        <v>29.107184931818338</v>
      </c>
    </row>
    <row r="1787" spans="1:17" x14ac:dyDescent="0.2">
      <c r="A1787" s="31">
        <v>44677</v>
      </c>
      <c r="B1787" s="32">
        <v>0.57361111111111096</v>
      </c>
      <c r="C1787" t="s">
        <v>436</v>
      </c>
      <c r="D1787" t="s">
        <v>383</v>
      </c>
      <c r="E1787">
        <v>5</v>
      </c>
      <c r="F1787">
        <v>2</v>
      </c>
      <c r="G1787" t="s">
        <v>318</v>
      </c>
      <c r="H1787">
        <v>11</v>
      </c>
      <c r="J1787" t="s">
        <v>386</v>
      </c>
      <c r="K1787" t="str">
        <f>VLOOKUP(G1787,lookups!$A$2:$I$201,2,0)</f>
        <v>Striped Parrotfish</v>
      </c>
      <c r="L1787" t="str">
        <f>VLOOKUP(G1787,lookups!$A$2:$I$201,3,0)</f>
        <v>Scarus iserti</v>
      </c>
      <c r="M1787" t="str">
        <f>VLOOKUP(G1787,lookups!$A$2:$I$201,4,0)</f>
        <v>Scaridae</v>
      </c>
      <c r="N1787" t="str">
        <f>VLOOKUP(G1787,lookups!$A$2:$I$201,5,0)</f>
        <v>Herbivores</v>
      </c>
      <c r="O1787">
        <f>VLOOKUP(G1787,lookups!$A$2:$I$201,6,0)</f>
        <v>1.47E-2</v>
      </c>
      <c r="P1787">
        <f>VLOOKUP(G1787,lookups!$A$2:$I$201,7,0)</f>
        <v>3.0548000000000002</v>
      </c>
      <c r="Q1787">
        <f t="shared" si="29"/>
        <v>22.313295111338885</v>
      </c>
    </row>
    <row r="1788" spans="1:17" x14ac:dyDescent="0.2">
      <c r="A1788" s="31">
        <v>44677</v>
      </c>
      <c r="B1788" s="32">
        <v>0.57361111111111096</v>
      </c>
      <c r="C1788" t="s">
        <v>436</v>
      </c>
      <c r="D1788" t="s">
        <v>383</v>
      </c>
      <c r="E1788">
        <v>5</v>
      </c>
      <c r="F1788">
        <v>2</v>
      </c>
      <c r="G1788" t="s">
        <v>323</v>
      </c>
      <c r="H1788">
        <v>5</v>
      </c>
      <c r="I1788">
        <v>11</v>
      </c>
      <c r="J1788" t="s">
        <v>384</v>
      </c>
      <c r="K1788" t="str">
        <f>VLOOKUP(G1788,lookups!$A$2:$I$201,2,0)</f>
        <v>Queen Parrotfish</v>
      </c>
      <c r="L1788" t="str">
        <f>VLOOKUP(G1788,lookups!$A$2:$I$201,3,0)</f>
        <v>Scarus vetula</v>
      </c>
      <c r="M1788" t="str">
        <f>VLOOKUP(G1788,lookups!$A$2:$I$201,4,0)</f>
        <v>Scaridae</v>
      </c>
      <c r="N1788" t="str">
        <f>VLOOKUP(G1788,lookups!$A$2:$I$201,5,0)</f>
        <v>Herbivores</v>
      </c>
      <c r="O1788">
        <f>VLOOKUP(G1788,lookups!$A$2:$I$201,6,0)</f>
        <v>2.5000000000000001E-2</v>
      </c>
      <c r="P1788">
        <f>VLOOKUP(G1788,lookups!$A$2:$I$201,7,0)</f>
        <v>2.9214000000000002</v>
      </c>
      <c r="Q1788">
        <f t="shared" si="29"/>
        <v>2.7536642058777425</v>
      </c>
    </row>
    <row r="1789" spans="1:17" x14ac:dyDescent="0.2">
      <c r="A1789" s="31">
        <v>44677</v>
      </c>
      <c r="B1789" s="32">
        <v>0.57361111111111096</v>
      </c>
      <c r="C1789" t="s">
        <v>436</v>
      </c>
      <c r="D1789" t="s">
        <v>383</v>
      </c>
      <c r="E1789">
        <v>5</v>
      </c>
      <c r="F1789">
        <v>2</v>
      </c>
      <c r="G1789" t="s">
        <v>323</v>
      </c>
      <c r="H1789">
        <v>6</v>
      </c>
      <c r="J1789" t="s">
        <v>384</v>
      </c>
      <c r="K1789" t="str">
        <f>VLOOKUP(G1789,lookups!$A$2:$I$201,2,0)</f>
        <v>Queen Parrotfish</v>
      </c>
      <c r="L1789" t="str">
        <f>VLOOKUP(G1789,lookups!$A$2:$I$201,3,0)</f>
        <v>Scarus vetula</v>
      </c>
      <c r="M1789" t="str">
        <f>VLOOKUP(G1789,lookups!$A$2:$I$201,4,0)</f>
        <v>Scaridae</v>
      </c>
      <c r="N1789" t="str">
        <f>VLOOKUP(G1789,lookups!$A$2:$I$201,5,0)</f>
        <v>Herbivores</v>
      </c>
      <c r="O1789">
        <f>VLOOKUP(G1789,lookups!$A$2:$I$201,6,0)</f>
        <v>2.5000000000000001E-2</v>
      </c>
      <c r="P1789">
        <f>VLOOKUP(G1789,lookups!$A$2:$I$201,7,0)</f>
        <v>2.9214000000000002</v>
      </c>
      <c r="Q1789">
        <f t="shared" si="29"/>
        <v>4.6906288624930603</v>
      </c>
    </row>
    <row r="1790" spans="1:17" x14ac:dyDescent="0.2">
      <c r="A1790" s="31">
        <v>44677</v>
      </c>
      <c r="B1790" s="32">
        <v>0.57361111111111096</v>
      </c>
      <c r="C1790" t="s">
        <v>436</v>
      </c>
      <c r="D1790" t="s">
        <v>383</v>
      </c>
      <c r="E1790">
        <v>5</v>
      </c>
      <c r="F1790">
        <v>2</v>
      </c>
      <c r="G1790" t="s">
        <v>323</v>
      </c>
      <c r="H1790">
        <v>9</v>
      </c>
      <c r="J1790" t="s">
        <v>384</v>
      </c>
      <c r="K1790" t="str">
        <f>VLOOKUP(G1790,lookups!$A$2:$I$201,2,0)</f>
        <v>Queen Parrotfish</v>
      </c>
      <c r="L1790" t="str">
        <f>VLOOKUP(G1790,lookups!$A$2:$I$201,3,0)</f>
        <v>Scarus vetula</v>
      </c>
      <c r="M1790" t="str">
        <f>VLOOKUP(G1790,lookups!$A$2:$I$201,4,0)</f>
        <v>Scaridae</v>
      </c>
      <c r="N1790" t="str">
        <f>VLOOKUP(G1790,lookups!$A$2:$I$201,5,0)</f>
        <v>Herbivores</v>
      </c>
      <c r="O1790">
        <f>VLOOKUP(G1790,lookups!$A$2:$I$201,6,0)</f>
        <v>2.5000000000000001E-2</v>
      </c>
      <c r="P1790">
        <f>VLOOKUP(G1790,lookups!$A$2:$I$201,7,0)</f>
        <v>2.9214000000000002</v>
      </c>
      <c r="Q1790">
        <f t="shared" si="29"/>
        <v>15.334304244596257</v>
      </c>
    </row>
    <row r="1791" spans="1:17" x14ac:dyDescent="0.2">
      <c r="A1791" s="31">
        <v>44677</v>
      </c>
      <c r="B1791" s="32">
        <v>0.57361111111111096</v>
      </c>
      <c r="C1791" t="s">
        <v>436</v>
      </c>
      <c r="D1791" t="s">
        <v>383</v>
      </c>
      <c r="E1791">
        <v>5</v>
      </c>
      <c r="F1791">
        <v>2</v>
      </c>
      <c r="G1791" t="s">
        <v>318</v>
      </c>
      <c r="H1791">
        <v>8</v>
      </c>
      <c r="J1791" t="s">
        <v>384</v>
      </c>
      <c r="K1791" t="str">
        <f>VLOOKUP(G1791,lookups!$A$2:$I$201,2,0)</f>
        <v>Striped Parrotfish</v>
      </c>
      <c r="L1791" t="str">
        <f>VLOOKUP(G1791,lookups!$A$2:$I$201,3,0)</f>
        <v>Scarus iserti</v>
      </c>
      <c r="M1791" t="str">
        <f>VLOOKUP(G1791,lookups!$A$2:$I$201,4,0)</f>
        <v>Scaridae</v>
      </c>
      <c r="N1791" t="str">
        <f>VLOOKUP(G1791,lookups!$A$2:$I$201,5,0)</f>
        <v>Herbivores</v>
      </c>
      <c r="O1791">
        <f>VLOOKUP(G1791,lookups!$A$2:$I$201,6,0)</f>
        <v>1.47E-2</v>
      </c>
      <c r="P1791">
        <f>VLOOKUP(G1791,lookups!$A$2:$I$201,7,0)</f>
        <v>3.0548000000000002</v>
      </c>
      <c r="Q1791">
        <f t="shared" si="29"/>
        <v>8.4348356905685886</v>
      </c>
    </row>
    <row r="1792" spans="1:17" x14ac:dyDescent="0.2">
      <c r="A1792" s="31">
        <v>44677</v>
      </c>
      <c r="B1792" s="32">
        <v>0.57361111111111096</v>
      </c>
      <c r="C1792" t="s">
        <v>436</v>
      </c>
      <c r="D1792" t="s">
        <v>383</v>
      </c>
      <c r="E1792">
        <v>5</v>
      </c>
      <c r="F1792">
        <v>2</v>
      </c>
      <c r="G1792" t="s">
        <v>318</v>
      </c>
      <c r="H1792">
        <v>5</v>
      </c>
      <c r="I1792">
        <v>19</v>
      </c>
      <c r="J1792" t="s">
        <v>384</v>
      </c>
      <c r="K1792" t="str">
        <f>VLOOKUP(G1792,lookups!$A$2:$I$201,2,0)</f>
        <v>Striped Parrotfish</v>
      </c>
      <c r="L1792" t="str">
        <f>VLOOKUP(G1792,lookups!$A$2:$I$201,3,0)</f>
        <v>Scarus iserti</v>
      </c>
      <c r="M1792" t="str">
        <f>VLOOKUP(G1792,lookups!$A$2:$I$201,4,0)</f>
        <v>Scaridae</v>
      </c>
      <c r="N1792" t="str">
        <f>VLOOKUP(G1792,lookups!$A$2:$I$201,5,0)</f>
        <v>Herbivores</v>
      </c>
      <c r="O1792">
        <f>VLOOKUP(G1792,lookups!$A$2:$I$201,6,0)</f>
        <v>1.47E-2</v>
      </c>
      <c r="P1792">
        <f>VLOOKUP(G1792,lookups!$A$2:$I$201,7,0)</f>
        <v>3.0548000000000002</v>
      </c>
      <c r="Q1792">
        <f t="shared" si="29"/>
        <v>2.0069238957862789</v>
      </c>
    </row>
    <row r="1793" spans="1:17" x14ac:dyDescent="0.2">
      <c r="A1793" s="31">
        <v>44677</v>
      </c>
      <c r="B1793" s="32">
        <v>0.57361111111111096</v>
      </c>
      <c r="C1793" t="s">
        <v>436</v>
      </c>
      <c r="D1793" t="s">
        <v>383</v>
      </c>
      <c r="E1793">
        <v>5</v>
      </c>
      <c r="F1793">
        <v>2</v>
      </c>
      <c r="G1793" t="s">
        <v>318</v>
      </c>
      <c r="H1793">
        <v>9</v>
      </c>
      <c r="I1793">
        <v>10</v>
      </c>
      <c r="J1793" t="s">
        <v>384</v>
      </c>
      <c r="K1793" t="str">
        <f>VLOOKUP(G1793,lookups!$A$2:$I$201,2,0)</f>
        <v>Striped Parrotfish</v>
      </c>
      <c r="L1793" t="str">
        <f>VLOOKUP(G1793,lookups!$A$2:$I$201,3,0)</f>
        <v>Scarus iserti</v>
      </c>
      <c r="M1793" t="str">
        <f>VLOOKUP(G1793,lookups!$A$2:$I$201,4,0)</f>
        <v>Scaridae</v>
      </c>
      <c r="N1793" t="str">
        <f>VLOOKUP(G1793,lookups!$A$2:$I$201,5,0)</f>
        <v>Herbivores</v>
      </c>
      <c r="O1793">
        <f>VLOOKUP(G1793,lookups!$A$2:$I$201,6,0)</f>
        <v>1.47E-2</v>
      </c>
      <c r="P1793">
        <f>VLOOKUP(G1793,lookups!$A$2:$I$201,7,0)</f>
        <v>3.0548000000000002</v>
      </c>
      <c r="Q1793">
        <f t="shared" si="29"/>
        <v>12.087524088838006</v>
      </c>
    </row>
    <row r="1794" spans="1:17" x14ac:dyDescent="0.2">
      <c r="A1794" s="31">
        <v>44677</v>
      </c>
      <c r="B1794" s="32">
        <v>0.57361111111111096</v>
      </c>
      <c r="C1794" t="s">
        <v>436</v>
      </c>
      <c r="D1794" t="s">
        <v>383</v>
      </c>
      <c r="E1794">
        <v>5</v>
      </c>
      <c r="F1794">
        <v>2</v>
      </c>
      <c r="G1794" t="s">
        <v>318</v>
      </c>
      <c r="H1794">
        <v>8</v>
      </c>
      <c r="I1794">
        <v>10</v>
      </c>
      <c r="J1794" t="s">
        <v>384</v>
      </c>
      <c r="K1794" t="str">
        <f>VLOOKUP(G1794,lookups!$A$2:$I$201,2,0)</f>
        <v>Striped Parrotfish</v>
      </c>
      <c r="L1794" t="str">
        <f>VLOOKUP(G1794,lookups!$A$2:$I$201,3,0)</f>
        <v>Scarus iserti</v>
      </c>
      <c r="M1794" t="str">
        <f>VLOOKUP(G1794,lookups!$A$2:$I$201,4,0)</f>
        <v>Scaridae</v>
      </c>
      <c r="N1794" t="str">
        <f>VLOOKUP(G1794,lookups!$A$2:$I$201,5,0)</f>
        <v>Herbivores</v>
      </c>
      <c r="O1794">
        <f>VLOOKUP(G1794,lookups!$A$2:$I$201,6,0)</f>
        <v>1.47E-2</v>
      </c>
      <c r="P1794">
        <f>VLOOKUP(G1794,lookups!$A$2:$I$201,7,0)</f>
        <v>3.0548000000000002</v>
      </c>
      <c r="Q1794">
        <f t="shared" si="29"/>
        <v>8.4348356905685886</v>
      </c>
    </row>
    <row r="1795" spans="1:17" x14ac:dyDescent="0.2">
      <c r="A1795" s="31">
        <v>44677</v>
      </c>
      <c r="B1795" s="32">
        <v>0.57361111111111096</v>
      </c>
      <c r="C1795" t="s">
        <v>436</v>
      </c>
      <c r="D1795" t="s">
        <v>383</v>
      </c>
      <c r="E1795">
        <v>5</v>
      </c>
      <c r="F1795">
        <v>2</v>
      </c>
      <c r="G1795" t="s">
        <v>318</v>
      </c>
      <c r="H1795">
        <v>8</v>
      </c>
      <c r="I1795">
        <v>11</v>
      </c>
      <c r="J1795" t="s">
        <v>384</v>
      </c>
      <c r="K1795" t="str">
        <f>VLOOKUP(G1795,lookups!$A$2:$I$201,2,0)</f>
        <v>Striped Parrotfish</v>
      </c>
      <c r="L1795" t="str">
        <f>VLOOKUP(G1795,lookups!$A$2:$I$201,3,0)</f>
        <v>Scarus iserti</v>
      </c>
      <c r="M1795" t="str">
        <f>VLOOKUP(G1795,lookups!$A$2:$I$201,4,0)</f>
        <v>Scaridae</v>
      </c>
      <c r="N1795" t="str">
        <f>VLOOKUP(G1795,lookups!$A$2:$I$201,5,0)</f>
        <v>Herbivores</v>
      </c>
      <c r="O1795">
        <f>VLOOKUP(G1795,lookups!$A$2:$I$201,6,0)</f>
        <v>1.47E-2</v>
      </c>
      <c r="P1795">
        <f>VLOOKUP(G1795,lookups!$A$2:$I$201,7,0)</f>
        <v>3.0548000000000002</v>
      </c>
      <c r="Q1795">
        <f t="shared" si="29"/>
        <v>8.4348356905685886</v>
      </c>
    </row>
    <row r="1796" spans="1:17" x14ac:dyDescent="0.2">
      <c r="A1796" s="31">
        <v>44677</v>
      </c>
      <c r="B1796" s="32">
        <v>0.57361111111111096</v>
      </c>
      <c r="C1796" t="s">
        <v>436</v>
      </c>
      <c r="D1796" t="s">
        <v>383</v>
      </c>
      <c r="E1796">
        <v>5</v>
      </c>
      <c r="F1796">
        <v>2</v>
      </c>
      <c r="G1796" t="s">
        <v>318</v>
      </c>
      <c r="H1796">
        <v>6</v>
      </c>
      <c r="I1796">
        <v>6</v>
      </c>
      <c r="J1796" t="s">
        <v>384</v>
      </c>
      <c r="K1796" t="str">
        <f>VLOOKUP(G1796,lookups!$A$2:$I$201,2,0)</f>
        <v>Striped Parrotfish</v>
      </c>
      <c r="L1796" t="str">
        <f>VLOOKUP(G1796,lookups!$A$2:$I$201,3,0)</f>
        <v>Scarus iserti</v>
      </c>
      <c r="M1796" t="str">
        <f>VLOOKUP(G1796,lookups!$A$2:$I$201,4,0)</f>
        <v>Scaridae</v>
      </c>
      <c r="N1796" t="str">
        <f>VLOOKUP(G1796,lookups!$A$2:$I$201,5,0)</f>
        <v>Herbivores</v>
      </c>
      <c r="O1796">
        <f>VLOOKUP(G1796,lookups!$A$2:$I$201,6,0)</f>
        <v>1.47E-2</v>
      </c>
      <c r="P1796">
        <f>VLOOKUP(G1796,lookups!$A$2:$I$201,7,0)</f>
        <v>3.0548000000000002</v>
      </c>
      <c r="Q1796">
        <f t="shared" si="29"/>
        <v>3.5027873644931384</v>
      </c>
    </row>
    <row r="1797" spans="1:17" x14ac:dyDescent="0.2">
      <c r="A1797" s="31">
        <v>44677</v>
      </c>
      <c r="B1797" s="32">
        <v>0.57361111111111096</v>
      </c>
      <c r="C1797" t="s">
        <v>436</v>
      </c>
      <c r="D1797" t="s">
        <v>383</v>
      </c>
      <c r="E1797">
        <v>5</v>
      </c>
      <c r="F1797">
        <v>2</v>
      </c>
      <c r="G1797" t="s">
        <v>342</v>
      </c>
      <c r="H1797">
        <v>7</v>
      </c>
      <c r="J1797" t="s">
        <v>384</v>
      </c>
      <c r="K1797" t="str">
        <f>VLOOKUP(G1797,lookups!$A$2:$I$201,2,0)</f>
        <v>Yellowtail parrotfish</v>
      </c>
      <c r="L1797" t="str">
        <f>VLOOKUP(G1797,lookups!$A$2:$I$201,3,0)</f>
        <v>Sparisoma rubiprinne</v>
      </c>
      <c r="M1797" t="str">
        <f>VLOOKUP(G1797,lookups!$A$2:$I$201,4,0)</f>
        <v>Scaridae</v>
      </c>
      <c r="N1797" t="str">
        <f>VLOOKUP(G1797,lookups!$A$2:$I$201,5,0)</f>
        <v>Herbivores</v>
      </c>
      <c r="O1797">
        <f>VLOOKUP(G1797,lookups!$A$2:$I$201,6,0)</f>
        <v>1.5599999999999999E-2</v>
      </c>
      <c r="P1797">
        <f>VLOOKUP(G1797,lookups!$A$2:$I$201,7,0)</f>
        <v>3.0640999999999998</v>
      </c>
      <c r="Q1797">
        <f t="shared" si="29"/>
        <v>6.0616311043237765</v>
      </c>
    </row>
    <row r="1798" spans="1:17" x14ac:dyDescent="0.2">
      <c r="A1798" s="31">
        <v>44677</v>
      </c>
      <c r="B1798" s="32">
        <v>0.57361111111111096</v>
      </c>
      <c r="C1798" t="s">
        <v>436</v>
      </c>
      <c r="D1798" t="s">
        <v>383</v>
      </c>
      <c r="E1798">
        <v>5</v>
      </c>
      <c r="F1798">
        <v>2</v>
      </c>
      <c r="G1798" t="s">
        <v>191</v>
      </c>
      <c r="H1798">
        <v>10</v>
      </c>
      <c r="K1798" t="str">
        <f>VLOOKUP(G1798,lookups!$A$2:$I$201,2,0)</f>
        <v>Slippery Dick</v>
      </c>
      <c r="L1798" t="str">
        <f>VLOOKUP(G1798,lookups!$A$2:$I$201,3,0)</f>
        <v>Halichoeres bivittatus</v>
      </c>
      <c r="M1798" t="str">
        <f>VLOOKUP(G1798,lookups!$A$2:$I$201,4,0)</f>
        <v>Labridae</v>
      </c>
      <c r="N1798" t="str">
        <f>VLOOKUP(G1798,lookups!$A$2:$I$201,5,0)</f>
        <v>Carnivores</v>
      </c>
      <c r="O1798">
        <f>VLOOKUP(G1798,lookups!$A$2:$I$201,6,0)</f>
        <v>9.3299999999999998E-3</v>
      </c>
      <c r="P1798">
        <f>VLOOKUP(G1798,lookups!$A$2:$I$201,7,0)</f>
        <v>3.06</v>
      </c>
      <c r="Q1798">
        <f t="shared" si="29"/>
        <v>10.712273288565926</v>
      </c>
    </row>
    <row r="1799" spans="1:17" x14ac:dyDescent="0.2">
      <c r="A1799" s="31">
        <v>44677</v>
      </c>
      <c r="B1799" s="32">
        <v>0.57361111111111096</v>
      </c>
      <c r="C1799" t="s">
        <v>436</v>
      </c>
      <c r="D1799" t="s">
        <v>383</v>
      </c>
      <c r="E1799">
        <v>5</v>
      </c>
      <c r="F1799">
        <v>2</v>
      </c>
      <c r="G1799" t="s">
        <v>191</v>
      </c>
      <c r="H1799">
        <v>12</v>
      </c>
      <c r="K1799" t="str">
        <f>VLOOKUP(G1799,lookups!$A$2:$I$201,2,0)</f>
        <v>Slippery Dick</v>
      </c>
      <c r="L1799" t="str">
        <f>VLOOKUP(G1799,lookups!$A$2:$I$201,3,0)</f>
        <v>Halichoeres bivittatus</v>
      </c>
      <c r="M1799" t="str">
        <f>VLOOKUP(G1799,lookups!$A$2:$I$201,4,0)</f>
        <v>Labridae</v>
      </c>
      <c r="N1799" t="str">
        <f>VLOOKUP(G1799,lookups!$A$2:$I$201,5,0)</f>
        <v>Carnivores</v>
      </c>
      <c r="O1799">
        <f>VLOOKUP(G1799,lookups!$A$2:$I$201,6,0)</f>
        <v>9.3299999999999998E-3</v>
      </c>
      <c r="P1799">
        <f>VLOOKUP(G1799,lookups!$A$2:$I$201,7,0)</f>
        <v>3.06</v>
      </c>
      <c r="Q1799">
        <f t="shared" si="29"/>
        <v>18.714415031991813</v>
      </c>
    </row>
    <row r="1800" spans="1:17" x14ac:dyDescent="0.2">
      <c r="A1800" s="31">
        <v>44677</v>
      </c>
      <c r="B1800" s="32">
        <v>0.57361111111111096</v>
      </c>
      <c r="C1800" t="s">
        <v>436</v>
      </c>
      <c r="D1800" t="s">
        <v>383</v>
      </c>
      <c r="E1800">
        <v>5</v>
      </c>
      <c r="F1800">
        <v>2</v>
      </c>
      <c r="G1800" t="s">
        <v>228</v>
      </c>
      <c r="H1800">
        <v>14</v>
      </c>
      <c r="K1800" t="str">
        <f>VLOOKUP(G1800,lookups!$A$2:$I$201,2,0)</f>
        <v>Bermuda Chub</v>
      </c>
      <c r="L1800" t="str">
        <f>VLOOKUP(G1800,lookups!$A$2:$I$201,3,0)</f>
        <v>Kyphosus sectatrix</v>
      </c>
      <c r="M1800" t="str">
        <f>VLOOKUP(G1800,lookups!$A$2:$I$201,4,0)</f>
        <v>Kyphosidae</v>
      </c>
      <c r="N1800" t="str">
        <f>VLOOKUP(G1800,lookups!$A$2:$I$201,5,0)</f>
        <v>Herbivores</v>
      </c>
      <c r="O1800">
        <f>VLOOKUP(G1800,lookups!$A$2:$I$201,6,0)</f>
        <v>1.2019999999999999E-2</v>
      </c>
      <c r="P1800">
        <f>VLOOKUP(G1800,lookups!$A$2:$I$201,7,0)</f>
        <v>3.02</v>
      </c>
      <c r="Q1800">
        <f t="shared" si="29"/>
        <v>34.770515974746687</v>
      </c>
    </row>
    <row r="1801" spans="1:17" x14ac:dyDescent="0.2">
      <c r="A1801" s="31">
        <v>44677</v>
      </c>
      <c r="B1801" s="32">
        <v>0.57361111111111096</v>
      </c>
      <c r="C1801" t="s">
        <v>436</v>
      </c>
      <c r="D1801" t="s">
        <v>383</v>
      </c>
      <c r="E1801">
        <v>5</v>
      </c>
      <c r="F1801">
        <v>2</v>
      </c>
      <c r="G1801" t="s">
        <v>345</v>
      </c>
      <c r="H1801">
        <v>6</v>
      </c>
      <c r="J1801" t="s">
        <v>384</v>
      </c>
      <c r="K1801" t="str">
        <f>VLOOKUP(G1801,lookups!$A$2:$I$201,2,0)</f>
        <v>Stoplight Parrotfish</v>
      </c>
      <c r="L1801" t="str">
        <f>VLOOKUP(G1801,lookups!$A$2:$I$201,3,0)</f>
        <v>Sparisoma viride</v>
      </c>
      <c r="M1801" t="str">
        <f>VLOOKUP(G1801,lookups!$A$2:$I$201,4,0)</f>
        <v>Scaridae</v>
      </c>
      <c r="N1801" t="str">
        <f>VLOOKUP(G1801,lookups!$A$2:$I$201,5,0)</f>
        <v>Herbivores</v>
      </c>
      <c r="O1801">
        <f>VLOOKUP(G1801,lookups!$A$2:$I$201,6,0)</f>
        <v>2.5000000000000001E-2</v>
      </c>
      <c r="P1801">
        <f>VLOOKUP(G1801,lookups!$A$2:$I$201,7,0)</f>
        <v>2.9214000000000002</v>
      </c>
      <c r="Q1801">
        <f t="shared" si="29"/>
        <v>4.6906288624930603</v>
      </c>
    </row>
    <row r="1802" spans="1:17" x14ac:dyDescent="0.2">
      <c r="A1802" s="31">
        <v>44677</v>
      </c>
      <c r="B1802" s="32">
        <v>0.57361111111111096</v>
      </c>
      <c r="C1802" t="s">
        <v>436</v>
      </c>
      <c r="D1802" t="s">
        <v>383</v>
      </c>
      <c r="E1802">
        <v>5</v>
      </c>
      <c r="F1802">
        <v>2</v>
      </c>
      <c r="G1802" t="s">
        <v>373</v>
      </c>
      <c r="H1802">
        <v>3</v>
      </c>
      <c r="I1802">
        <v>10</v>
      </c>
      <c r="K1802" t="str">
        <f>VLOOKUP(G1802,lookups!$A$2:$I$201,2,0)</f>
        <v>Bluehead Wrasse</v>
      </c>
      <c r="L1802" t="str">
        <f>VLOOKUP(G1802,lookups!$A$2:$I$201,3,0)</f>
        <v>Thalassoma bifasciatum</v>
      </c>
      <c r="M1802" t="str">
        <f>VLOOKUP(G1802,lookups!$A$2:$I$201,4,0)</f>
        <v>Labridae</v>
      </c>
      <c r="N1802" t="str">
        <f>VLOOKUP(G1802,lookups!$A$2:$I$201,5,0)</f>
        <v>Carnivores</v>
      </c>
      <c r="O1802">
        <f>VLOOKUP(G1802,lookups!$A$2:$I$201,6,0)</f>
        <v>8.9099999999999995E-3</v>
      </c>
      <c r="P1802">
        <f>VLOOKUP(G1802,lookups!$A$2:$I$201,7,0)</f>
        <v>3.01</v>
      </c>
      <c r="Q1802">
        <f t="shared" si="29"/>
        <v>0.24322750267948948</v>
      </c>
    </row>
    <row r="1803" spans="1:17" x14ac:dyDescent="0.2">
      <c r="A1803" s="31">
        <v>44677</v>
      </c>
      <c r="B1803" s="32">
        <v>0.57361111111111096</v>
      </c>
      <c r="C1803" t="s">
        <v>436</v>
      </c>
      <c r="D1803" t="s">
        <v>383</v>
      </c>
      <c r="E1803">
        <v>5</v>
      </c>
      <c r="F1803">
        <v>2</v>
      </c>
      <c r="G1803" t="s">
        <v>373</v>
      </c>
      <c r="H1803">
        <v>4</v>
      </c>
      <c r="I1803">
        <v>4</v>
      </c>
      <c r="K1803" t="str">
        <f>VLOOKUP(G1803,lookups!$A$2:$I$201,2,0)</f>
        <v>Bluehead Wrasse</v>
      </c>
      <c r="L1803" t="str">
        <f>VLOOKUP(G1803,lookups!$A$2:$I$201,3,0)</f>
        <v>Thalassoma bifasciatum</v>
      </c>
      <c r="M1803" t="str">
        <f>VLOOKUP(G1803,lookups!$A$2:$I$201,4,0)</f>
        <v>Labridae</v>
      </c>
      <c r="N1803" t="str">
        <f>VLOOKUP(G1803,lookups!$A$2:$I$201,5,0)</f>
        <v>Carnivores</v>
      </c>
      <c r="O1803">
        <f>VLOOKUP(G1803,lookups!$A$2:$I$201,6,0)</f>
        <v>8.9099999999999995E-3</v>
      </c>
      <c r="P1803">
        <f>VLOOKUP(G1803,lookups!$A$2:$I$201,7,0)</f>
        <v>3.01</v>
      </c>
      <c r="Q1803">
        <f t="shared" ref="Q1803:Q1866" si="30">O1803*H1803^P1803</f>
        <v>0.5782002537554658</v>
      </c>
    </row>
    <row r="1804" spans="1:17" x14ac:dyDescent="0.2">
      <c r="A1804" s="31">
        <v>44677</v>
      </c>
      <c r="B1804" s="32">
        <v>0.57361111111111096</v>
      </c>
      <c r="C1804" t="s">
        <v>436</v>
      </c>
      <c r="D1804" t="s">
        <v>383</v>
      </c>
      <c r="E1804">
        <v>5</v>
      </c>
      <c r="F1804">
        <v>2</v>
      </c>
      <c r="G1804" t="s">
        <v>373</v>
      </c>
      <c r="H1804">
        <v>6</v>
      </c>
      <c r="I1804">
        <v>4</v>
      </c>
      <c r="K1804" t="str">
        <f>VLOOKUP(G1804,lookups!$A$2:$I$201,2,0)</f>
        <v>Bluehead Wrasse</v>
      </c>
      <c r="L1804" t="str">
        <f>VLOOKUP(G1804,lookups!$A$2:$I$201,3,0)</f>
        <v>Thalassoma bifasciatum</v>
      </c>
      <c r="M1804" t="str">
        <f>VLOOKUP(G1804,lookups!$A$2:$I$201,4,0)</f>
        <v>Labridae</v>
      </c>
      <c r="N1804" t="str">
        <f>VLOOKUP(G1804,lookups!$A$2:$I$201,5,0)</f>
        <v>Carnivores</v>
      </c>
      <c r="O1804">
        <f>VLOOKUP(G1804,lookups!$A$2:$I$201,6,0)</f>
        <v>8.9099999999999995E-3</v>
      </c>
      <c r="P1804">
        <f>VLOOKUP(G1804,lookups!$A$2:$I$201,7,0)</f>
        <v>3.01</v>
      </c>
      <c r="Q1804">
        <f t="shared" si="30"/>
        <v>1.9593542699963782</v>
      </c>
    </row>
    <row r="1805" spans="1:17" x14ac:dyDescent="0.2">
      <c r="A1805" s="31">
        <v>44677</v>
      </c>
      <c r="B1805" s="32">
        <v>0.57361111111111096</v>
      </c>
      <c r="C1805" t="s">
        <v>436</v>
      </c>
      <c r="D1805" t="s">
        <v>383</v>
      </c>
      <c r="E1805">
        <v>5</v>
      </c>
      <c r="F1805">
        <v>2</v>
      </c>
      <c r="G1805" t="s">
        <v>352</v>
      </c>
      <c r="H1805">
        <v>6</v>
      </c>
      <c r="I1805">
        <v>4</v>
      </c>
      <c r="K1805" t="str">
        <f>VLOOKUP(G1805,lookups!$A$2:$I$201,2,0)</f>
        <v>Dusky Damselfish</v>
      </c>
      <c r="L1805" t="str">
        <f>VLOOKUP(G1805,lookups!$A$2:$I$201,3,0)</f>
        <v>Stegastes adustus </v>
      </c>
      <c r="M1805" t="str">
        <f>VLOOKUP(G1805,lookups!$A$2:$I$201,4,0)</f>
        <v>Pomacentridae</v>
      </c>
      <c r="N1805" t="str">
        <f>VLOOKUP(G1805,lookups!$A$2:$I$201,5,0)</f>
        <v>Herbivores</v>
      </c>
      <c r="O1805">
        <f>VLOOKUP(G1805,lookups!$A$2:$I$201,6,0)</f>
        <v>1.95E-2</v>
      </c>
      <c r="P1805">
        <f>VLOOKUP(G1805,lookups!$A$2:$I$201,7,0)</f>
        <v>2.99</v>
      </c>
      <c r="Q1805">
        <f t="shared" si="30"/>
        <v>4.1372031817477204</v>
      </c>
    </row>
    <row r="1806" spans="1:17" x14ac:dyDescent="0.2">
      <c r="A1806" s="31">
        <v>44677</v>
      </c>
      <c r="B1806" s="32">
        <v>0.57361111111111096</v>
      </c>
      <c r="C1806" t="s">
        <v>436</v>
      </c>
      <c r="D1806" t="s">
        <v>383</v>
      </c>
      <c r="E1806">
        <v>5</v>
      </c>
      <c r="F1806">
        <v>2</v>
      </c>
      <c r="G1806" t="s">
        <v>197</v>
      </c>
      <c r="H1806">
        <v>10</v>
      </c>
      <c r="K1806" t="str">
        <f>VLOOKUP(G1806,lookups!$A$2:$I$201,2,0)</f>
        <v>Clown Wrasse</v>
      </c>
      <c r="L1806" t="str">
        <f>VLOOKUP(G1806,lookups!$A$2:$I$201,3,0)</f>
        <v>Halichoeres maculipinna </v>
      </c>
      <c r="M1806" t="str">
        <f>VLOOKUP(G1806,lookups!$A$2:$I$201,4,0)</f>
        <v>Labridae</v>
      </c>
      <c r="N1806" t="str">
        <f>VLOOKUP(G1806,lookups!$A$2:$I$201,5,0)</f>
        <v>Carnivores</v>
      </c>
      <c r="O1806">
        <f>VLOOKUP(G1806,lookups!$A$2:$I$201,6,0)</f>
        <v>1.047E-2</v>
      </c>
      <c r="P1806">
        <f>VLOOKUP(G1806,lookups!$A$2:$I$201,7,0)</f>
        <v>3.2</v>
      </c>
      <c r="Q1806">
        <f t="shared" si="30"/>
        <v>16.593831725067879</v>
      </c>
    </row>
    <row r="1807" spans="1:17" x14ac:dyDescent="0.2">
      <c r="A1807" s="31"/>
      <c r="B1807" s="32"/>
      <c r="K1807" t="e">
        <f>VLOOKUP(G1807,lookups!$A$2:$I$201,2,0)</f>
        <v>#N/A</v>
      </c>
      <c r="L1807" t="e">
        <f>VLOOKUP(G1807,lookups!$A$2:$I$201,3,0)</f>
        <v>#N/A</v>
      </c>
      <c r="M1807" t="e">
        <f>VLOOKUP(G1807,lookups!$A$2:$I$201,4,0)</f>
        <v>#N/A</v>
      </c>
      <c r="N1807" t="e">
        <f>VLOOKUP(G1807,lookups!$A$2:$I$201,5,0)</f>
        <v>#N/A</v>
      </c>
      <c r="O1807" t="e">
        <f>VLOOKUP(G1807,lookups!$A$2:$I$201,6,0)</f>
        <v>#N/A</v>
      </c>
      <c r="P1807" t="e">
        <f>VLOOKUP(G1807,lookups!$A$2:$I$201,7,0)</f>
        <v>#N/A</v>
      </c>
      <c r="Q1807" t="e">
        <f t="shared" si="30"/>
        <v>#N/A</v>
      </c>
    </row>
    <row r="1808" spans="1:17" x14ac:dyDescent="0.2">
      <c r="K1808" t="e">
        <f>VLOOKUP(G1808,lookups!$A$2:$I$201,2,0)</f>
        <v>#N/A</v>
      </c>
      <c r="L1808" t="e">
        <f>VLOOKUP(G1808,lookups!$A$2:$I$201,3,0)</f>
        <v>#N/A</v>
      </c>
      <c r="M1808" t="e">
        <f>VLOOKUP(G1808,lookups!$A$2:$I$201,4,0)</f>
        <v>#N/A</v>
      </c>
      <c r="N1808" t="e">
        <f>VLOOKUP(G1808,lookups!$A$2:$I$201,5,0)</f>
        <v>#N/A</v>
      </c>
      <c r="O1808" t="e">
        <f>VLOOKUP(G1808,lookups!$A$2:$I$201,6,0)</f>
        <v>#N/A</v>
      </c>
      <c r="P1808" t="e">
        <f>VLOOKUP(G1808,lookups!$A$2:$I$201,7,0)</f>
        <v>#N/A</v>
      </c>
      <c r="Q1808" t="e">
        <f t="shared" si="30"/>
        <v>#N/A</v>
      </c>
    </row>
    <row r="1809" spans="11:17" x14ac:dyDescent="0.2">
      <c r="K1809" t="e">
        <f>VLOOKUP(G1809,lookups!$A$2:$I$201,2,0)</f>
        <v>#N/A</v>
      </c>
      <c r="L1809" t="e">
        <f>VLOOKUP(G1809,lookups!$A$2:$I$201,3,0)</f>
        <v>#N/A</v>
      </c>
      <c r="M1809" t="e">
        <f>VLOOKUP(G1809,lookups!$A$2:$I$201,4,0)</f>
        <v>#N/A</v>
      </c>
      <c r="N1809" t="e">
        <f>VLOOKUP(G1809,lookups!$A$2:$I$201,5,0)</f>
        <v>#N/A</v>
      </c>
      <c r="O1809" t="e">
        <f>VLOOKUP(G1809,lookups!$A$2:$I$201,6,0)</f>
        <v>#N/A</v>
      </c>
      <c r="P1809" t="e">
        <f>VLOOKUP(G1809,lookups!$A$2:$I$201,7,0)</f>
        <v>#N/A</v>
      </c>
      <c r="Q1809" t="e">
        <f t="shared" si="30"/>
        <v>#N/A</v>
      </c>
    </row>
    <row r="1810" spans="11:17" x14ac:dyDescent="0.2">
      <c r="K1810" t="e">
        <f>VLOOKUP(G1810,lookups!$A$2:$I$201,2,0)</f>
        <v>#N/A</v>
      </c>
      <c r="L1810" t="e">
        <f>VLOOKUP(G1810,lookups!$A$2:$I$201,3,0)</f>
        <v>#N/A</v>
      </c>
      <c r="M1810" t="e">
        <f>VLOOKUP(G1810,lookups!$A$2:$I$201,4,0)</f>
        <v>#N/A</v>
      </c>
      <c r="N1810" t="e">
        <f>VLOOKUP(G1810,lookups!$A$2:$I$201,5,0)</f>
        <v>#N/A</v>
      </c>
      <c r="O1810" t="e">
        <f>VLOOKUP(G1810,lookups!$A$2:$I$201,6,0)</f>
        <v>#N/A</v>
      </c>
      <c r="P1810" t="e">
        <f>VLOOKUP(G1810,lookups!$A$2:$I$201,7,0)</f>
        <v>#N/A</v>
      </c>
      <c r="Q1810" t="e">
        <f t="shared" si="30"/>
        <v>#N/A</v>
      </c>
    </row>
    <row r="1811" spans="11:17" x14ac:dyDescent="0.2">
      <c r="K1811" t="e">
        <f>VLOOKUP(G1811,lookups!$A$2:$I$201,2,0)</f>
        <v>#N/A</v>
      </c>
      <c r="L1811" t="e">
        <f>VLOOKUP(G1811,lookups!$A$2:$I$201,3,0)</f>
        <v>#N/A</v>
      </c>
      <c r="M1811" t="e">
        <f>VLOOKUP(G1811,lookups!$A$2:$I$201,4,0)</f>
        <v>#N/A</v>
      </c>
      <c r="N1811" t="e">
        <f>VLOOKUP(G1811,lookups!$A$2:$I$201,5,0)</f>
        <v>#N/A</v>
      </c>
      <c r="O1811" t="e">
        <f>VLOOKUP(G1811,lookups!$A$2:$I$201,6,0)</f>
        <v>#N/A</v>
      </c>
      <c r="P1811" t="e">
        <f>VLOOKUP(G1811,lookups!$A$2:$I$201,7,0)</f>
        <v>#N/A</v>
      </c>
      <c r="Q1811" t="e">
        <f t="shared" si="30"/>
        <v>#N/A</v>
      </c>
    </row>
    <row r="1812" spans="11:17" x14ac:dyDescent="0.2">
      <c r="K1812" t="e">
        <f>VLOOKUP(G1812,lookups!$A$2:$I$201,2,0)</f>
        <v>#N/A</v>
      </c>
      <c r="L1812" t="e">
        <f>VLOOKUP(G1812,lookups!$A$2:$I$201,3,0)</f>
        <v>#N/A</v>
      </c>
      <c r="M1812" t="e">
        <f>VLOOKUP(G1812,lookups!$A$2:$I$201,4,0)</f>
        <v>#N/A</v>
      </c>
      <c r="N1812" t="e">
        <f>VLOOKUP(G1812,lookups!$A$2:$I$201,5,0)</f>
        <v>#N/A</v>
      </c>
      <c r="O1812" t="e">
        <f>VLOOKUP(G1812,lookups!$A$2:$I$201,6,0)</f>
        <v>#N/A</v>
      </c>
      <c r="P1812" t="e">
        <f>VLOOKUP(G1812,lookups!$A$2:$I$201,7,0)</f>
        <v>#N/A</v>
      </c>
      <c r="Q1812" t="e">
        <f t="shared" si="30"/>
        <v>#N/A</v>
      </c>
    </row>
    <row r="1813" spans="11:17" x14ac:dyDescent="0.2">
      <c r="K1813" t="e">
        <f>VLOOKUP(G1813,lookups!$A$2:$I$201,2,0)</f>
        <v>#N/A</v>
      </c>
      <c r="L1813" t="e">
        <f>VLOOKUP(G1813,lookups!$A$2:$I$201,3,0)</f>
        <v>#N/A</v>
      </c>
      <c r="M1813" t="e">
        <f>VLOOKUP(G1813,lookups!$A$2:$I$201,4,0)</f>
        <v>#N/A</v>
      </c>
      <c r="N1813" t="e">
        <f>VLOOKUP(G1813,lookups!$A$2:$I$201,5,0)</f>
        <v>#N/A</v>
      </c>
      <c r="O1813" t="e">
        <f>VLOOKUP(G1813,lookups!$A$2:$I$201,6,0)</f>
        <v>#N/A</v>
      </c>
      <c r="P1813" t="e">
        <f>VLOOKUP(G1813,lookups!$A$2:$I$201,7,0)</f>
        <v>#N/A</v>
      </c>
      <c r="Q1813" t="e">
        <f t="shared" si="30"/>
        <v>#N/A</v>
      </c>
    </row>
    <row r="1814" spans="11:17" x14ac:dyDescent="0.2">
      <c r="K1814" t="e">
        <f>VLOOKUP(G1814,lookups!$A$2:$I$201,2,0)</f>
        <v>#N/A</v>
      </c>
      <c r="L1814" t="e">
        <f>VLOOKUP(G1814,lookups!$A$2:$I$201,3,0)</f>
        <v>#N/A</v>
      </c>
      <c r="M1814" t="e">
        <f>VLOOKUP(G1814,lookups!$A$2:$I$201,4,0)</f>
        <v>#N/A</v>
      </c>
      <c r="N1814" t="e">
        <f>VLOOKUP(G1814,lookups!$A$2:$I$201,5,0)</f>
        <v>#N/A</v>
      </c>
      <c r="O1814" t="e">
        <f>VLOOKUP(G1814,lookups!$A$2:$I$201,6,0)</f>
        <v>#N/A</v>
      </c>
      <c r="P1814" t="e">
        <f>VLOOKUP(G1814,lookups!$A$2:$I$201,7,0)</f>
        <v>#N/A</v>
      </c>
      <c r="Q1814" t="e">
        <f t="shared" si="30"/>
        <v>#N/A</v>
      </c>
    </row>
    <row r="1815" spans="11:17" x14ac:dyDescent="0.2">
      <c r="K1815" t="e">
        <f>VLOOKUP(G1815,lookups!$A$2:$I$201,2,0)</f>
        <v>#N/A</v>
      </c>
      <c r="L1815" t="e">
        <f>VLOOKUP(G1815,lookups!$A$2:$I$201,3,0)</f>
        <v>#N/A</v>
      </c>
      <c r="M1815" t="e">
        <f>VLOOKUP(G1815,lookups!$A$2:$I$201,4,0)</f>
        <v>#N/A</v>
      </c>
      <c r="N1815" t="e">
        <f>VLOOKUP(G1815,lookups!$A$2:$I$201,5,0)</f>
        <v>#N/A</v>
      </c>
      <c r="O1815" t="e">
        <f>VLOOKUP(G1815,lookups!$A$2:$I$201,6,0)</f>
        <v>#N/A</v>
      </c>
      <c r="P1815" t="e">
        <f>VLOOKUP(G1815,lookups!$A$2:$I$201,7,0)</f>
        <v>#N/A</v>
      </c>
      <c r="Q1815" t="e">
        <f t="shared" si="30"/>
        <v>#N/A</v>
      </c>
    </row>
    <row r="1816" spans="11:17" x14ac:dyDescent="0.2">
      <c r="K1816" t="e">
        <f>VLOOKUP(G1816,lookups!$A$2:$I$201,2,0)</f>
        <v>#N/A</v>
      </c>
      <c r="L1816" t="e">
        <f>VLOOKUP(G1816,lookups!$A$2:$I$201,3,0)</f>
        <v>#N/A</v>
      </c>
      <c r="M1816" t="e">
        <f>VLOOKUP(G1816,lookups!$A$2:$I$201,4,0)</f>
        <v>#N/A</v>
      </c>
      <c r="N1816" t="e">
        <f>VLOOKUP(G1816,lookups!$A$2:$I$201,5,0)</f>
        <v>#N/A</v>
      </c>
      <c r="O1816" t="e">
        <f>VLOOKUP(G1816,lookups!$A$2:$I$201,6,0)</f>
        <v>#N/A</v>
      </c>
      <c r="P1816" t="e">
        <f>VLOOKUP(G1816,lookups!$A$2:$I$201,7,0)</f>
        <v>#N/A</v>
      </c>
      <c r="Q1816" t="e">
        <f t="shared" si="30"/>
        <v>#N/A</v>
      </c>
    </row>
    <row r="1817" spans="11:17" x14ac:dyDescent="0.2">
      <c r="K1817" t="e">
        <f>VLOOKUP(G1817,lookups!$A$2:$I$201,2,0)</f>
        <v>#N/A</v>
      </c>
      <c r="L1817" t="e">
        <f>VLOOKUP(G1817,lookups!$A$2:$I$201,3,0)</f>
        <v>#N/A</v>
      </c>
      <c r="M1817" t="e">
        <f>VLOOKUP(G1817,lookups!$A$2:$I$201,4,0)</f>
        <v>#N/A</v>
      </c>
      <c r="N1817" t="e">
        <f>VLOOKUP(G1817,lookups!$A$2:$I$201,5,0)</f>
        <v>#N/A</v>
      </c>
      <c r="O1817" t="e">
        <f>VLOOKUP(G1817,lookups!$A$2:$I$201,6,0)</f>
        <v>#N/A</v>
      </c>
      <c r="P1817" t="e">
        <f>VLOOKUP(G1817,lookups!$A$2:$I$201,7,0)</f>
        <v>#N/A</v>
      </c>
      <c r="Q1817" t="e">
        <f t="shared" si="30"/>
        <v>#N/A</v>
      </c>
    </row>
    <row r="1818" spans="11:17" x14ac:dyDescent="0.2">
      <c r="K1818" t="e">
        <f>VLOOKUP(G1818,lookups!$A$2:$I$201,2,0)</f>
        <v>#N/A</v>
      </c>
      <c r="L1818" t="e">
        <f>VLOOKUP(G1818,lookups!$A$2:$I$201,3,0)</f>
        <v>#N/A</v>
      </c>
      <c r="M1818" t="e">
        <f>VLOOKUP(G1818,lookups!$A$2:$I$201,4,0)</f>
        <v>#N/A</v>
      </c>
      <c r="N1818" t="e">
        <f>VLOOKUP(G1818,lookups!$A$2:$I$201,5,0)</f>
        <v>#N/A</v>
      </c>
      <c r="O1818" t="e">
        <f>VLOOKUP(G1818,lookups!$A$2:$I$201,6,0)</f>
        <v>#N/A</v>
      </c>
      <c r="P1818" t="e">
        <f>VLOOKUP(G1818,lookups!$A$2:$I$201,7,0)</f>
        <v>#N/A</v>
      </c>
      <c r="Q1818" t="e">
        <f t="shared" si="30"/>
        <v>#N/A</v>
      </c>
    </row>
    <row r="1819" spans="11:17" x14ac:dyDescent="0.2">
      <c r="K1819" t="e">
        <f>VLOOKUP(G1819,lookups!$A$2:$I$201,2,0)</f>
        <v>#N/A</v>
      </c>
      <c r="L1819" t="e">
        <f>VLOOKUP(G1819,lookups!$A$2:$I$201,3,0)</f>
        <v>#N/A</v>
      </c>
      <c r="M1819" t="e">
        <f>VLOOKUP(G1819,lookups!$A$2:$I$201,4,0)</f>
        <v>#N/A</v>
      </c>
      <c r="N1819" t="e">
        <f>VLOOKUP(G1819,lookups!$A$2:$I$201,5,0)</f>
        <v>#N/A</v>
      </c>
      <c r="O1819" t="e">
        <f>VLOOKUP(G1819,lookups!$A$2:$I$201,6,0)</f>
        <v>#N/A</v>
      </c>
      <c r="P1819" t="e">
        <f>VLOOKUP(G1819,lookups!$A$2:$I$201,7,0)</f>
        <v>#N/A</v>
      </c>
      <c r="Q1819" t="e">
        <f t="shared" si="30"/>
        <v>#N/A</v>
      </c>
    </row>
    <row r="1820" spans="11:17" x14ac:dyDescent="0.2">
      <c r="K1820" t="e">
        <f>VLOOKUP(G1820,lookups!$A$2:$I$201,2,0)</f>
        <v>#N/A</v>
      </c>
      <c r="L1820" t="e">
        <f>VLOOKUP(G1820,lookups!$A$2:$I$201,3,0)</f>
        <v>#N/A</v>
      </c>
      <c r="M1820" t="e">
        <f>VLOOKUP(G1820,lookups!$A$2:$I$201,4,0)</f>
        <v>#N/A</v>
      </c>
      <c r="N1820" t="e">
        <f>VLOOKUP(G1820,lookups!$A$2:$I$201,5,0)</f>
        <v>#N/A</v>
      </c>
      <c r="O1820" t="e">
        <f>VLOOKUP(G1820,lookups!$A$2:$I$201,6,0)</f>
        <v>#N/A</v>
      </c>
      <c r="P1820" t="e">
        <f>VLOOKUP(G1820,lookups!$A$2:$I$201,7,0)</f>
        <v>#N/A</v>
      </c>
      <c r="Q1820" t="e">
        <f t="shared" si="30"/>
        <v>#N/A</v>
      </c>
    </row>
    <row r="1821" spans="11:17" x14ac:dyDescent="0.2">
      <c r="K1821" t="e">
        <f>VLOOKUP(G1821,lookups!$A$2:$I$201,2,0)</f>
        <v>#N/A</v>
      </c>
      <c r="L1821" t="e">
        <f>VLOOKUP(G1821,lookups!$A$2:$I$201,3,0)</f>
        <v>#N/A</v>
      </c>
      <c r="M1821" t="e">
        <f>VLOOKUP(G1821,lookups!$A$2:$I$201,4,0)</f>
        <v>#N/A</v>
      </c>
      <c r="N1821" t="e">
        <f>VLOOKUP(G1821,lookups!$A$2:$I$201,5,0)</f>
        <v>#N/A</v>
      </c>
      <c r="O1821" t="e">
        <f>VLOOKUP(G1821,lookups!$A$2:$I$201,6,0)</f>
        <v>#N/A</v>
      </c>
      <c r="P1821" t="e">
        <f>VLOOKUP(G1821,lookups!$A$2:$I$201,7,0)</f>
        <v>#N/A</v>
      </c>
      <c r="Q1821" t="e">
        <f t="shared" si="30"/>
        <v>#N/A</v>
      </c>
    </row>
    <row r="1822" spans="11:17" x14ac:dyDescent="0.2">
      <c r="K1822" t="e">
        <f>VLOOKUP(G1822,lookups!$A$2:$I$201,2,0)</f>
        <v>#N/A</v>
      </c>
      <c r="L1822" t="e">
        <f>VLOOKUP(G1822,lookups!$A$2:$I$201,3,0)</f>
        <v>#N/A</v>
      </c>
      <c r="M1822" t="e">
        <f>VLOOKUP(G1822,lookups!$A$2:$I$201,4,0)</f>
        <v>#N/A</v>
      </c>
      <c r="N1822" t="e">
        <f>VLOOKUP(G1822,lookups!$A$2:$I$201,5,0)</f>
        <v>#N/A</v>
      </c>
      <c r="O1822" t="e">
        <f>VLOOKUP(G1822,lookups!$A$2:$I$201,6,0)</f>
        <v>#N/A</v>
      </c>
      <c r="P1822" t="e">
        <f>VLOOKUP(G1822,lookups!$A$2:$I$201,7,0)</f>
        <v>#N/A</v>
      </c>
      <c r="Q1822" t="e">
        <f t="shared" si="30"/>
        <v>#N/A</v>
      </c>
    </row>
    <row r="1823" spans="11:17" x14ac:dyDescent="0.2">
      <c r="K1823" t="e">
        <f>VLOOKUP(G1823,lookups!$A$2:$I$201,2,0)</f>
        <v>#N/A</v>
      </c>
      <c r="L1823" t="e">
        <f>VLOOKUP(G1823,lookups!$A$2:$I$201,3,0)</f>
        <v>#N/A</v>
      </c>
      <c r="M1823" t="e">
        <f>VLOOKUP(G1823,lookups!$A$2:$I$201,4,0)</f>
        <v>#N/A</v>
      </c>
      <c r="N1823" t="e">
        <f>VLOOKUP(G1823,lookups!$A$2:$I$201,5,0)</f>
        <v>#N/A</v>
      </c>
      <c r="O1823" t="e">
        <f>VLOOKUP(G1823,lookups!$A$2:$I$201,6,0)</f>
        <v>#N/A</v>
      </c>
      <c r="P1823" t="e">
        <f>VLOOKUP(G1823,lookups!$A$2:$I$201,7,0)</f>
        <v>#N/A</v>
      </c>
      <c r="Q1823" t="e">
        <f t="shared" si="30"/>
        <v>#N/A</v>
      </c>
    </row>
    <row r="1824" spans="11:17" x14ac:dyDescent="0.2">
      <c r="K1824" t="e">
        <f>VLOOKUP(G1824,lookups!$A$2:$I$201,2,0)</f>
        <v>#N/A</v>
      </c>
      <c r="L1824" t="e">
        <f>VLOOKUP(G1824,lookups!$A$2:$I$201,3,0)</f>
        <v>#N/A</v>
      </c>
      <c r="M1824" t="e">
        <f>VLOOKUP(G1824,lookups!$A$2:$I$201,4,0)</f>
        <v>#N/A</v>
      </c>
      <c r="N1824" t="e">
        <f>VLOOKUP(G1824,lookups!$A$2:$I$201,5,0)</f>
        <v>#N/A</v>
      </c>
      <c r="O1824" t="e">
        <f>VLOOKUP(G1824,lookups!$A$2:$I$201,6,0)</f>
        <v>#N/A</v>
      </c>
      <c r="P1824" t="e">
        <f>VLOOKUP(G1824,lookups!$A$2:$I$201,7,0)</f>
        <v>#N/A</v>
      </c>
      <c r="Q1824" t="e">
        <f t="shared" si="30"/>
        <v>#N/A</v>
      </c>
    </row>
    <row r="1825" spans="11:17" x14ac:dyDescent="0.2">
      <c r="K1825" t="e">
        <f>VLOOKUP(G1825,lookups!$A$2:$I$201,2,0)</f>
        <v>#N/A</v>
      </c>
      <c r="L1825" t="e">
        <f>VLOOKUP(G1825,lookups!$A$2:$I$201,3,0)</f>
        <v>#N/A</v>
      </c>
      <c r="M1825" t="e">
        <f>VLOOKUP(G1825,lookups!$A$2:$I$201,4,0)</f>
        <v>#N/A</v>
      </c>
      <c r="N1825" t="e">
        <f>VLOOKUP(G1825,lookups!$A$2:$I$201,5,0)</f>
        <v>#N/A</v>
      </c>
      <c r="O1825" t="e">
        <f>VLOOKUP(G1825,lookups!$A$2:$I$201,6,0)</f>
        <v>#N/A</v>
      </c>
      <c r="P1825" t="e">
        <f>VLOOKUP(G1825,lookups!$A$2:$I$201,7,0)</f>
        <v>#N/A</v>
      </c>
      <c r="Q1825" t="e">
        <f t="shared" si="30"/>
        <v>#N/A</v>
      </c>
    </row>
    <row r="1826" spans="11:17" x14ac:dyDescent="0.2">
      <c r="K1826" t="e">
        <f>VLOOKUP(G1826,lookups!$A$2:$I$201,2,0)</f>
        <v>#N/A</v>
      </c>
      <c r="L1826" t="e">
        <f>VLOOKUP(G1826,lookups!$A$2:$I$201,3,0)</f>
        <v>#N/A</v>
      </c>
      <c r="M1826" t="e">
        <f>VLOOKUP(G1826,lookups!$A$2:$I$201,4,0)</f>
        <v>#N/A</v>
      </c>
      <c r="N1826" t="e">
        <f>VLOOKUP(G1826,lookups!$A$2:$I$201,5,0)</f>
        <v>#N/A</v>
      </c>
      <c r="O1826" t="e">
        <f>VLOOKUP(G1826,lookups!$A$2:$I$201,6,0)</f>
        <v>#N/A</v>
      </c>
      <c r="P1826" t="e">
        <f>VLOOKUP(G1826,lookups!$A$2:$I$201,7,0)</f>
        <v>#N/A</v>
      </c>
      <c r="Q1826" t="e">
        <f t="shared" si="30"/>
        <v>#N/A</v>
      </c>
    </row>
    <row r="1827" spans="11:17" x14ac:dyDescent="0.2">
      <c r="K1827" t="e">
        <f>VLOOKUP(G1827,lookups!$A$2:$I$201,2,0)</f>
        <v>#N/A</v>
      </c>
      <c r="L1827" t="e">
        <f>VLOOKUP(G1827,lookups!$A$2:$I$201,3,0)</f>
        <v>#N/A</v>
      </c>
      <c r="M1827" t="e">
        <f>VLOOKUP(G1827,lookups!$A$2:$I$201,4,0)</f>
        <v>#N/A</v>
      </c>
      <c r="N1827" t="e">
        <f>VLOOKUP(G1827,lookups!$A$2:$I$201,5,0)</f>
        <v>#N/A</v>
      </c>
      <c r="O1827" t="e">
        <f>VLOOKUP(G1827,lookups!$A$2:$I$201,6,0)</f>
        <v>#N/A</v>
      </c>
      <c r="P1827" t="e">
        <f>VLOOKUP(G1827,lookups!$A$2:$I$201,7,0)</f>
        <v>#N/A</v>
      </c>
      <c r="Q1827" t="e">
        <f t="shared" si="30"/>
        <v>#N/A</v>
      </c>
    </row>
    <row r="1828" spans="11:17" x14ac:dyDescent="0.2">
      <c r="K1828" t="e">
        <f>VLOOKUP(G1828,lookups!$A$2:$I$201,2,0)</f>
        <v>#N/A</v>
      </c>
      <c r="L1828" t="e">
        <f>VLOOKUP(G1828,lookups!$A$2:$I$201,3,0)</f>
        <v>#N/A</v>
      </c>
      <c r="M1828" t="e">
        <f>VLOOKUP(G1828,lookups!$A$2:$I$201,4,0)</f>
        <v>#N/A</v>
      </c>
      <c r="N1828" t="e">
        <f>VLOOKUP(G1828,lookups!$A$2:$I$201,5,0)</f>
        <v>#N/A</v>
      </c>
      <c r="O1828" t="e">
        <f>VLOOKUP(G1828,lookups!$A$2:$I$201,6,0)</f>
        <v>#N/A</v>
      </c>
      <c r="P1828" t="e">
        <f>VLOOKUP(G1828,lookups!$A$2:$I$201,7,0)</f>
        <v>#N/A</v>
      </c>
      <c r="Q1828" t="e">
        <f t="shared" si="30"/>
        <v>#N/A</v>
      </c>
    </row>
    <row r="1829" spans="11:17" x14ac:dyDescent="0.2">
      <c r="K1829" t="e">
        <f>VLOOKUP(G1829,lookups!$A$2:$I$201,2,0)</f>
        <v>#N/A</v>
      </c>
      <c r="L1829" t="e">
        <f>VLOOKUP(G1829,lookups!$A$2:$I$201,3,0)</f>
        <v>#N/A</v>
      </c>
      <c r="M1829" t="e">
        <f>VLOOKUP(G1829,lookups!$A$2:$I$201,4,0)</f>
        <v>#N/A</v>
      </c>
      <c r="N1829" t="e">
        <f>VLOOKUP(G1829,lookups!$A$2:$I$201,5,0)</f>
        <v>#N/A</v>
      </c>
      <c r="O1829" t="e">
        <f>VLOOKUP(G1829,lookups!$A$2:$I$201,6,0)</f>
        <v>#N/A</v>
      </c>
      <c r="P1829" t="e">
        <f>VLOOKUP(G1829,lookups!$A$2:$I$201,7,0)</f>
        <v>#N/A</v>
      </c>
      <c r="Q1829" t="e">
        <f t="shared" si="30"/>
        <v>#N/A</v>
      </c>
    </row>
    <row r="1830" spans="11:17" x14ac:dyDescent="0.2">
      <c r="K1830" t="e">
        <f>VLOOKUP(G1830,lookups!$A$2:$I$201,2,0)</f>
        <v>#N/A</v>
      </c>
      <c r="L1830" t="e">
        <f>VLOOKUP(G1830,lookups!$A$2:$I$201,3,0)</f>
        <v>#N/A</v>
      </c>
      <c r="M1830" t="e">
        <f>VLOOKUP(G1830,lookups!$A$2:$I$201,4,0)</f>
        <v>#N/A</v>
      </c>
      <c r="N1830" t="e">
        <f>VLOOKUP(G1830,lookups!$A$2:$I$201,5,0)</f>
        <v>#N/A</v>
      </c>
      <c r="O1830" t="e">
        <f>VLOOKUP(G1830,lookups!$A$2:$I$201,6,0)</f>
        <v>#N/A</v>
      </c>
      <c r="P1830" t="e">
        <f>VLOOKUP(G1830,lookups!$A$2:$I$201,7,0)</f>
        <v>#N/A</v>
      </c>
      <c r="Q1830" t="e">
        <f t="shared" si="30"/>
        <v>#N/A</v>
      </c>
    </row>
    <row r="1831" spans="11:17" x14ac:dyDescent="0.2">
      <c r="K1831" t="e">
        <f>VLOOKUP(G1831,lookups!$A$2:$I$201,2,0)</f>
        <v>#N/A</v>
      </c>
      <c r="L1831" t="e">
        <f>VLOOKUP(G1831,lookups!$A$2:$I$201,3,0)</f>
        <v>#N/A</v>
      </c>
      <c r="M1831" t="e">
        <f>VLOOKUP(G1831,lookups!$A$2:$I$201,4,0)</f>
        <v>#N/A</v>
      </c>
      <c r="N1831" t="e">
        <f>VLOOKUP(G1831,lookups!$A$2:$I$201,5,0)</f>
        <v>#N/A</v>
      </c>
      <c r="O1831" t="e">
        <f>VLOOKUP(G1831,lookups!$A$2:$I$201,6,0)</f>
        <v>#N/A</v>
      </c>
      <c r="P1831" t="e">
        <f>VLOOKUP(G1831,lookups!$A$2:$I$201,7,0)</f>
        <v>#N/A</v>
      </c>
      <c r="Q1831" t="e">
        <f t="shared" si="30"/>
        <v>#N/A</v>
      </c>
    </row>
    <row r="1832" spans="11:17" x14ac:dyDescent="0.2">
      <c r="K1832" t="e">
        <f>VLOOKUP(G1832,lookups!$A$2:$I$201,2,0)</f>
        <v>#N/A</v>
      </c>
      <c r="L1832" t="e">
        <f>VLOOKUP(G1832,lookups!$A$2:$I$201,3,0)</f>
        <v>#N/A</v>
      </c>
      <c r="M1832" t="e">
        <f>VLOOKUP(G1832,lookups!$A$2:$I$201,4,0)</f>
        <v>#N/A</v>
      </c>
      <c r="N1832" t="e">
        <f>VLOOKUP(G1832,lookups!$A$2:$I$201,5,0)</f>
        <v>#N/A</v>
      </c>
      <c r="O1832" t="e">
        <f>VLOOKUP(G1832,lookups!$A$2:$I$201,6,0)</f>
        <v>#N/A</v>
      </c>
      <c r="P1832" t="e">
        <f>VLOOKUP(G1832,lookups!$A$2:$I$201,7,0)</f>
        <v>#N/A</v>
      </c>
      <c r="Q1832" t="e">
        <f t="shared" si="30"/>
        <v>#N/A</v>
      </c>
    </row>
    <row r="1833" spans="11:17" x14ac:dyDescent="0.2">
      <c r="K1833" t="e">
        <f>VLOOKUP(G1833,lookups!$A$2:$I$201,2,0)</f>
        <v>#N/A</v>
      </c>
      <c r="L1833" t="e">
        <f>VLOOKUP(G1833,lookups!$A$2:$I$201,3,0)</f>
        <v>#N/A</v>
      </c>
      <c r="M1833" t="e">
        <f>VLOOKUP(G1833,lookups!$A$2:$I$201,4,0)</f>
        <v>#N/A</v>
      </c>
      <c r="N1833" t="e">
        <f>VLOOKUP(G1833,lookups!$A$2:$I$201,5,0)</f>
        <v>#N/A</v>
      </c>
      <c r="O1833" t="e">
        <f>VLOOKUP(G1833,lookups!$A$2:$I$201,6,0)</f>
        <v>#N/A</v>
      </c>
      <c r="P1833" t="e">
        <f>VLOOKUP(G1833,lookups!$A$2:$I$201,7,0)</f>
        <v>#N/A</v>
      </c>
      <c r="Q1833" t="e">
        <f t="shared" si="30"/>
        <v>#N/A</v>
      </c>
    </row>
    <row r="1834" spans="11:17" x14ac:dyDescent="0.2">
      <c r="K1834" t="e">
        <f>VLOOKUP(G1834,lookups!$A$2:$I$201,2,0)</f>
        <v>#N/A</v>
      </c>
      <c r="L1834" t="e">
        <f>VLOOKUP(G1834,lookups!$A$2:$I$201,3,0)</f>
        <v>#N/A</v>
      </c>
      <c r="M1834" t="e">
        <f>VLOOKUP(G1834,lookups!$A$2:$I$201,4,0)</f>
        <v>#N/A</v>
      </c>
      <c r="N1834" t="e">
        <f>VLOOKUP(G1834,lookups!$A$2:$I$201,5,0)</f>
        <v>#N/A</v>
      </c>
      <c r="O1834" t="e">
        <f>VLOOKUP(G1834,lookups!$A$2:$I$201,6,0)</f>
        <v>#N/A</v>
      </c>
      <c r="P1834" t="e">
        <f>VLOOKUP(G1834,lookups!$A$2:$I$201,7,0)</f>
        <v>#N/A</v>
      </c>
      <c r="Q1834" t="e">
        <f t="shared" si="30"/>
        <v>#N/A</v>
      </c>
    </row>
    <row r="1835" spans="11:17" x14ac:dyDescent="0.2">
      <c r="K1835" t="e">
        <f>VLOOKUP(G1835,lookups!$A$2:$I$201,2,0)</f>
        <v>#N/A</v>
      </c>
      <c r="L1835" t="e">
        <f>VLOOKUP(G1835,lookups!$A$2:$I$201,3,0)</f>
        <v>#N/A</v>
      </c>
      <c r="M1835" t="e">
        <f>VLOOKUP(G1835,lookups!$A$2:$I$201,4,0)</f>
        <v>#N/A</v>
      </c>
      <c r="N1835" t="e">
        <f>VLOOKUP(G1835,lookups!$A$2:$I$201,5,0)</f>
        <v>#N/A</v>
      </c>
      <c r="O1835" t="e">
        <f>VLOOKUP(G1835,lookups!$A$2:$I$201,6,0)</f>
        <v>#N/A</v>
      </c>
      <c r="P1835" t="e">
        <f>VLOOKUP(G1835,lookups!$A$2:$I$201,7,0)</f>
        <v>#N/A</v>
      </c>
      <c r="Q1835" t="e">
        <f t="shared" si="30"/>
        <v>#N/A</v>
      </c>
    </row>
    <row r="1836" spans="11:17" x14ac:dyDescent="0.2">
      <c r="K1836" t="e">
        <f>VLOOKUP(G1836,lookups!$A$2:$I$201,2,0)</f>
        <v>#N/A</v>
      </c>
      <c r="L1836" t="e">
        <f>VLOOKUP(G1836,lookups!$A$2:$I$201,3,0)</f>
        <v>#N/A</v>
      </c>
      <c r="M1836" t="e">
        <f>VLOOKUP(G1836,lookups!$A$2:$I$201,4,0)</f>
        <v>#N/A</v>
      </c>
      <c r="N1836" t="e">
        <f>VLOOKUP(G1836,lookups!$A$2:$I$201,5,0)</f>
        <v>#N/A</v>
      </c>
      <c r="O1836" t="e">
        <f>VLOOKUP(G1836,lookups!$A$2:$I$201,6,0)</f>
        <v>#N/A</v>
      </c>
      <c r="P1836" t="e">
        <f>VLOOKUP(G1836,lookups!$A$2:$I$201,7,0)</f>
        <v>#N/A</v>
      </c>
      <c r="Q1836" t="e">
        <f t="shared" si="30"/>
        <v>#N/A</v>
      </c>
    </row>
    <row r="1837" spans="11:17" x14ac:dyDescent="0.2">
      <c r="K1837" t="e">
        <f>VLOOKUP(G1837,lookups!$A$2:$I$201,2,0)</f>
        <v>#N/A</v>
      </c>
      <c r="L1837" t="e">
        <f>VLOOKUP(G1837,lookups!$A$2:$I$201,3,0)</f>
        <v>#N/A</v>
      </c>
      <c r="M1837" t="e">
        <f>VLOOKUP(G1837,lookups!$A$2:$I$201,4,0)</f>
        <v>#N/A</v>
      </c>
      <c r="N1837" t="e">
        <f>VLOOKUP(G1837,lookups!$A$2:$I$201,5,0)</f>
        <v>#N/A</v>
      </c>
      <c r="O1837" t="e">
        <f>VLOOKUP(G1837,lookups!$A$2:$I$201,6,0)</f>
        <v>#N/A</v>
      </c>
      <c r="P1837" t="e">
        <f>VLOOKUP(G1837,lookups!$A$2:$I$201,7,0)</f>
        <v>#N/A</v>
      </c>
      <c r="Q1837" t="e">
        <f t="shared" si="30"/>
        <v>#N/A</v>
      </c>
    </row>
    <row r="1838" spans="11:17" x14ac:dyDescent="0.2">
      <c r="K1838" t="e">
        <f>VLOOKUP(G1838,lookups!$A$2:$I$201,2,0)</f>
        <v>#N/A</v>
      </c>
      <c r="L1838" t="e">
        <f>VLOOKUP(G1838,lookups!$A$2:$I$201,3,0)</f>
        <v>#N/A</v>
      </c>
      <c r="M1838" t="e">
        <f>VLOOKUP(G1838,lookups!$A$2:$I$201,4,0)</f>
        <v>#N/A</v>
      </c>
      <c r="N1838" t="e">
        <f>VLOOKUP(G1838,lookups!$A$2:$I$201,5,0)</f>
        <v>#N/A</v>
      </c>
      <c r="O1838" t="e">
        <f>VLOOKUP(G1838,lookups!$A$2:$I$201,6,0)</f>
        <v>#N/A</v>
      </c>
      <c r="P1838" t="e">
        <f>VLOOKUP(G1838,lookups!$A$2:$I$201,7,0)</f>
        <v>#N/A</v>
      </c>
      <c r="Q1838" t="e">
        <f t="shared" si="30"/>
        <v>#N/A</v>
      </c>
    </row>
    <row r="1839" spans="11:17" x14ac:dyDescent="0.2">
      <c r="K1839" t="e">
        <f>VLOOKUP(G1839,lookups!$A$2:$I$201,2,0)</f>
        <v>#N/A</v>
      </c>
      <c r="L1839" t="e">
        <f>VLOOKUP(G1839,lookups!$A$2:$I$201,3,0)</f>
        <v>#N/A</v>
      </c>
      <c r="M1839" t="e">
        <f>VLOOKUP(G1839,lookups!$A$2:$I$201,4,0)</f>
        <v>#N/A</v>
      </c>
      <c r="N1839" t="e">
        <f>VLOOKUP(G1839,lookups!$A$2:$I$201,5,0)</f>
        <v>#N/A</v>
      </c>
      <c r="O1839" t="e">
        <f>VLOOKUP(G1839,lookups!$A$2:$I$201,6,0)</f>
        <v>#N/A</v>
      </c>
      <c r="P1839" t="e">
        <f>VLOOKUP(G1839,lookups!$A$2:$I$201,7,0)</f>
        <v>#N/A</v>
      </c>
      <c r="Q1839" t="e">
        <f t="shared" si="30"/>
        <v>#N/A</v>
      </c>
    </row>
    <row r="1840" spans="11:17" x14ac:dyDescent="0.2">
      <c r="K1840" t="e">
        <f>VLOOKUP(G1840,lookups!$A$2:$I$201,2,0)</f>
        <v>#N/A</v>
      </c>
      <c r="L1840" t="e">
        <f>VLOOKUP(G1840,lookups!$A$2:$I$201,3,0)</f>
        <v>#N/A</v>
      </c>
      <c r="M1840" t="e">
        <f>VLOOKUP(G1840,lookups!$A$2:$I$201,4,0)</f>
        <v>#N/A</v>
      </c>
      <c r="N1840" t="e">
        <f>VLOOKUP(G1840,lookups!$A$2:$I$201,5,0)</f>
        <v>#N/A</v>
      </c>
      <c r="O1840" t="e">
        <f>VLOOKUP(G1840,lookups!$A$2:$I$201,6,0)</f>
        <v>#N/A</v>
      </c>
      <c r="P1840" t="e">
        <f>VLOOKUP(G1840,lookups!$A$2:$I$201,7,0)</f>
        <v>#N/A</v>
      </c>
      <c r="Q1840" t="e">
        <f t="shared" si="30"/>
        <v>#N/A</v>
      </c>
    </row>
    <row r="1841" spans="11:17" x14ac:dyDescent="0.2">
      <c r="K1841" t="e">
        <f>VLOOKUP(G1841,lookups!$A$2:$I$201,2,0)</f>
        <v>#N/A</v>
      </c>
      <c r="L1841" t="e">
        <f>VLOOKUP(G1841,lookups!$A$2:$I$201,3,0)</f>
        <v>#N/A</v>
      </c>
      <c r="M1841" t="e">
        <f>VLOOKUP(G1841,lookups!$A$2:$I$201,4,0)</f>
        <v>#N/A</v>
      </c>
      <c r="N1841" t="e">
        <f>VLOOKUP(G1841,lookups!$A$2:$I$201,5,0)</f>
        <v>#N/A</v>
      </c>
      <c r="O1841" t="e">
        <f>VLOOKUP(G1841,lookups!$A$2:$I$201,6,0)</f>
        <v>#N/A</v>
      </c>
      <c r="P1841" t="e">
        <f>VLOOKUP(G1841,lookups!$A$2:$I$201,7,0)</f>
        <v>#N/A</v>
      </c>
      <c r="Q1841" t="e">
        <f t="shared" si="30"/>
        <v>#N/A</v>
      </c>
    </row>
    <row r="1842" spans="11:17" x14ac:dyDescent="0.2">
      <c r="K1842" t="e">
        <f>VLOOKUP(G1842,lookups!$A$2:$I$201,2,0)</f>
        <v>#N/A</v>
      </c>
      <c r="L1842" t="e">
        <f>VLOOKUP(G1842,lookups!$A$2:$I$201,3,0)</f>
        <v>#N/A</v>
      </c>
      <c r="M1842" t="e">
        <f>VLOOKUP(G1842,lookups!$A$2:$I$201,4,0)</f>
        <v>#N/A</v>
      </c>
      <c r="N1842" t="e">
        <f>VLOOKUP(G1842,lookups!$A$2:$I$201,5,0)</f>
        <v>#N/A</v>
      </c>
      <c r="O1842" t="e">
        <f>VLOOKUP(G1842,lookups!$A$2:$I$201,6,0)</f>
        <v>#N/A</v>
      </c>
      <c r="P1842" t="e">
        <f>VLOOKUP(G1842,lookups!$A$2:$I$201,7,0)</f>
        <v>#N/A</v>
      </c>
      <c r="Q1842" t="e">
        <f t="shared" si="30"/>
        <v>#N/A</v>
      </c>
    </row>
    <row r="1843" spans="11:17" x14ac:dyDescent="0.2">
      <c r="K1843" t="e">
        <f>VLOOKUP(G1843,lookups!$A$2:$I$201,2,0)</f>
        <v>#N/A</v>
      </c>
      <c r="L1843" t="e">
        <f>VLOOKUP(G1843,lookups!$A$2:$I$201,3,0)</f>
        <v>#N/A</v>
      </c>
      <c r="M1843" t="e">
        <f>VLOOKUP(G1843,lookups!$A$2:$I$201,4,0)</f>
        <v>#N/A</v>
      </c>
      <c r="N1843" t="e">
        <f>VLOOKUP(G1843,lookups!$A$2:$I$201,5,0)</f>
        <v>#N/A</v>
      </c>
      <c r="O1843" t="e">
        <f>VLOOKUP(G1843,lookups!$A$2:$I$201,6,0)</f>
        <v>#N/A</v>
      </c>
      <c r="P1843" t="e">
        <f>VLOOKUP(G1843,lookups!$A$2:$I$201,7,0)</f>
        <v>#N/A</v>
      </c>
      <c r="Q1843" t="e">
        <f t="shared" si="30"/>
        <v>#N/A</v>
      </c>
    </row>
    <row r="1844" spans="11:17" x14ac:dyDescent="0.2">
      <c r="K1844" t="e">
        <f>VLOOKUP(G1844,lookups!$A$2:$I$201,2,0)</f>
        <v>#N/A</v>
      </c>
      <c r="L1844" t="e">
        <f>VLOOKUP(G1844,lookups!$A$2:$I$201,3,0)</f>
        <v>#N/A</v>
      </c>
      <c r="M1844" t="e">
        <f>VLOOKUP(G1844,lookups!$A$2:$I$201,4,0)</f>
        <v>#N/A</v>
      </c>
      <c r="N1844" t="e">
        <f>VLOOKUP(G1844,lookups!$A$2:$I$201,5,0)</f>
        <v>#N/A</v>
      </c>
      <c r="O1844" t="e">
        <f>VLOOKUP(G1844,lookups!$A$2:$I$201,6,0)</f>
        <v>#N/A</v>
      </c>
      <c r="P1844" t="e">
        <f>VLOOKUP(G1844,lookups!$A$2:$I$201,7,0)</f>
        <v>#N/A</v>
      </c>
      <c r="Q1844" t="e">
        <f t="shared" si="30"/>
        <v>#N/A</v>
      </c>
    </row>
    <row r="1845" spans="11:17" x14ac:dyDescent="0.2">
      <c r="K1845" t="e">
        <f>VLOOKUP(G1845,lookups!$A$2:$I$201,2,0)</f>
        <v>#N/A</v>
      </c>
      <c r="L1845" t="e">
        <f>VLOOKUP(G1845,lookups!$A$2:$I$201,3,0)</f>
        <v>#N/A</v>
      </c>
      <c r="M1845" t="e">
        <f>VLOOKUP(G1845,lookups!$A$2:$I$201,4,0)</f>
        <v>#N/A</v>
      </c>
      <c r="N1845" t="e">
        <f>VLOOKUP(G1845,lookups!$A$2:$I$201,5,0)</f>
        <v>#N/A</v>
      </c>
      <c r="O1845" t="e">
        <f>VLOOKUP(G1845,lookups!$A$2:$I$201,6,0)</f>
        <v>#N/A</v>
      </c>
      <c r="P1845" t="e">
        <f>VLOOKUP(G1845,lookups!$A$2:$I$201,7,0)</f>
        <v>#N/A</v>
      </c>
      <c r="Q1845" t="e">
        <f t="shared" si="30"/>
        <v>#N/A</v>
      </c>
    </row>
    <row r="1846" spans="11:17" x14ac:dyDescent="0.2">
      <c r="K1846" t="e">
        <f>VLOOKUP(G1846,lookups!$A$2:$I$201,2,0)</f>
        <v>#N/A</v>
      </c>
      <c r="L1846" t="e">
        <f>VLOOKUP(G1846,lookups!$A$2:$I$201,3,0)</f>
        <v>#N/A</v>
      </c>
      <c r="M1846" t="e">
        <f>VLOOKUP(G1846,lookups!$A$2:$I$201,4,0)</f>
        <v>#N/A</v>
      </c>
      <c r="N1846" t="e">
        <f>VLOOKUP(G1846,lookups!$A$2:$I$201,5,0)</f>
        <v>#N/A</v>
      </c>
      <c r="O1846" t="e">
        <f>VLOOKUP(G1846,lookups!$A$2:$I$201,6,0)</f>
        <v>#N/A</v>
      </c>
      <c r="P1846" t="e">
        <f>VLOOKUP(G1846,lookups!$A$2:$I$201,7,0)</f>
        <v>#N/A</v>
      </c>
      <c r="Q1846" t="e">
        <f t="shared" si="30"/>
        <v>#N/A</v>
      </c>
    </row>
    <row r="1847" spans="11:17" x14ac:dyDescent="0.2">
      <c r="K1847" t="e">
        <f>VLOOKUP(G1847,lookups!$A$2:$I$201,2,0)</f>
        <v>#N/A</v>
      </c>
      <c r="L1847" t="e">
        <f>VLOOKUP(G1847,lookups!$A$2:$I$201,3,0)</f>
        <v>#N/A</v>
      </c>
      <c r="M1847" t="e">
        <f>VLOOKUP(G1847,lookups!$A$2:$I$201,4,0)</f>
        <v>#N/A</v>
      </c>
      <c r="N1847" t="e">
        <f>VLOOKUP(G1847,lookups!$A$2:$I$201,5,0)</f>
        <v>#N/A</v>
      </c>
      <c r="O1847" t="e">
        <f>VLOOKUP(G1847,lookups!$A$2:$I$201,6,0)</f>
        <v>#N/A</v>
      </c>
      <c r="P1847" t="e">
        <f>VLOOKUP(G1847,lookups!$A$2:$I$201,7,0)</f>
        <v>#N/A</v>
      </c>
      <c r="Q1847" t="e">
        <f t="shared" si="30"/>
        <v>#N/A</v>
      </c>
    </row>
    <row r="1848" spans="11:17" x14ac:dyDescent="0.2">
      <c r="K1848" t="e">
        <f>VLOOKUP(G1848,lookups!$A$2:$I$201,2,0)</f>
        <v>#N/A</v>
      </c>
      <c r="L1848" t="e">
        <f>VLOOKUP(G1848,lookups!$A$2:$I$201,3,0)</f>
        <v>#N/A</v>
      </c>
      <c r="M1848" t="e">
        <f>VLOOKUP(G1848,lookups!$A$2:$I$201,4,0)</f>
        <v>#N/A</v>
      </c>
      <c r="N1848" t="e">
        <f>VLOOKUP(G1848,lookups!$A$2:$I$201,5,0)</f>
        <v>#N/A</v>
      </c>
      <c r="O1848" t="e">
        <f>VLOOKUP(G1848,lookups!$A$2:$I$201,6,0)</f>
        <v>#N/A</v>
      </c>
      <c r="P1848" t="e">
        <f>VLOOKUP(G1848,lookups!$A$2:$I$201,7,0)</f>
        <v>#N/A</v>
      </c>
      <c r="Q1848" t="e">
        <f t="shared" si="30"/>
        <v>#N/A</v>
      </c>
    </row>
    <row r="1849" spans="11:17" x14ac:dyDescent="0.2">
      <c r="K1849" t="e">
        <f>VLOOKUP(G1849,lookups!$A$2:$I$201,2,0)</f>
        <v>#N/A</v>
      </c>
      <c r="L1849" t="e">
        <f>VLOOKUP(G1849,lookups!$A$2:$I$201,3,0)</f>
        <v>#N/A</v>
      </c>
      <c r="M1849" t="e">
        <f>VLOOKUP(G1849,lookups!$A$2:$I$201,4,0)</f>
        <v>#N/A</v>
      </c>
      <c r="N1849" t="e">
        <f>VLOOKUP(G1849,lookups!$A$2:$I$201,5,0)</f>
        <v>#N/A</v>
      </c>
      <c r="O1849" t="e">
        <f>VLOOKUP(G1849,lookups!$A$2:$I$201,6,0)</f>
        <v>#N/A</v>
      </c>
      <c r="P1849" t="e">
        <f>VLOOKUP(G1849,lookups!$A$2:$I$201,7,0)</f>
        <v>#N/A</v>
      </c>
      <c r="Q1849" t="e">
        <f t="shared" si="30"/>
        <v>#N/A</v>
      </c>
    </row>
    <row r="1850" spans="11:17" x14ac:dyDescent="0.2">
      <c r="K1850" t="e">
        <f>VLOOKUP(G1850,lookups!$A$2:$I$201,2,0)</f>
        <v>#N/A</v>
      </c>
      <c r="L1850" t="e">
        <f>VLOOKUP(G1850,lookups!$A$2:$I$201,3,0)</f>
        <v>#N/A</v>
      </c>
      <c r="M1850" t="e">
        <f>VLOOKUP(G1850,lookups!$A$2:$I$201,4,0)</f>
        <v>#N/A</v>
      </c>
      <c r="N1850" t="e">
        <f>VLOOKUP(G1850,lookups!$A$2:$I$201,5,0)</f>
        <v>#N/A</v>
      </c>
      <c r="O1850" t="e">
        <f>VLOOKUP(G1850,lookups!$A$2:$I$201,6,0)</f>
        <v>#N/A</v>
      </c>
      <c r="P1850" t="e">
        <f>VLOOKUP(G1850,lookups!$A$2:$I$201,7,0)</f>
        <v>#N/A</v>
      </c>
      <c r="Q1850" t="e">
        <f t="shared" si="30"/>
        <v>#N/A</v>
      </c>
    </row>
    <row r="1851" spans="11:17" x14ac:dyDescent="0.2">
      <c r="K1851" t="e">
        <f>VLOOKUP(G1851,lookups!$A$2:$I$201,2,0)</f>
        <v>#N/A</v>
      </c>
      <c r="L1851" t="e">
        <f>VLOOKUP(G1851,lookups!$A$2:$I$201,3,0)</f>
        <v>#N/A</v>
      </c>
      <c r="M1851" t="e">
        <f>VLOOKUP(G1851,lookups!$A$2:$I$201,4,0)</f>
        <v>#N/A</v>
      </c>
      <c r="N1851" t="e">
        <f>VLOOKUP(G1851,lookups!$A$2:$I$201,5,0)</f>
        <v>#N/A</v>
      </c>
      <c r="O1851" t="e">
        <f>VLOOKUP(G1851,lookups!$A$2:$I$201,6,0)</f>
        <v>#N/A</v>
      </c>
      <c r="P1851" t="e">
        <f>VLOOKUP(G1851,lookups!$A$2:$I$201,7,0)</f>
        <v>#N/A</v>
      </c>
      <c r="Q1851" t="e">
        <f t="shared" si="30"/>
        <v>#N/A</v>
      </c>
    </row>
    <row r="1852" spans="11:17" x14ac:dyDescent="0.2">
      <c r="K1852" t="e">
        <f>VLOOKUP(G1852,lookups!$A$2:$I$201,2,0)</f>
        <v>#N/A</v>
      </c>
      <c r="L1852" t="e">
        <f>VLOOKUP(G1852,lookups!$A$2:$I$201,3,0)</f>
        <v>#N/A</v>
      </c>
      <c r="M1852" t="e">
        <f>VLOOKUP(G1852,lookups!$A$2:$I$201,4,0)</f>
        <v>#N/A</v>
      </c>
      <c r="N1852" t="e">
        <f>VLOOKUP(G1852,lookups!$A$2:$I$201,5,0)</f>
        <v>#N/A</v>
      </c>
      <c r="O1852" t="e">
        <f>VLOOKUP(G1852,lookups!$A$2:$I$201,6,0)</f>
        <v>#N/A</v>
      </c>
      <c r="P1852" t="e">
        <f>VLOOKUP(G1852,lookups!$A$2:$I$201,7,0)</f>
        <v>#N/A</v>
      </c>
      <c r="Q1852" t="e">
        <f t="shared" si="30"/>
        <v>#N/A</v>
      </c>
    </row>
    <row r="1853" spans="11:17" x14ac:dyDescent="0.2">
      <c r="K1853" t="e">
        <f>VLOOKUP(G1853,lookups!$A$2:$I$201,2,0)</f>
        <v>#N/A</v>
      </c>
      <c r="L1853" t="e">
        <f>VLOOKUP(G1853,lookups!$A$2:$I$201,3,0)</f>
        <v>#N/A</v>
      </c>
      <c r="M1853" t="e">
        <f>VLOOKUP(G1853,lookups!$A$2:$I$201,4,0)</f>
        <v>#N/A</v>
      </c>
      <c r="N1853" t="e">
        <f>VLOOKUP(G1853,lookups!$A$2:$I$201,5,0)</f>
        <v>#N/A</v>
      </c>
      <c r="O1853" t="e">
        <f>VLOOKUP(G1853,lookups!$A$2:$I$201,6,0)</f>
        <v>#N/A</v>
      </c>
      <c r="P1853" t="e">
        <f>VLOOKUP(G1853,lookups!$A$2:$I$201,7,0)</f>
        <v>#N/A</v>
      </c>
      <c r="Q1853" t="e">
        <f t="shared" si="30"/>
        <v>#N/A</v>
      </c>
    </row>
    <row r="1854" spans="11:17" x14ac:dyDescent="0.2">
      <c r="K1854" t="e">
        <f>VLOOKUP(G1854,lookups!$A$2:$I$201,2,0)</f>
        <v>#N/A</v>
      </c>
      <c r="L1854" t="e">
        <f>VLOOKUP(G1854,lookups!$A$2:$I$201,3,0)</f>
        <v>#N/A</v>
      </c>
      <c r="M1854" t="e">
        <f>VLOOKUP(G1854,lookups!$A$2:$I$201,4,0)</f>
        <v>#N/A</v>
      </c>
      <c r="N1854" t="e">
        <f>VLOOKUP(G1854,lookups!$A$2:$I$201,5,0)</f>
        <v>#N/A</v>
      </c>
      <c r="O1854" t="e">
        <f>VLOOKUP(G1854,lookups!$A$2:$I$201,6,0)</f>
        <v>#N/A</v>
      </c>
      <c r="P1854" t="e">
        <f>VLOOKUP(G1854,lookups!$A$2:$I$201,7,0)</f>
        <v>#N/A</v>
      </c>
      <c r="Q1854" t="e">
        <f t="shared" si="30"/>
        <v>#N/A</v>
      </c>
    </row>
    <row r="1855" spans="11:17" x14ac:dyDescent="0.2">
      <c r="K1855" t="e">
        <f>VLOOKUP(G1855,lookups!$A$2:$I$201,2,0)</f>
        <v>#N/A</v>
      </c>
      <c r="L1855" t="e">
        <f>VLOOKUP(G1855,lookups!$A$2:$I$201,3,0)</f>
        <v>#N/A</v>
      </c>
      <c r="M1855" t="e">
        <f>VLOOKUP(G1855,lookups!$A$2:$I$201,4,0)</f>
        <v>#N/A</v>
      </c>
      <c r="N1855" t="e">
        <f>VLOOKUP(G1855,lookups!$A$2:$I$201,5,0)</f>
        <v>#N/A</v>
      </c>
      <c r="O1855" t="e">
        <f>VLOOKUP(G1855,lookups!$A$2:$I$201,6,0)</f>
        <v>#N/A</v>
      </c>
      <c r="P1855" t="e">
        <f>VLOOKUP(G1855,lookups!$A$2:$I$201,7,0)</f>
        <v>#N/A</v>
      </c>
      <c r="Q1855" t="e">
        <f t="shared" si="30"/>
        <v>#N/A</v>
      </c>
    </row>
    <row r="1856" spans="11:17" x14ac:dyDescent="0.2">
      <c r="K1856" t="e">
        <f>VLOOKUP(G1856,lookups!$A$2:$I$201,2,0)</f>
        <v>#N/A</v>
      </c>
      <c r="L1856" t="e">
        <f>VLOOKUP(G1856,lookups!$A$2:$I$201,3,0)</f>
        <v>#N/A</v>
      </c>
      <c r="M1856" t="e">
        <f>VLOOKUP(G1856,lookups!$A$2:$I$201,4,0)</f>
        <v>#N/A</v>
      </c>
      <c r="N1856" t="e">
        <f>VLOOKUP(G1856,lookups!$A$2:$I$201,5,0)</f>
        <v>#N/A</v>
      </c>
      <c r="O1856" t="e">
        <f>VLOOKUP(G1856,lookups!$A$2:$I$201,6,0)</f>
        <v>#N/A</v>
      </c>
      <c r="P1856" t="e">
        <f>VLOOKUP(G1856,lookups!$A$2:$I$201,7,0)</f>
        <v>#N/A</v>
      </c>
      <c r="Q1856" t="e">
        <f t="shared" si="30"/>
        <v>#N/A</v>
      </c>
    </row>
    <row r="1857" spans="11:17" x14ac:dyDescent="0.2">
      <c r="K1857" t="e">
        <f>VLOOKUP(G1857,lookups!$A$2:$I$201,2,0)</f>
        <v>#N/A</v>
      </c>
      <c r="L1857" t="e">
        <f>VLOOKUP(G1857,lookups!$A$2:$I$201,3,0)</f>
        <v>#N/A</v>
      </c>
      <c r="M1857" t="e">
        <f>VLOOKUP(G1857,lookups!$A$2:$I$201,4,0)</f>
        <v>#N/A</v>
      </c>
      <c r="N1857" t="e">
        <f>VLOOKUP(G1857,lookups!$A$2:$I$201,5,0)</f>
        <v>#N/A</v>
      </c>
      <c r="O1857" t="e">
        <f>VLOOKUP(G1857,lookups!$A$2:$I$201,6,0)</f>
        <v>#N/A</v>
      </c>
      <c r="P1857" t="e">
        <f>VLOOKUP(G1857,lookups!$A$2:$I$201,7,0)</f>
        <v>#N/A</v>
      </c>
      <c r="Q1857" t="e">
        <f t="shared" si="30"/>
        <v>#N/A</v>
      </c>
    </row>
    <row r="1858" spans="11:17" x14ac:dyDescent="0.2">
      <c r="K1858" t="e">
        <f>VLOOKUP(G1858,lookups!$A$2:$I$201,2,0)</f>
        <v>#N/A</v>
      </c>
      <c r="L1858" t="e">
        <f>VLOOKUP(G1858,lookups!$A$2:$I$201,3,0)</f>
        <v>#N/A</v>
      </c>
      <c r="M1858" t="e">
        <f>VLOOKUP(G1858,lookups!$A$2:$I$201,4,0)</f>
        <v>#N/A</v>
      </c>
      <c r="N1858" t="e">
        <f>VLOOKUP(G1858,lookups!$A$2:$I$201,5,0)</f>
        <v>#N/A</v>
      </c>
      <c r="O1858" t="e">
        <f>VLOOKUP(G1858,lookups!$A$2:$I$201,6,0)</f>
        <v>#N/A</v>
      </c>
      <c r="P1858" t="e">
        <f>VLOOKUP(G1858,lookups!$A$2:$I$201,7,0)</f>
        <v>#N/A</v>
      </c>
      <c r="Q1858" t="e">
        <f t="shared" si="30"/>
        <v>#N/A</v>
      </c>
    </row>
    <row r="1859" spans="11:17" x14ac:dyDescent="0.2">
      <c r="K1859" t="e">
        <f>VLOOKUP(G1859,lookups!$A$2:$I$201,2,0)</f>
        <v>#N/A</v>
      </c>
      <c r="L1859" t="e">
        <f>VLOOKUP(G1859,lookups!$A$2:$I$201,3,0)</f>
        <v>#N/A</v>
      </c>
      <c r="M1859" t="e">
        <f>VLOOKUP(G1859,lookups!$A$2:$I$201,4,0)</f>
        <v>#N/A</v>
      </c>
      <c r="N1859" t="e">
        <f>VLOOKUP(G1859,lookups!$A$2:$I$201,5,0)</f>
        <v>#N/A</v>
      </c>
      <c r="O1859" t="e">
        <f>VLOOKUP(G1859,lookups!$A$2:$I$201,6,0)</f>
        <v>#N/A</v>
      </c>
      <c r="P1859" t="e">
        <f>VLOOKUP(G1859,lookups!$A$2:$I$201,7,0)</f>
        <v>#N/A</v>
      </c>
      <c r="Q1859" t="e">
        <f t="shared" si="30"/>
        <v>#N/A</v>
      </c>
    </row>
    <row r="1860" spans="11:17" x14ac:dyDescent="0.2">
      <c r="K1860" t="e">
        <f>VLOOKUP(G1860,lookups!$A$2:$I$201,2,0)</f>
        <v>#N/A</v>
      </c>
      <c r="L1860" t="e">
        <f>VLOOKUP(G1860,lookups!$A$2:$I$201,3,0)</f>
        <v>#N/A</v>
      </c>
      <c r="M1860" t="e">
        <f>VLOOKUP(G1860,lookups!$A$2:$I$201,4,0)</f>
        <v>#N/A</v>
      </c>
      <c r="N1860" t="e">
        <f>VLOOKUP(G1860,lookups!$A$2:$I$201,5,0)</f>
        <v>#N/A</v>
      </c>
      <c r="O1860" t="e">
        <f>VLOOKUP(G1860,lookups!$A$2:$I$201,6,0)</f>
        <v>#N/A</v>
      </c>
      <c r="P1860" t="e">
        <f>VLOOKUP(G1860,lookups!$A$2:$I$201,7,0)</f>
        <v>#N/A</v>
      </c>
      <c r="Q1860" t="e">
        <f t="shared" si="30"/>
        <v>#N/A</v>
      </c>
    </row>
    <row r="1861" spans="11:17" x14ac:dyDescent="0.2">
      <c r="K1861" t="e">
        <f>VLOOKUP(G1861,lookups!$A$2:$I$201,2,0)</f>
        <v>#N/A</v>
      </c>
      <c r="L1861" t="e">
        <f>VLOOKUP(G1861,lookups!$A$2:$I$201,3,0)</f>
        <v>#N/A</v>
      </c>
      <c r="M1861" t="e">
        <f>VLOOKUP(G1861,lookups!$A$2:$I$201,4,0)</f>
        <v>#N/A</v>
      </c>
      <c r="N1861" t="e">
        <f>VLOOKUP(G1861,lookups!$A$2:$I$201,5,0)</f>
        <v>#N/A</v>
      </c>
      <c r="O1861" t="e">
        <f>VLOOKUP(G1861,lookups!$A$2:$I$201,6,0)</f>
        <v>#N/A</v>
      </c>
      <c r="P1861" t="e">
        <f>VLOOKUP(G1861,lookups!$A$2:$I$201,7,0)</f>
        <v>#N/A</v>
      </c>
      <c r="Q1861" t="e">
        <f t="shared" si="30"/>
        <v>#N/A</v>
      </c>
    </row>
    <row r="1862" spans="11:17" x14ac:dyDescent="0.2">
      <c r="K1862" t="e">
        <f>VLOOKUP(G1862,lookups!$A$2:$I$201,2,0)</f>
        <v>#N/A</v>
      </c>
      <c r="L1862" t="e">
        <f>VLOOKUP(G1862,lookups!$A$2:$I$201,3,0)</f>
        <v>#N/A</v>
      </c>
      <c r="M1862" t="e">
        <f>VLOOKUP(G1862,lookups!$A$2:$I$201,4,0)</f>
        <v>#N/A</v>
      </c>
      <c r="N1862" t="e">
        <f>VLOOKUP(G1862,lookups!$A$2:$I$201,5,0)</f>
        <v>#N/A</v>
      </c>
      <c r="O1862" t="e">
        <f>VLOOKUP(G1862,lookups!$A$2:$I$201,6,0)</f>
        <v>#N/A</v>
      </c>
      <c r="P1862" t="e">
        <f>VLOOKUP(G1862,lookups!$A$2:$I$201,7,0)</f>
        <v>#N/A</v>
      </c>
      <c r="Q1862" t="e">
        <f t="shared" si="30"/>
        <v>#N/A</v>
      </c>
    </row>
    <row r="1863" spans="11:17" x14ac:dyDescent="0.2">
      <c r="K1863" t="e">
        <f>VLOOKUP(G1863,lookups!$A$2:$I$201,2,0)</f>
        <v>#N/A</v>
      </c>
      <c r="L1863" t="e">
        <f>VLOOKUP(G1863,lookups!$A$2:$I$201,3,0)</f>
        <v>#N/A</v>
      </c>
      <c r="M1863" t="e">
        <f>VLOOKUP(G1863,lookups!$A$2:$I$201,4,0)</f>
        <v>#N/A</v>
      </c>
      <c r="N1863" t="e">
        <f>VLOOKUP(G1863,lookups!$A$2:$I$201,5,0)</f>
        <v>#N/A</v>
      </c>
      <c r="O1863" t="e">
        <f>VLOOKUP(G1863,lookups!$A$2:$I$201,6,0)</f>
        <v>#N/A</v>
      </c>
      <c r="P1863" t="e">
        <f>VLOOKUP(G1863,lookups!$A$2:$I$201,7,0)</f>
        <v>#N/A</v>
      </c>
      <c r="Q1863" t="e">
        <f t="shared" si="30"/>
        <v>#N/A</v>
      </c>
    </row>
    <row r="1864" spans="11:17" x14ac:dyDescent="0.2">
      <c r="K1864" t="e">
        <f>VLOOKUP(G1864,lookups!$A$2:$I$201,2,0)</f>
        <v>#N/A</v>
      </c>
      <c r="L1864" t="e">
        <f>VLOOKUP(G1864,lookups!$A$2:$I$201,3,0)</f>
        <v>#N/A</v>
      </c>
      <c r="M1864" t="e">
        <f>VLOOKUP(G1864,lookups!$A$2:$I$201,4,0)</f>
        <v>#N/A</v>
      </c>
      <c r="N1864" t="e">
        <f>VLOOKUP(G1864,lookups!$A$2:$I$201,5,0)</f>
        <v>#N/A</v>
      </c>
      <c r="O1864" t="e">
        <f>VLOOKUP(G1864,lookups!$A$2:$I$201,6,0)</f>
        <v>#N/A</v>
      </c>
      <c r="P1864" t="e">
        <f>VLOOKUP(G1864,lookups!$A$2:$I$201,7,0)</f>
        <v>#N/A</v>
      </c>
      <c r="Q1864" t="e">
        <f t="shared" si="30"/>
        <v>#N/A</v>
      </c>
    </row>
    <row r="1865" spans="11:17" x14ac:dyDescent="0.2">
      <c r="K1865" t="e">
        <f>VLOOKUP(G1865,lookups!$A$2:$I$201,2,0)</f>
        <v>#N/A</v>
      </c>
      <c r="L1865" t="e">
        <f>VLOOKUP(G1865,lookups!$A$2:$I$201,3,0)</f>
        <v>#N/A</v>
      </c>
      <c r="M1865" t="e">
        <f>VLOOKUP(G1865,lookups!$A$2:$I$201,4,0)</f>
        <v>#N/A</v>
      </c>
      <c r="N1865" t="e">
        <f>VLOOKUP(G1865,lookups!$A$2:$I$201,5,0)</f>
        <v>#N/A</v>
      </c>
      <c r="O1865" t="e">
        <f>VLOOKUP(G1865,lookups!$A$2:$I$201,6,0)</f>
        <v>#N/A</v>
      </c>
      <c r="P1865" t="e">
        <f>VLOOKUP(G1865,lookups!$A$2:$I$201,7,0)</f>
        <v>#N/A</v>
      </c>
      <c r="Q1865" t="e">
        <f t="shared" si="30"/>
        <v>#N/A</v>
      </c>
    </row>
    <row r="1866" spans="11:17" x14ac:dyDescent="0.2">
      <c r="K1866" t="e">
        <f>VLOOKUP(G1866,lookups!$A$2:$I$201,2,0)</f>
        <v>#N/A</v>
      </c>
      <c r="L1866" t="e">
        <f>VLOOKUP(G1866,lookups!$A$2:$I$201,3,0)</f>
        <v>#N/A</v>
      </c>
      <c r="M1866" t="e">
        <f>VLOOKUP(G1866,lookups!$A$2:$I$201,4,0)</f>
        <v>#N/A</v>
      </c>
      <c r="N1866" t="e">
        <f>VLOOKUP(G1866,lookups!$A$2:$I$201,5,0)</f>
        <v>#N/A</v>
      </c>
      <c r="O1866" t="e">
        <f>VLOOKUP(G1866,lookups!$A$2:$I$201,6,0)</f>
        <v>#N/A</v>
      </c>
      <c r="P1866" t="e">
        <f>VLOOKUP(G1866,lookups!$A$2:$I$201,7,0)</f>
        <v>#N/A</v>
      </c>
      <c r="Q1866" t="e">
        <f t="shared" si="30"/>
        <v>#N/A</v>
      </c>
    </row>
    <row r="1867" spans="11:17" x14ac:dyDescent="0.2">
      <c r="K1867" t="e">
        <f>VLOOKUP(G1867,lookups!$A$2:$I$201,2,0)</f>
        <v>#N/A</v>
      </c>
      <c r="L1867" t="e">
        <f>VLOOKUP(G1867,lookups!$A$2:$I$201,3,0)</f>
        <v>#N/A</v>
      </c>
      <c r="M1867" t="e">
        <f>VLOOKUP(G1867,lookups!$A$2:$I$201,4,0)</f>
        <v>#N/A</v>
      </c>
      <c r="N1867" t="e">
        <f>VLOOKUP(G1867,lookups!$A$2:$I$201,5,0)</f>
        <v>#N/A</v>
      </c>
      <c r="O1867" t="e">
        <f>VLOOKUP(G1867,lookups!$A$2:$I$201,6,0)</f>
        <v>#N/A</v>
      </c>
      <c r="P1867" t="e">
        <f>VLOOKUP(G1867,lookups!$A$2:$I$201,7,0)</f>
        <v>#N/A</v>
      </c>
      <c r="Q1867" t="e">
        <f t="shared" ref="Q1867:Q1930" si="31">O1867*H1867^P1867</f>
        <v>#N/A</v>
      </c>
    </row>
    <row r="1868" spans="11:17" x14ac:dyDescent="0.2">
      <c r="K1868" t="e">
        <f>VLOOKUP(G1868,lookups!$A$2:$I$201,2,0)</f>
        <v>#N/A</v>
      </c>
      <c r="L1868" t="e">
        <f>VLOOKUP(G1868,lookups!$A$2:$I$201,3,0)</f>
        <v>#N/A</v>
      </c>
      <c r="M1868" t="e">
        <f>VLOOKUP(G1868,lookups!$A$2:$I$201,4,0)</f>
        <v>#N/A</v>
      </c>
      <c r="N1868" t="e">
        <f>VLOOKUP(G1868,lookups!$A$2:$I$201,5,0)</f>
        <v>#N/A</v>
      </c>
      <c r="O1868" t="e">
        <f>VLOOKUP(G1868,lookups!$A$2:$I$201,6,0)</f>
        <v>#N/A</v>
      </c>
      <c r="P1868" t="e">
        <f>VLOOKUP(G1868,lookups!$A$2:$I$201,7,0)</f>
        <v>#N/A</v>
      </c>
      <c r="Q1868" t="e">
        <f t="shared" si="31"/>
        <v>#N/A</v>
      </c>
    </row>
    <row r="1869" spans="11:17" x14ac:dyDescent="0.2">
      <c r="K1869" t="e">
        <f>VLOOKUP(G1869,lookups!$A$2:$I$201,2,0)</f>
        <v>#N/A</v>
      </c>
      <c r="L1869" t="e">
        <f>VLOOKUP(G1869,lookups!$A$2:$I$201,3,0)</f>
        <v>#N/A</v>
      </c>
      <c r="M1869" t="e">
        <f>VLOOKUP(G1869,lookups!$A$2:$I$201,4,0)</f>
        <v>#N/A</v>
      </c>
      <c r="N1869" t="e">
        <f>VLOOKUP(G1869,lookups!$A$2:$I$201,5,0)</f>
        <v>#N/A</v>
      </c>
      <c r="O1869" t="e">
        <f>VLOOKUP(G1869,lookups!$A$2:$I$201,6,0)</f>
        <v>#N/A</v>
      </c>
      <c r="P1869" t="e">
        <f>VLOOKUP(G1869,lookups!$A$2:$I$201,7,0)</f>
        <v>#N/A</v>
      </c>
      <c r="Q1869" t="e">
        <f t="shared" si="31"/>
        <v>#N/A</v>
      </c>
    </row>
    <row r="1870" spans="11:17" x14ac:dyDescent="0.2">
      <c r="K1870" t="e">
        <f>VLOOKUP(G1870,lookups!$A$2:$I$201,2,0)</f>
        <v>#N/A</v>
      </c>
      <c r="L1870" t="e">
        <f>VLOOKUP(G1870,lookups!$A$2:$I$201,3,0)</f>
        <v>#N/A</v>
      </c>
      <c r="M1870" t="e">
        <f>VLOOKUP(G1870,lookups!$A$2:$I$201,4,0)</f>
        <v>#N/A</v>
      </c>
      <c r="N1870" t="e">
        <f>VLOOKUP(G1870,lookups!$A$2:$I$201,5,0)</f>
        <v>#N/A</v>
      </c>
      <c r="O1870" t="e">
        <f>VLOOKUP(G1870,lookups!$A$2:$I$201,6,0)</f>
        <v>#N/A</v>
      </c>
      <c r="P1870" t="e">
        <f>VLOOKUP(G1870,lookups!$A$2:$I$201,7,0)</f>
        <v>#N/A</v>
      </c>
      <c r="Q1870" t="e">
        <f t="shared" si="31"/>
        <v>#N/A</v>
      </c>
    </row>
    <row r="1871" spans="11:17" x14ac:dyDescent="0.2">
      <c r="K1871" t="e">
        <f>VLOOKUP(G1871,lookups!$A$2:$I$201,2,0)</f>
        <v>#N/A</v>
      </c>
      <c r="L1871" t="e">
        <f>VLOOKUP(G1871,lookups!$A$2:$I$201,3,0)</f>
        <v>#N/A</v>
      </c>
      <c r="M1871" t="e">
        <f>VLOOKUP(G1871,lookups!$A$2:$I$201,4,0)</f>
        <v>#N/A</v>
      </c>
      <c r="N1871" t="e">
        <f>VLOOKUP(G1871,lookups!$A$2:$I$201,5,0)</f>
        <v>#N/A</v>
      </c>
      <c r="O1871" t="e">
        <f>VLOOKUP(G1871,lookups!$A$2:$I$201,6,0)</f>
        <v>#N/A</v>
      </c>
      <c r="P1871" t="e">
        <f>VLOOKUP(G1871,lookups!$A$2:$I$201,7,0)</f>
        <v>#N/A</v>
      </c>
      <c r="Q1871" t="e">
        <f t="shared" si="31"/>
        <v>#N/A</v>
      </c>
    </row>
    <row r="1872" spans="11:17" x14ac:dyDescent="0.2">
      <c r="K1872" t="e">
        <f>VLOOKUP(G1872,lookups!$A$2:$I$201,2,0)</f>
        <v>#N/A</v>
      </c>
      <c r="L1872" t="e">
        <f>VLOOKUP(G1872,lookups!$A$2:$I$201,3,0)</f>
        <v>#N/A</v>
      </c>
      <c r="M1872" t="e">
        <f>VLOOKUP(G1872,lookups!$A$2:$I$201,4,0)</f>
        <v>#N/A</v>
      </c>
      <c r="N1872" t="e">
        <f>VLOOKUP(G1872,lookups!$A$2:$I$201,5,0)</f>
        <v>#N/A</v>
      </c>
      <c r="O1872" t="e">
        <f>VLOOKUP(G1872,lookups!$A$2:$I$201,6,0)</f>
        <v>#N/A</v>
      </c>
      <c r="P1872" t="e">
        <f>VLOOKUP(G1872,lookups!$A$2:$I$201,7,0)</f>
        <v>#N/A</v>
      </c>
      <c r="Q1872" t="e">
        <f t="shared" si="31"/>
        <v>#N/A</v>
      </c>
    </row>
    <row r="1873" spans="11:17" x14ac:dyDescent="0.2">
      <c r="K1873" t="e">
        <f>VLOOKUP(G1873,lookups!$A$2:$I$201,2,0)</f>
        <v>#N/A</v>
      </c>
      <c r="L1873" t="e">
        <f>VLOOKUP(G1873,lookups!$A$2:$I$201,3,0)</f>
        <v>#N/A</v>
      </c>
      <c r="M1873" t="e">
        <f>VLOOKUP(G1873,lookups!$A$2:$I$201,4,0)</f>
        <v>#N/A</v>
      </c>
      <c r="N1873" t="e">
        <f>VLOOKUP(G1873,lookups!$A$2:$I$201,5,0)</f>
        <v>#N/A</v>
      </c>
      <c r="O1873" t="e">
        <f>VLOOKUP(G1873,lookups!$A$2:$I$201,6,0)</f>
        <v>#N/A</v>
      </c>
      <c r="P1873" t="e">
        <f>VLOOKUP(G1873,lookups!$A$2:$I$201,7,0)</f>
        <v>#N/A</v>
      </c>
      <c r="Q1873" t="e">
        <f t="shared" si="31"/>
        <v>#N/A</v>
      </c>
    </row>
    <row r="1874" spans="11:17" x14ac:dyDescent="0.2">
      <c r="K1874" t="e">
        <f>VLOOKUP(G1874,lookups!$A$2:$I$201,2,0)</f>
        <v>#N/A</v>
      </c>
      <c r="L1874" t="e">
        <f>VLOOKUP(G1874,lookups!$A$2:$I$201,3,0)</f>
        <v>#N/A</v>
      </c>
      <c r="M1874" t="e">
        <f>VLOOKUP(G1874,lookups!$A$2:$I$201,4,0)</f>
        <v>#N/A</v>
      </c>
      <c r="N1874" t="e">
        <f>VLOOKUP(G1874,lookups!$A$2:$I$201,5,0)</f>
        <v>#N/A</v>
      </c>
      <c r="O1874" t="e">
        <f>VLOOKUP(G1874,lookups!$A$2:$I$201,6,0)</f>
        <v>#N/A</v>
      </c>
      <c r="P1874" t="e">
        <f>VLOOKUP(G1874,lookups!$A$2:$I$201,7,0)</f>
        <v>#N/A</v>
      </c>
      <c r="Q1874" t="e">
        <f t="shared" si="31"/>
        <v>#N/A</v>
      </c>
    </row>
    <row r="1875" spans="11:17" x14ac:dyDescent="0.2">
      <c r="K1875" t="e">
        <f>VLOOKUP(G1875,lookups!$A$2:$I$201,2,0)</f>
        <v>#N/A</v>
      </c>
      <c r="L1875" t="e">
        <f>VLOOKUP(G1875,lookups!$A$2:$I$201,3,0)</f>
        <v>#N/A</v>
      </c>
      <c r="M1875" t="e">
        <f>VLOOKUP(G1875,lookups!$A$2:$I$201,4,0)</f>
        <v>#N/A</v>
      </c>
      <c r="N1875" t="e">
        <f>VLOOKUP(G1875,lookups!$A$2:$I$201,5,0)</f>
        <v>#N/A</v>
      </c>
      <c r="O1875" t="e">
        <f>VLOOKUP(G1875,lookups!$A$2:$I$201,6,0)</f>
        <v>#N/A</v>
      </c>
      <c r="P1875" t="e">
        <f>VLOOKUP(G1875,lookups!$A$2:$I$201,7,0)</f>
        <v>#N/A</v>
      </c>
      <c r="Q1875" t="e">
        <f t="shared" si="31"/>
        <v>#N/A</v>
      </c>
    </row>
    <row r="1876" spans="11:17" x14ac:dyDescent="0.2">
      <c r="K1876" t="e">
        <f>VLOOKUP(G1876,lookups!$A$2:$I$201,2,0)</f>
        <v>#N/A</v>
      </c>
      <c r="L1876" t="e">
        <f>VLOOKUP(G1876,lookups!$A$2:$I$201,3,0)</f>
        <v>#N/A</v>
      </c>
      <c r="M1876" t="e">
        <f>VLOOKUP(G1876,lookups!$A$2:$I$201,4,0)</f>
        <v>#N/A</v>
      </c>
      <c r="N1876" t="e">
        <f>VLOOKUP(G1876,lookups!$A$2:$I$201,5,0)</f>
        <v>#N/A</v>
      </c>
      <c r="O1876" t="e">
        <f>VLOOKUP(G1876,lookups!$A$2:$I$201,6,0)</f>
        <v>#N/A</v>
      </c>
      <c r="P1876" t="e">
        <f>VLOOKUP(G1876,lookups!$A$2:$I$201,7,0)</f>
        <v>#N/A</v>
      </c>
      <c r="Q1876" t="e">
        <f t="shared" si="31"/>
        <v>#N/A</v>
      </c>
    </row>
    <row r="1877" spans="11:17" x14ac:dyDescent="0.2">
      <c r="K1877" t="e">
        <f>VLOOKUP(G1877,lookups!$A$2:$I$201,2,0)</f>
        <v>#N/A</v>
      </c>
      <c r="L1877" t="e">
        <f>VLOOKUP(G1877,lookups!$A$2:$I$201,3,0)</f>
        <v>#N/A</v>
      </c>
      <c r="M1877" t="e">
        <f>VLOOKUP(G1877,lookups!$A$2:$I$201,4,0)</f>
        <v>#N/A</v>
      </c>
      <c r="N1877" t="e">
        <f>VLOOKUP(G1877,lookups!$A$2:$I$201,5,0)</f>
        <v>#N/A</v>
      </c>
      <c r="O1877" t="e">
        <f>VLOOKUP(G1877,lookups!$A$2:$I$201,6,0)</f>
        <v>#N/A</v>
      </c>
      <c r="P1877" t="e">
        <f>VLOOKUP(G1877,lookups!$A$2:$I$201,7,0)</f>
        <v>#N/A</v>
      </c>
      <c r="Q1877" t="e">
        <f t="shared" si="31"/>
        <v>#N/A</v>
      </c>
    </row>
    <row r="1878" spans="11:17" x14ac:dyDescent="0.2">
      <c r="K1878" t="e">
        <f>VLOOKUP(G1878,lookups!$A$2:$I$201,2,0)</f>
        <v>#N/A</v>
      </c>
      <c r="L1878" t="e">
        <f>VLOOKUP(G1878,lookups!$A$2:$I$201,3,0)</f>
        <v>#N/A</v>
      </c>
      <c r="M1878" t="e">
        <f>VLOOKUP(G1878,lookups!$A$2:$I$201,4,0)</f>
        <v>#N/A</v>
      </c>
      <c r="N1878" t="e">
        <f>VLOOKUP(G1878,lookups!$A$2:$I$201,5,0)</f>
        <v>#N/A</v>
      </c>
      <c r="O1878" t="e">
        <f>VLOOKUP(G1878,lookups!$A$2:$I$201,6,0)</f>
        <v>#N/A</v>
      </c>
      <c r="P1878" t="e">
        <f>VLOOKUP(G1878,lookups!$A$2:$I$201,7,0)</f>
        <v>#N/A</v>
      </c>
      <c r="Q1878" t="e">
        <f t="shared" si="31"/>
        <v>#N/A</v>
      </c>
    </row>
    <row r="1879" spans="11:17" x14ac:dyDescent="0.2">
      <c r="K1879" t="e">
        <f>VLOOKUP(G1879,lookups!$A$2:$I$201,2,0)</f>
        <v>#N/A</v>
      </c>
      <c r="L1879" t="e">
        <f>VLOOKUP(G1879,lookups!$A$2:$I$201,3,0)</f>
        <v>#N/A</v>
      </c>
      <c r="M1879" t="e">
        <f>VLOOKUP(G1879,lookups!$A$2:$I$201,4,0)</f>
        <v>#N/A</v>
      </c>
      <c r="N1879" t="e">
        <f>VLOOKUP(G1879,lookups!$A$2:$I$201,5,0)</f>
        <v>#N/A</v>
      </c>
      <c r="O1879" t="e">
        <f>VLOOKUP(G1879,lookups!$A$2:$I$201,6,0)</f>
        <v>#N/A</v>
      </c>
      <c r="P1879" t="e">
        <f>VLOOKUP(G1879,lookups!$A$2:$I$201,7,0)</f>
        <v>#N/A</v>
      </c>
      <c r="Q1879" t="e">
        <f t="shared" si="31"/>
        <v>#N/A</v>
      </c>
    </row>
    <row r="1880" spans="11:17" x14ac:dyDescent="0.2">
      <c r="K1880" t="e">
        <f>VLOOKUP(G1880,lookups!$A$2:$I$201,2,0)</f>
        <v>#N/A</v>
      </c>
      <c r="L1880" t="e">
        <f>VLOOKUP(G1880,lookups!$A$2:$I$201,3,0)</f>
        <v>#N/A</v>
      </c>
      <c r="M1880" t="e">
        <f>VLOOKUP(G1880,lookups!$A$2:$I$201,4,0)</f>
        <v>#N/A</v>
      </c>
      <c r="N1880" t="e">
        <f>VLOOKUP(G1880,lookups!$A$2:$I$201,5,0)</f>
        <v>#N/A</v>
      </c>
      <c r="O1880" t="e">
        <f>VLOOKUP(G1880,lookups!$A$2:$I$201,6,0)</f>
        <v>#N/A</v>
      </c>
      <c r="P1880" t="e">
        <f>VLOOKUP(G1880,lookups!$A$2:$I$201,7,0)</f>
        <v>#N/A</v>
      </c>
      <c r="Q1880" t="e">
        <f t="shared" si="31"/>
        <v>#N/A</v>
      </c>
    </row>
    <row r="1881" spans="11:17" x14ac:dyDescent="0.2">
      <c r="K1881" t="e">
        <f>VLOOKUP(G1881,lookups!$A$2:$I$201,2,0)</f>
        <v>#N/A</v>
      </c>
      <c r="L1881" t="e">
        <f>VLOOKUP(G1881,lookups!$A$2:$I$201,3,0)</f>
        <v>#N/A</v>
      </c>
      <c r="M1881" t="e">
        <f>VLOOKUP(G1881,lookups!$A$2:$I$201,4,0)</f>
        <v>#N/A</v>
      </c>
      <c r="N1881" t="e">
        <f>VLOOKUP(G1881,lookups!$A$2:$I$201,5,0)</f>
        <v>#N/A</v>
      </c>
      <c r="O1881" t="e">
        <f>VLOOKUP(G1881,lookups!$A$2:$I$201,6,0)</f>
        <v>#N/A</v>
      </c>
      <c r="P1881" t="e">
        <f>VLOOKUP(G1881,lookups!$A$2:$I$201,7,0)</f>
        <v>#N/A</v>
      </c>
      <c r="Q1881" t="e">
        <f t="shared" si="31"/>
        <v>#N/A</v>
      </c>
    </row>
    <row r="1882" spans="11:17" x14ac:dyDescent="0.2">
      <c r="K1882" t="e">
        <f>VLOOKUP(G1882,lookups!$A$2:$I$201,2,0)</f>
        <v>#N/A</v>
      </c>
      <c r="L1882" t="e">
        <f>VLOOKUP(G1882,lookups!$A$2:$I$201,3,0)</f>
        <v>#N/A</v>
      </c>
      <c r="M1882" t="e">
        <f>VLOOKUP(G1882,lookups!$A$2:$I$201,4,0)</f>
        <v>#N/A</v>
      </c>
      <c r="N1882" t="e">
        <f>VLOOKUP(G1882,lookups!$A$2:$I$201,5,0)</f>
        <v>#N/A</v>
      </c>
      <c r="O1882" t="e">
        <f>VLOOKUP(G1882,lookups!$A$2:$I$201,6,0)</f>
        <v>#N/A</v>
      </c>
      <c r="P1882" t="e">
        <f>VLOOKUP(G1882,lookups!$A$2:$I$201,7,0)</f>
        <v>#N/A</v>
      </c>
      <c r="Q1882" t="e">
        <f t="shared" si="31"/>
        <v>#N/A</v>
      </c>
    </row>
    <row r="1883" spans="11:17" x14ac:dyDescent="0.2">
      <c r="K1883" t="e">
        <f>VLOOKUP(G1883,lookups!$A$2:$I$201,2,0)</f>
        <v>#N/A</v>
      </c>
      <c r="L1883" t="e">
        <f>VLOOKUP(G1883,lookups!$A$2:$I$201,3,0)</f>
        <v>#N/A</v>
      </c>
      <c r="M1883" t="e">
        <f>VLOOKUP(G1883,lookups!$A$2:$I$201,4,0)</f>
        <v>#N/A</v>
      </c>
      <c r="N1883" t="e">
        <f>VLOOKUP(G1883,lookups!$A$2:$I$201,5,0)</f>
        <v>#N/A</v>
      </c>
      <c r="O1883" t="e">
        <f>VLOOKUP(G1883,lookups!$A$2:$I$201,6,0)</f>
        <v>#N/A</v>
      </c>
      <c r="P1883" t="e">
        <f>VLOOKUP(G1883,lookups!$A$2:$I$201,7,0)</f>
        <v>#N/A</v>
      </c>
      <c r="Q1883" t="e">
        <f t="shared" si="31"/>
        <v>#N/A</v>
      </c>
    </row>
    <row r="1884" spans="11:17" x14ac:dyDescent="0.2">
      <c r="K1884" t="e">
        <f>VLOOKUP(G1884,lookups!$A$2:$I$201,2,0)</f>
        <v>#N/A</v>
      </c>
      <c r="L1884" t="e">
        <f>VLOOKUP(G1884,lookups!$A$2:$I$201,3,0)</f>
        <v>#N/A</v>
      </c>
      <c r="M1884" t="e">
        <f>VLOOKUP(G1884,lookups!$A$2:$I$201,4,0)</f>
        <v>#N/A</v>
      </c>
      <c r="N1884" t="e">
        <f>VLOOKUP(G1884,lookups!$A$2:$I$201,5,0)</f>
        <v>#N/A</v>
      </c>
      <c r="O1884" t="e">
        <f>VLOOKUP(G1884,lookups!$A$2:$I$201,6,0)</f>
        <v>#N/A</v>
      </c>
      <c r="P1884" t="e">
        <f>VLOOKUP(G1884,lookups!$A$2:$I$201,7,0)</f>
        <v>#N/A</v>
      </c>
      <c r="Q1884" t="e">
        <f t="shared" si="31"/>
        <v>#N/A</v>
      </c>
    </row>
    <row r="1885" spans="11:17" x14ac:dyDescent="0.2">
      <c r="K1885" t="e">
        <f>VLOOKUP(G1885,lookups!$A$2:$I$201,2,0)</f>
        <v>#N/A</v>
      </c>
      <c r="L1885" t="e">
        <f>VLOOKUP(G1885,lookups!$A$2:$I$201,3,0)</f>
        <v>#N/A</v>
      </c>
      <c r="M1885" t="e">
        <f>VLOOKUP(G1885,lookups!$A$2:$I$201,4,0)</f>
        <v>#N/A</v>
      </c>
      <c r="N1885" t="e">
        <f>VLOOKUP(G1885,lookups!$A$2:$I$201,5,0)</f>
        <v>#N/A</v>
      </c>
      <c r="O1885" t="e">
        <f>VLOOKUP(G1885,lookups!$A$2:$I$201,6,0)</f>
        <v>#N/A</v>
      </c>
      <c r="P1885" t="e">
        <f>VLOOKUP(G1885,lookups!$A$2:$I$201,7,0)</f>
        <v>#N/A</v>
      </c>
      <c r="Q1885" t="e">
        <f t="shared" si="31"/>
        <v>#N/A</v>
      </c>
    </row>
    <row r="1886" spans="11:17" x14ac:dyDescent="0.2">
      <c r="K1886" t="e">
        <f>VLOOKUP(G1886,lookups!$A$2:$I$201,2,0)</f>
        <v>#N/A</v>
      </c>
      <c r="L1886" t="e">
        <f>VLOOKUP(G1886,lookups!$A$2:$I$201,3,0)</f>
        <v>#N/A</v>
      </c>
      <c r="M1886" t="e">
        <f>VLOOKUP(G1886,lookups!$A$2:$I$201,4,0)</f>
        <v>#N/A</v>
      </c>
      <c r="N1886" t="e">
        <f>VLOOKUP(G1886,lookups!$A$2:$I$201,5,0)</f>
        <v>#N/A</v>
      </c>
      <c r="O1886" t="e">
        <f>VLOOKUP(G1886,lookups!$A$2:$I$201,6,0)</f>
        <v>#N/A</v>
      </c>
      <c r="P1886" t="e">
        <f>VLOOKUP(G1886,lookups!$A$2:$I$201,7,0)</f>
        <v>#N/A</v>
      </c>
      <c r="Q1886" t="e">
        <f t="shared" si="31"/>
        <v>#N/A</v>
      </c>
    </row>
    <row r="1887" spans="11:17" x14ac:dyDescent="0.2">
      <c r="K1887" t="e">
        <f>VLOOKUP(G1887,lookups!$A$2:$I$201,2,0)</f>
        <v>#N/A</v>
      </c>
      <c r="L1887" t="e">
        <f>VLOOKUP(G1887,lookups!$A$2:$I$201,3,0)</f>
        <v>#N/A</v>
      </c>
      <c r="M1887" t="e">
        <f>VLOOKUP(G1887,lookups!$A$2:$I$201,4,0)</f>
        <v>#N/A</v>
      </c>
      <c r="N1887" t="e">
        <f>VLOOKUP(G1887,lookups!$A$2:$I$201,5,0)</f>
        <v>#N/A</v>
      </c>
      <c r="O1887" t="e">
        <f>VLOOKUP(G1887,lookups!$A$2:$I$201,6,0)</f>
        <v>#N/A</v>
      </c>
      <c r="P1887" t="e">
        <f>VLOOKUP(G1887,lookups!$A$2:$I$201,7,0)</f>
        <v>#N/A</v>
      </c>
      <c r="Q1887" t="e">
        <f t="shared" si="31"/>
        <v>#N/A</v>
      </c>
    </row>
    <row r="1888" spans="11:17" x14ac:dyDescent="0.2">
      <c r="K1888" t="e">
        <f>VLOOKUP(G1888,lookups!$A$2:$I$201,2,0)</f>
        <v>#N/A</v>
      </c>
      <c r="L1888" t="e">
        <f>VLOOKUP(G1888,lookups!$A$2:$I$201,3,0)</f>
        <v>#N/A</v>
      </c>
      <c r="M1888" t="e">
        <f>VLOOKUP(G1888,lookups!$A$2:$I$201,4,0)</f>
        <v>#N/A</v>
      </c>
      <c r="N1888" t="e">
        <f>VLOOKUP(G1888,lookups!$A$2:$I$201,5,0)</f>
        <v>#N/A</v>
      </c>
      <c r="O1888" t="e">
        <f>VLOOKUP(G1888,lookups!$A$2:$I$201,6,0)</f>
        <v>#N/A</v>
      </c>
      <c r="P1888" t="e">
        <f>VLOOKUP(G1888,lookups!$A$2:$I$201,7,0)</f>
        <v>#N/A</v>
      </c>
      <c r="Q1888" t="e">
        <f t="shared" si="31"/>
        <v>#N/A</v>
      </c>
    </row>
    <row r="1889" spans="11:17" x14ac:dyDescent="0.2">
      <c r="K1889" t="e">
        <f>VLOOKUP(G1889,lookups!$A$2:$I$201,2,0)</f>
        <v>#N/A</v>
      </c>
      <c r="L1889" t="e">
        <f>VLOOKUP(G1889,lookups!$A$2:$I$201,3,0)</f>
        <v>#N/A</v>
      </c>
      <c r="M1889" t="e">
        <f>VLOOKUP(G1889,lookups!$A$2:$I$201,4,0)</f>
        <v>#N/A</v>
      </c>
      <c r="N1889" t="e">
        <f>VLOOKUP(G1889,lookups!$A$2:$I$201,5,0)</f>
        <v>#N/A</v>
      </c>
      <c r="O1889" t="e">
        <f>VLOOKUP(G1889,lookups!$A$2:$I$201,6,0)</f>
        <v>#N/A</v>
      </c>
      <c r="P1889" t="e">
        <f>VLOOKUP(G1889,lookups!$A$2:$I$201,7,0)</f>
        <v>#N/A</v>
      </c>
      <c r="Q1889" t="e">
        <f t="shared" si="31"/>
        <v>#N/A</v>
      </c>
    </row>
    <row r="1890" spans="11:17" x14ac:dyDescent="0.2">
      <c r="K1890" t="e">
        <f>VLOOKUP(G1890,lookups!$A$2:$I$201,2,0)</f>
        <v>#N/A</v>
      </c>
      <c r="L1890" t="e">
        <f>VLOOKUP(G1890,lookups!$A$2:$I$201,3,0)</f>
        <v>#N/A</v>
      </c>
      <c r="M1890" t="e">
        <f>VLOOKUP(G1890,lookups!$A$2:$I$201,4,0)</f>
        <v>#N/A</v>
      </c>
      <c r="N1890" t="e">
        <f>VLOOKUP(G1890,lookups!$A$2:$I$201,5,0)</f>
        <v>#N/A</v>
      </c>
      <c r="O1890" t="e">
        <f>VLOOKUP(G1890,lookups!$A$2:$I$201,6,0)</f>
        <v>#N/A</v>
      </c>
      <c r="P1890" t="e">
        <f>VLOOKUP(G1890,lookups!$A$2:$I$201,7,0)</f>
        <v>#N/A</v>
      </c>
      <c r="Q1890" t="e">
        <f t="shared" si="31"/>
        <v>#N/A</v>
      </c>
    </row>
    <row r="1891" spans="11:17" x14ac:dyDescent="0.2">
      <c r="K1891" t="e">
        <f>VLOOKUP(G1891,lookups!$A$2:$I$201,2,0)</f>
        <v>#N/A</v>
      </c>
      <c r="L1891" t="e">
        <f>VLOOKUP(G1891,lookups!$A$2:$I$201,3,0)</f>
        <v>#N/A</v>
      </c>
      <c r="M1891" t="e">
        <f>VLOOKUP(G1891,lookups!$A$2:$I$201,4,0)</f>
        <v>#N/A</v>
      </c>
      <c r="N1891" t="e">
        <f>VLOOKUP(G1891,lookups!$A$2:$I$201,5,0)</f>
        <v>#N/A</v>
      </c>
      <c r="O1891" t="e">
        <f>VLOOKUP(G1891,lookups!$A$2:$I$201,6,0)</f>
        <v>#N/A</v>
      </c>
      <c r="P1891" t="e">
        <f>VLOOKUP(G1891,lookups!$A$2:$I$201,7,0)</f>
        <v>#N/A</v>
      </c>
      <c r="Q1891" t="e">
        <f t="shared" si="31"/>
        <v>#N/A</v>
      </c>
    </row>
    <row r="1892" spans="11:17" x14ac:dyDescent="0.2">
      <c r="K1892" t="e">
        <f>VLOOKUP(G1892,lookups!$A$2:$I$201,2,0)</f>
        <v>#N/A</v>
      </c>
      <c r="L1892" t="e">
        <f>VLOOKUP(G1892,lookups!$A$2:$I$201,3,0)</f>
        <v>#N/A</v>
      </c>
      <c r="M1892" t="e">
        <f>VLOOKUP(G1892,lookups!$A$2:$I$201,4,0)</f>
        <v>#N/A</v>
      </c>
      <c r="N1892" t="e">
        <f>VLOOKUP(G1892,lookups!$A$2:$I$201,5,0)</f>
        <v>#N/A</v>
      </c>
      <c r="O1892" t="e">
        <f>VLOOKUP(G1892,lookups!$A$2:$I$201,6,0)</f>
        <v>#N/A</v>
      </c>
      <c r="P1892" t="e">
        <f>VLOOKUP(G1892,lookups!$A$2:$I$201,7,0)</f>
        <v>#N/A</v>
      </c>
      <c r="Q1892" t="e">
        <f t="shared" si="31"/>
        <v>#N/A</v>
      </c>
    </row>
    <row r="1893" spans="11:17" x14ac:dyDescent="0.2">
      <c r="K1893" t="e">
        <f>VLOOKUP(G1893,lookups!$A$2:$I$201,2,0)</f>
        <v>#N/A</v>
      </c>
      <c r="L1893" t="e">
        <f>VLOOKUP(G1893,lookups!$A$2:$I$201,3,0)</f>
        <v>#N/A</v>
      </c>
      <c r="M1893" t="e">
        <f>VLOOKUP(G1893,lookups!$A$2:$I$201,4,0)</f>
        <v>#N/A</v>
      </c>
      <c r="N1893" t="e">
        <f>VLOOKUP(G1893,lookups!$A$2:$I$201,5,0)</f>
        <v>#N/A</v>
      </c>
      <c r="O1893" t="e">
        <f>VLOOKUP(G1893,lookups!$A$2:$I$201,6,0)</f>
        <v>#N/A</v>
      </c>
      <c r="P1893" t="e">
        <f>VLOOKUP(G1893,lookups!$A$2:$I$201,7,0)</f>
        <v>#N/A</v>
      </c>
      <c r="Q1893" t="e">
        <f t="shared" si="31"/>
        <v>#N/A</v>
      </c>
    </row>
    <row r="1894" spans="11:17" x14ac:dyDescent="0.2">
      <c r="K1894" t="e">
        <f>VLOOKUP(G1894,lookups!$A$2:$I$201,2,0)</f>
        <v>#N/A</v>
      </c>
      <c r="L1894" t="e">
        <f>VLOOKUP(G1894,lookups!$A$2:$I$201,3,0)</f>
        <v>#N/A</v>
      </c>
      <c r="M1894" t="e">
        <f>VLOOKUP(G1894,lookups!$A$2:$I$201,4,0)</f>
        <v>#N/A</v>
      </c>
      <c r="N1894" t="e">
        <f>VLOOKUP(G1894,lookups!$A$2:$I$201,5,0)</f>
        <v>#N/A</v>
      </c>
      <c r="O1894" t="e">
        <f>VLOOKUP(G1894,lookups!$A$2:$I$201,6,0)</f>
        <v>#N/A</v>
      </c>
      <c r="P1894" t="e">
        <f>VLOOKUP(G1894,lookups!$A$2:$I$201,7,0)</f>
        <v>#N/A</v>
      </c>
      <c r="Q1894" t="e">
        <f t="shared" si="31"/>
        <v>#N/A</v>
      </c>
    </row>
    <row r="1895" spans="11:17" x14ac:dyDescent="0.2">
      <c r="K1895" t="e">
        <f>VLOOKUP(G1895,lookups!$A$2:$I$201,2,0)</f>
        <v>#N/A</v>
      </c>
      <c r="L1895" t="e">
        <f>VLOOKUP(G1895,lookups!$A$2:$I$201,3,0)</f>
        <v>#N/A</v>
      </c>
      <c r="M1895" t="e">
        <f>VLOOKUP(G1895,lookups!$A$2:$I$201,4,0)</f>
        <v>#N/A</v>
      </c>
      <c r="N1895" t="e">
        <f>VLOOKUP(G1895,lookups!$A$2:$I$201,5,0)</f>
        <v>#N/A</v>
      </c>
      <c r="O1895" t="e">
        <f>VLOOKUP(G1895,lookups!$A$2:$I$201,6,0)</f>
        <v>#N/A</v>
      </c>
      <c r="P1895" t="e">
        <f>VLOOKUP(G1895,lookups!$A$2:$I$201,7,0)</f>
        <v>#N/A</v>
      </c>
      <c r="Q1895" t="e">
        <f t="shared" si="31"/>
        <v>#N/A</v>
      </c>
    </row>
    <row r="1896" spans="11:17" x14ac:dyDescent="0.2">
      <c r="K1896" t="e">
        <f>VLOOKUP(G1896,lookups!$A$2:$I$201,2,0)</f>
        <v>#N/A</v>
      </c>
      <c r="L1896" t="e">
        <f>VLOOKUP(G1896,lookups!$A$2:$I$201,3,0)</f>
        <v>#N/A</v>
      </c>
      <c r="M1896" t="e">
        <f>VLOOKUP(G1896,lookups!$A$2:$I$201,4,0)</f>
        <v>#N/A</v>
      </c>
      <c r="N1896" t="e">
        <f>VLOOKUP(G1896,lookups!$A$2:$I$201,5,0)</f>
        <v>#N/A</v>
      </c>
      <c r="O1896" t="e">
        <f>VLOOKUP(G1896,lookups!$A$2:$I$201,6,0)</f>
        <v>#N/A</v>
      </c>
      <c r="P1896" t="e">
        <f>VLOOKUP(G1896,lookups!$A$2:$I$201,7,0)</f>
        <v>#N/A</v>
      </c>
      <c r="Q1896" t="e">
        <f t="shared" si="31"/>
        <v>#N/A</v>
      </c>
    </row>
    <row r="1897" spans="11:17" x14ac:dyDescent="0.2">
      <c r="K1897" t="e">
        <f>VLOOKUP(G1897,lookups!$A$2:$I$201,2,0)</f>
        <v>#N/A</v>
      </c>
      <c r="L1897" t="e">
        <f>VLOOKUP(G1897,lookups!$A$2:$I$201,3,0)</f>
        <v>#N/A</v>
      </c>
      <c r="M1897" t="e">
        <f>VLOOKUP(G1897,lookups!$A$2:$I$201,4,0)</f>
        <v>#N/A</v>
      </c>
      <c r="N1897" t="e">
        <f>VLOOKUP(G1897,lookups!$A$2:$I$201,5,0)</f>
        <v>#N/A</v>
      </c>
      <c r="O1897" t="e">
        <f>VLOOKUP(G1897,lookups!$A$2:$I$201,6,0)</f>
        <v>#N/A</v>
      </c>
      <c r="P1897" t="e">
        <f>VLOOKUP(G1897,lookups!$A$2:$I$201,7,0)</f>
        <v>#N/A</v>
      </c>
      <c r="Q1897" t="e">
        <f t="shared" si="31"/>
        <v>#N/A</v>
      </c>
    </row>
    <row r="1898" spans="11:17" x14ac:dyDescent="0.2">
      <c r="K1898" t="e">
        <f>VLOOKUP(G1898,lookups!$A$2:$I$201,2,0)</f>
        <v>#N/A</v>
      </c>
      <c r="L1898" t="e">
        <f>VLOOKUP(G1898,lookups!$A$2:$I$201,3,0)</f>
        <v>#N/A</v>
      </c>
      <c r="M1898" t="e">
        <f>VLOOKUP(G1898,lookups!$A$2:$I$201,4,0)</f>
        <v>#N/A</v>
      </c>
      <c r="N1898" t="e">
        <f>VLOOKUP(G1898,lookups!$A$2:$I$201,5,0)</f>
        <v>#N/A</v>
      </c>
      <c r="O1898" t="e">
        <f>VLOOKUP(G1898,lookups!$A$2:$I$201,6,0)</f>
        <v>#N/A</v>
      </c>
      <c r="P1898" t="e">
        <f>VLOOKUP(G1898,lookups!$A$2:$I$201,7,0)</f>
        <v>#N/A</v>
      </c>
      <c r="Q1898" t="e">
        <f t="shared" si="31"/>
        <v>#N/A</v>
      </c>
    </row>
    <row r="1899" spans="11:17" x14ac:dyDescent="0.2">
      <c r="K1899" t="e">
        <f>VLOOKUP(G1899,lookups!$A$2:$I$201,2,0)</f>
        <v>#N/A</v>
      </c>
      <c r="L1899" t="e">
        <f>VLOOKUP(G1899,lookups!$A$2:$I$201,3,0)</f>
        <v>#N/A</v>
      </c>
      <c r="M1899" t="e">
        <f>VLOOKUP(G1899,lookups!$A$2:$I$201,4,0)</f>
        <v>#N/A</v>
      </c>
      <c r="N1899" t="e">
        <f>VLOOKUP(G1899,lookups!$A$2:$I$201,5,0)</f>
        <v>#N/A</v>
      </c>
      <c r="O1899" t="e">
        <f>VLOOKUP(G1899,lookups!$A$2:$I$201,6,0)</f>
        <v>#N/A</v>
      </c>
      <c r="P1899" t="e">
        <f>VLOOKUP(G1899,lookups!$A$2:$I$201,7,0)</f>
        <v>#N/A</v>
      </c>
      <c r="Q1899" t="e">
        <f t="shared" si="31"/>
        <v>#N/A</v>
      </c>
    </row>
    <row r="1900" spans="11:17" x14ac:dyDescent="0.2">
      <c r="K1900" t="e">
        <f>VLOOKUP(G1900,lookups!$A$2:$I$201,2,0)</f>
        <v>#N/A</v>
      </c>
      <c r="L1900" t="e">
        <f>VLOOKUP(G1900,lookups!$A$2:$I$201,3,0)</f>
        <v>#N/A</v>
      </c>
      <c r="M1900" t="e">
        <f>VLOOKUP(G1900,lookups!$A$2:$I$201,4,0)</f>
        <v>#N/A</v>
      </c>
      <c r="N1900" t="e">
        <f>VLOOKUP(G1900,lookups!$A$2:$I$201,5,0)</f>
        <v>#N/A</v>
      </c>
      <c r="O1900" t="e">
        <f>VLOOKUP(G1900,lookups!$A$2:$I$201,6,0)</f>
        <v>#N/A</v>
      </c>
      <c r="P1900" t="e">
        <f>VLOOKUP(G1900,lookups!$A$2:$I$201,7,0)</f>
        <v>#N/A</v>
      </c>
      <c r="Q1900" t="e">
        <f t="shared" si="31"/>
        <v>#N/A</v>
      </c>
    </row>
    <row r="1901" spans="11:17" x14ac:dyDescent="0.2">
      <c r="K1901" t="e">
        <f>VLOOKUP(G1901,lookups!$A$2:$I$201,2,0)</f>
        <v>#N/A</v>
      </c>
      <c r="L1901" t="e">
        <f>VLOOKUP(G1901,lookups!$A$2:$I$201,3,0)</f>
        <v>#N/A</v>
      </c>
      <c r="M1901" t="e">
        <f>VLOOKUP(G1901,lookups!$A$2:$I$201,4,0)</f>
        <v>#N/A</v>
      </c>
      <c r="N1901" t="e">
        <f>VLOOKUP(G1901,lookups!$A$2:$I$201,5,0)</f>
        <v>#N/A</v>
      </c>
      <c r="O1901" t="e">
        <f>VLOOKUP(G1901,lookups!$A$2:$I$201,6,0)</f>
        <v>#N/A</v>
      </c>
      <c r="P1901" t="e">
        <f>VLOOKUP(G1901,lookups!$A$2:$I$201,7,0)</f>
        <v>#N/A</v>
      </c>
      <c r="Q1901" t="e">
        <f t="shared" si="31"/>
        <v>#N/A</v>
      </c>
    </row>
    <row r="1902" spans="11:17" x14ac:dyDescent="0.2">
      <c r="K1902" t="e">
        <f>VLOOKUP(G1902,lookups!$A$2:$I$201,2,0)</f>
        <v>#N/A</v>
      </c>
      <c r="L1902" t="e">
        <f>VLOOKUP(G1902,lookups!$A$2:$I$201,3,0)</f>
        <v>#N/A</v>
      </c>
      <c r="M1902" t="e">
        <f>VLOOKUP(G1902,lookups!$A$2:$I$201,4,0)</f>
        <v>#N/A</v>
      </c>
      <c r="N1902" t="e">
        <f>VLOOKUP(G1902,lookups!$A$2:$I$201,5,0)</f>
        <v>#N/A</v>
      </c>
      <c r="O1902" t="e">
        <f>VLOOKUP(G1902,lookups!$A$2:$I$201,6,0)</f>
        <v>#N/A</v>
      </c>
      <c r="P1902" t="e">
        <f>VLOOKUP(G1902,lookups!$A$2:$I$201,7,0)</f>
        <v>#N/A</v>
      </c>
      <c r="Q1902" t="e">
        <f t="shared" si="31"/>
        <v>#N/A</v>
      </c>
    </row>
    <row r="1903" spans="11:17" x14ac:dyDescent="0.2">
      <c r="K1903" t="e">
        <f>VLOOKUP(G1903,lookups!$A$2:$I$201,2,0)</f>
        <v>#N/A</v>
      </c>
      <c r="L1903" t="e">
        <f>VLOOKUP(G1903,lookups!$A$2:$I$201,3,0)</f>
        <v>#N/A</v>
      </c>
      <c r="M1903" t="e">
        <f>VLOOKUP(G1903,lookups!$A$2:$I$201,4,0)</f>
        <v>#N/A</v>
      </c>
      <c r="N1903" t="e">
        <f>VLOOKUP(G1903,lookups!$A$2:$I$201,5,0)</f>
        <v>#N/A</v>
      </c>
      <c r="O1903" t="e">
        <f>VLOOKUP(G1903,lookups!$A$2:$I$201,6,0)</f>
        <v>#N/A</v>
      </c>
      <c r="P1903" t="e">
        <f>VLOOKUP(G1903,lookups!$A$2:$I$201,7,0)</f>
        <v>#N/A</v>
      </c>
      <c r="Q1903" t="e">
        <f t="shared" si="31"/>
        <v>#N/A</v>
      </c>
    </row>
    <row r="1904" spans="11:17" x14ac:dyDescent="0.2">
      <c r="K1904" t="e">
        <f>VLOOKUP(G1904,lookups!$A$2:$I$201,2,0)</f>
        <v>#N/A</v>
      </c>
      <c r="L1904" t="e">
        <f>VLOOKUP(G1904,lookups!$A$2:$I$201,3,0)</f>
        <v>#N/A</v>
      </c>
      <c r="M1904" t="e">
        <f>VLOOKUP(G1904,lookups!$A$2:$I$201,4,0)</f>
        <v>#N/A</v>
      </c>
      <c r="N1904" t="e">
        <f>VLOOKUP(G1904,lookups!$A$2:$I$201,5,0)</f>
        <v>#N/A</v>
      </c>
      <c r="O1904" t="e">
        <f>VLOOKUP(G1904,lookups!$A$2:$I$201,6,0)</f>
        <v>#N/A</v>
      </c>
      <c r="P1904" t="e">
        <f>VLOOKUP(G1904,lookups!$A$2:$I$201,7,0)</f>
        <v>#N/A</v>
      </c>
      <c r="Q1904" t="e">
        <f t="shared" si="31"/>
        <v>#N/A</v>
      </c>
    </row>
    <row r="1905" spans="11:17" x14ac:dyDescent="0.2">
      <c r="K1905" t="e">
        <f>VLOOKUP(G1905,lookups!$A$2:$I$201,2,0)</f>
        <v>#N/A</v>
      </c>
      <c r="L1905" t="e">
        <f>VLOOKUP(G1905,lookups!$A$2:$I$201,3,0)</f>
        <v>#N/A</v>
      </c>
      <c r="M1905" t="e">
        <f>VLOOKUP(G1905,lookups!$A$2:$I$201,4,0)</f>
        <v>#N/A</v>
      </c>
      <c r="N1905" t="e">
        <f>VLOOKUP(G1905,lookups!$A$2:$I$201,5,0)</f>
        <v>#N/A</v>
      </c>
      <c r="O1905" t="e">
        <f>VLOOKUP(G1905,lookups!$A$2:$I$201,6,0)</f>
        <v>#N/A</v>
      </c>
      <c r="P1905" t="e">
        <f>VLOOKUP(G1905,lookups!$A$2:$I$201,7,0)</f>
        <v>#N/A</v>
      </c>
      <c r="Q1905" t="e">
        <f t="shared" si="31"/>
        <v>#N/A</v>
      </c>
    </row>
    <row r="1906" spans="11:17" x14ac:dyDescent="0.2">
      <c r="K1906" t="e">
        <f>VLOOKUP(G1906,lookups!$A$2:$I$201,2,0)</f>
        <v>#N/A</v>
      </c>
      <c r="L1906" t="e">
        <f>VLOOKUP(G1906,lookups!$A$2:$I$201,3,0)</f>
        <v>#N/A</v>
      </c>
      <c r="M1906" t="e">
        <f>VLOOKUP(G1906,lookups!$A$2:$I$201,4,0)</f>
        <v>#N/A</v>
      </c>
      <c r="N1906" t="e">
        <f>VLOOKUP(G1906,lookups!$A$2:$I$201,5,0)</f>
        <v>#N/A</v>
      </c>
      <c r="O1906" t="e">
        <f>VLOOKUP(G1906,lookups!$A$2:$I$201,6,0)</f>
        <v>#N/A</v>
      </c>
      <c r="P1906" t="e">
        <f>VLOOKUP(G1906,lookups!$A$2:$I$201,7,0)</f>
        <v>#N/A</v>
      </c>
      <c r="Q1906" t="e">
        <f t="shared" si="31"/>
        <v>#N/A</v>
      </c>
    </row>
    <row r="1907" spans="11:17" x14ac:dyDescent="0.2">
      <c r="K1907" t="e">
        <f>VLOOKUP(G1907,lookups!$A$2:$I$201,2,0)</f>
        <v>#N/A</v>
      </c>
      <c r="L1907" t="e">
        <f>VLOOKUP(G1907,lookups!$A$2:$I$201,3,0)</f>
        <v>#N/A</v>
      </c>
      <c r="M1907" t="e">
        <f>VLOOKUP(G1907,lookups!$A$2:$I$201,4,0)</f>
        <v>#N/A</v>
      </c>
      <c r="N1907" t="e">
        <f>VLOOKUP(G1907,lookups!$A$2:$I$201,5,0)</f>
        <v>#N/A</v>
      </c>
      <c r="O1907" t="e">
        <f>VLOOKUP(G1907,lookups!$A$2:$I$201,6,0)</f>
        <v>#N/A</v>
      </c>
      <c r="P1907" t="e">
        <f>VLOOKUP(G1907,lookups!$A$2:$I$201,7,0)</f>
        <v>#N/A</v>
      </c>
      <c r="Q1907" t="e">
        <f t="shared" si="31"/>
        <v>#N/A</v>
      </c>
    </row>
    <row r="1908" spans="11:17" x14ac:dyDescent="0.2">
      <c r="K1908" t="e">
        <f>VLOOKUP(G1908,lookups!$A$2:$I$201,2,0)</f>
        <v>#N/A</v>
      </c>
      <c r="L1908" t="e">
        <f>VLOOKUP(G1908,lookups!$A$2:$I$201,3,0)</f>
        <v>#N/A</v>
      </c>
      <c r="M1908" t="e">
        <f>VLOOKUP(G1908,lookups!$A$2:$I$201,4,0)</f>
        <v>#N/A</v>
      </c>
      <c r="N1908" t="e">
        <f>VLOOKUP(G1908,lookups!$A$2:$I$201,5,0)</f>
        <v>#N/A</v>
      </c>
      <c r="O1908" t="e">
        <f>VLOOKUP(G1908,lookups!$A$2:$I$201,6,0)</f>
        <v>#N/A</v>
      </c>
      <c r="P1908" t="e">
        <f>VLOOKUP(G1908,lookups!$A$2:$I$201,7,0)</f>
        <v>#N/A</v>
      </c>
      <c r="Q1908" t="e">
        <f t="shared" si="31"/>
        <v>#N/A</v>
      </c>
    </row>
    <row r="1909" spans="11:17" x14ac:dyDescent="0.2">
      <c r="K1909" t="e">
        <f>VLOOKUP(G1909,lookups!$A$2:$I$201,2,0)</f>
        <v>#N/A</v>
      </c>
      <c r="L1909" t="e">
        <f>VLOOKUP(G1909,lookups!$A$2:$I$201,3,0)</f>
        <v>#N/A</v>
      </c>
      <c r="M1909" t="e">
        <f>VLOOKUP(G1909,lookups!$A$2:$I$201,4,0)</f>
        <v>#N/A</v>
      </c>
      <c r="N1909" t="e">
        <f>VLOOKUP(G1909,lookups!$A$2:$I$201,5,0)</f>
        <v>#N/A</v>
      </c>
      <c r="O1909" t="e">
        <f>VLOOKUP(G1909,lookups!$A$2:$I$201,6,0)</f>
        <v>#N/A</v>
      </c>
      <c r="P1909" t="e">
        <f>VLOOKUP(G1909,lookups!$A$2:$I$201,7,0)</f>
        <v>#N/A</v>
      </c>
      <c r="Q1909" t="e">
        <f t="shared" si="31"/>
        <v>#N/A</v>
      </c>
    </row>
    <row r="1910" spans="11:17" x14ac:dyDescent="0.2">
      <c r="K1910" t="e">
        <f>VLOOKUP(G1910,lookups!$A$2:$I$201,2,0)</f>
        <v>#N/A</v>
      </c>
      <c r="L1910" t="e">
        <f>VLOOKUP(G1910,lookups!$A$2:$I$201,3,0)</f>
        <v>#N/A</v>
      </c>
      <c r="M1910" t="e">
        <f>VLOOKUP(G1910,lookups!$A$2:$I$201,4,0)</f>
        <v>#N/A</v>
      </c>
      <c r="N1910" t="e">
        <f>VLOOKUP(G1910,lookups!$A$2:$I$201,5,0)</f>
        <v>#N/A</v>
      </c>
      <c r="O1910" t="e">
        <f>VLOOKUP(G1910,lookups!$A$2:$I$201,6,0)</f>
        <v>#N/A</v>
      </c>
      <c r="P1910" t="e">
        <f>VLOOKUP(G1910,lookups!$A$2:$I$201,7,0)</f>
        <v>#N/A</v>
      </c>
      <c r="Q1910" t="e">
        <f t="shared" si="31"/>
        <v>#N/A</v>
      </c>
    </row>
    <row r="1911" spans="11:17" x14ac:dyDescent="0.2">
      <c r="K1911" t="e">
        <f>VLOOKUP(G1911,lookups!$A$2:$I$201,2,0)</f>
        <v>#N/A</v>
      </c>
      <c r="L1911" t="e">
        <f>VLOOKUP(G1911,lookups!$A$2:$I$201,3,0)</f>
        <v>#N/A</v>
      </c>
      <c r="M1911" t="e">
        <f>VLOOKUP(G1911,lookups!$A$2:$I$201,4,0)</f>
        <v>#N/A</v>
      </c>
      <c r="N1911" t="e">
        <f>VLOOKUP(G1911,lookups!$A$2:$I$201,5,0)</f>
        <v>#N/A</v>
      </c>
      <c r="O1911" t="e">
        <f>VLOOKUP(G1911,lookups!$A$2:$I$201,6,0)</f>
        <v>#N/A</v>
      </c>
      <c r="P1911" t="e">
        <f>VLOOKUP(G1911,lookups!$A$2:$I$201,7,0)</f>
        <v>#N/A</v>
      </c>
      <c r="Q1911" t="e">
        <f t="shared" si="31"/>
        <v>#N/A</v>
      </c>
    </row>
    <row r="1912" spans="11:17" x14ac:dyDescent="0.2">
      <c r="K1912" t="e">
        <f>VLOOKUP(G1912,lookups!$A$2:$I$201,2,0)</f>
        <v>#N/A</v>
      </c>
      <c r="L1912" t="e">
        <f>VLOOKUP(G1912,lookups!$A$2:$I$201,3,0)</f>
        <v>#N/A</v>
      </c>
      <c r="M1912" t="e">
        <f>VLOOKUP(G1912,lookups!$A$2:$I$201,4,0)</f>
        <v>#N/A</v>
      </c>
      <c r="N1912" t="e">
        <f>VLOOKUP(G1912,lookups!$A$2:$I$201,5,0)</f>
        <v>#N/A</v>
      </c>
      <c r="O1912" t="e">
        <f>VLOOKUP(G1912,lookups!$A$2:$I$201,6,0)</f>
        <v>#N/A</v>
      </c>
      <c r="P1912" t="e">
        <f>VLOOKUP(G1912,lookups!$A$2:$I$201,7,0)</f>
        <v>#N/A</v>
      </c>
      <c r="Q1912" t="e">
        <f t="shared" si="31"/>
        <v>#N/A</v>
      </c>
    </row>
    <row r="1913" spans="11:17" x14ac:dyDescent="0.2">
      <c r="K1913" t="e">
        <f>VLOOKUP(G1913,lookups!$A$2:$I$201,2,0)</f>
        <v>#N/A</v>
      </c>
      <c r="L1913" t="e">
        <f>VLOOKUP(G1913,lookups!$A$2:$I$201,3,0)</f>
        <v>#N/A</v>
      </c>
      <c r="M1913" t="e">
        <f>VLOOKUP(G1913,lookups!$A$2:$I$201,4,0)</f>
        <v>#N/A</v>
      </c>
      <c r="N1913" t="e">
        <f>VLOOKUP(G1913,lookups!$A$2:$I$201,5,0)</f>
        <v>#N/A</v>
      </c>
      <c r="O1913" t="e">
        <f>VLOOKUP(G1913,lookups!$A$2:$I$201,6,0)</f>
        <v>#N/A</v>
      </c>
      <c r="P1913" t="e">
        <f>VLOOKUP(G1913,lookups!$A$2:$I$201,7,0)</f>
        <v>#N/A</v>
      </c>
      <c r="Q1913" t="e">
        <f t="shared" si="31"/>
        <v>#N/A</v>
      </c>
    </row>
    <row r="1914" spans="11:17" x14ac:dyDescent="0.2">
      <c r="K1914" t="e">
        <f>VLOOKUP(G1914,lookups!$A$2:$I$201,2,0)</f>
        <v>#N/A</v>
      </c>
      <c r="L1914" t="e">
        <f>VLOOKUP(G1914,lookups!$A$2:$I$201,3,0)</f>
        <v>#N/A</v>
      </c>
      <c r="M1914" t="e">
        <f>VLOOKUP(G1914,lookups!$A$2:$I$201,4,0)</f>
        <v>#N/A</v>
      </c>
      <c r="N1914" t="e">
        <f>VLOOKUP(G1914,lookups!$A$2:$I$201,5,0)</f>
        <v>#N/A</v>
      </c>
      <c r="O1914" t="e">
        <f>VLOOKUP(G1914,lookups!$A$2:$I$201,6,0)</f>
        <v>#N/A</v>
      </c>
      <c r="P1914" t="e">
        <f>VLOOKUP(G1914,lookups!$A$2:$I$201,7,0)</f>
        <v>#N/A</v>
      </c>
      <c r="Q1914" t="e">
        <f t="shared" si="31"/>
        <v>#N/A</v>
      </c>
    </row>
    <row r="1915" spans="11:17" x14ac:dyDescent="0.2">
      <c r="K1915" t="e">
        <f>VLOOKUP(G1915,lookups!$A$2:$I$201,2,0)</f>
        <v>#N/A</v>
      </c>
      <c r="L1915" t="e">
        <f>VLOOKUP(G1915,lookups!$A$2:$I$201,3,0)</f>
        <v>#N/A</v>
      </c>
      <c r="M1915" t="e">
        <f>VLOOKUP(G1915,lookups!$A$2:$I$201,4,0)</f>
        <v>#N/A</v>
      </c>
      <c r="N1915" t="e">
        <f>VLOOKUP(G1915,lookups!$A$2:$I$201,5,0)</f>
        <v>#N/A</v>
      </c>
      <c r="O1915" t="e">
        <f>VLOOKUP(G1915,lookups!$A$2:$I$201,6,0)</f>
        <v>#N/A</v>
      </c>
      <c r="P1915" t="e">
        <f>VLOOKUP(G1915,lookups!$A$2:$I$201,7,0)</f>
        <v>#N/A</v>
      </c>
      <c r="Q1915" t="e">
        <f t="shared" si="31"/>
        <v>#N/A</v>
      </c>
    </row>
    <row r="1916" spans="11:17" x14ac:dyDescent="0.2">
      <c r="K1916" t="e">
        <f>VLOOKUP(G1916,lookups!$A$2:$I$201,2,0)</f>
        <v>#N/A</v>
      </c>
      <c r="L1916" t="e">
        <f>VLOOKUP(G1916,lookups!$A$2:$I$201,3,0)</f>
        <v>#N/A</v>
      </c>
      <c r="M1916" t="e">
        <f>VLOOKUP(G1916,lookups!$A$2:$I$201,4,0)</f>
        <v>#N/A</v>
      </c>
      <c r="N1916" t="e">
        <f>VLOOKUP(G1916,lookups!$A$2:$I$201,5,0)</f>
        <v>#N/A</v>
      </c>
      <c r="O1916" t="e">
        <f>VLOOKUP(G1916,lookups!$A$2:$I$201,6,0)</f>
        <v>#N/A</v>
      </c>
      <c r="P1916" t="e">
        <f>VLOOKUP(G1916,lookups!$A$2:$I$201,7,0)</f>
        <v>#N/A</v>
      </c>
      <c r="Q1916" t="e">
        <f t="shared" si="31"/>
        <v>#N/A</v>
      </c>
    </row>
    <row r="1917" spans="11:17" x14ac:dyDescent="0.2">
      <c r="K1917" t="e">
        <f>VLOOKUP(G1917,lookups!$A$2:$I$201,2,0)</f>
        <v>#N/A</v>
      </c>
      <c r="L1917" t="e">
        <f>VLOOKUP(G1917,lookups!$A$2:$I$201,3,0)</f>
        <v>#N/A</v>
      </c>
      <c r="M1917" t="e">
        <f>VLOOKUP(G1917,lookups!$A$2:$I$201,4,0)</f>
        <v>#N/A</v>
      </c>
      <c r="N1917" t="e">
        <f>VLOOKUP(G1917,lookups!$A$2:$I$201,5,0)</f>
        <v>#N/A</v>
      </c>
      <c r="O1917" t="e">
        <f>VLOOKUP(G1917,lookups!$A$2:$I$201,6,0)</f>
        <v>#N/A</v>
      </c>
      <c r="P1917" t="e">
        <f>VLOOKUP(G1917,lookups!$A$2:$I$201,7,0)</f>
        <v>#N/A</v>
      </c>
      <c r="Q1917" t="e">
        <f t="shared" si="31"/>
        <v>#N/A</v>
      </c>
    </row>
    <row r="1918" spans="11:17" x14ac:dyDescent="0.2">
      <c r="K1918" t="e">
        <f>VLOOKUP(G1918,lookups!$A$2:$I$201,2,0)</f>
        <v>#N/A</v>
      </c>
      <c r="L1918" t="e">
        <f>VLOOKUP(G1918,lookups!$A$2:$I$201,3,0)</f>
        <v>#N/A</v>
      </c>
      <c r="M1918" t="e">
        <f>VLOOKUP(G1918,lookups!$A$2:$I$201,4,0)</f>
        <v>#N/A</v>
      </c>
      <c r="N1918" t="e">
        <f>VLOOKUP(G1918,lookups!$A$2:$I$201,5,0)</f>
        <v>#N/A</v>
      </c>
      <c r="O1918" t="e">
        <f>VLOOKUP(G1918,lookups!$A$2:$I$201,6,0)</f>
        <v>#N/A</v>
      </c>
      <c r="P1918" t="e">
        <f>VLOOKUP(G1918,lookups!$A$2:$I$201,7,0)</f>
        <v>#N/A</v>
      </c>
      <c r="Q1918" t="e">
        <f t="shared" si="31"/>
        <v>#N/A</v>
      </c>
    </row>
    <row r="1919" spans="11:17" x14ac:dyDescent="0.2">
      <c r="K1919" t="e">
        <f>VLOOKUP(G1919,lookups!$A$2:$I$201,2,0)</f>
        <v>#N/A</v>
      </c>
      <c r="L1919" t="e">
        <f>VLOOKUP(G1919,lookups!$A$2:$I$201,3,0)</f>
        <v>#N/A</v>
      </c>
      <c r="M1919" t="e">
        <f>VLOOKUP(G1919,lookups!$A$2:$I$201,4,0)</f>
        <v>#N/A</v>
      </c>
      <c r="N1919" t="e">
        <f>VLOOKUP(G1919,lookups!$A$2:$I$201,5,0)</f>
        <v>#N/A</v>
      </c>
      <c r="O1919" t="e">
        <f>VLOOKUP(G1919,lookups!$A$2:$I$201,6,0)</f>
        <v>#N/A</v>
      </c>
      <c r="P1919" t="e">
        <f>VLOOKUP(G1919,lookups!$A$2:$I$201,7,0)</f>
        <v>#N/A</v>
      </c>
      <c r="Q1919" t="e">
        <f t="shared" si="31"/>
        <v>#N/A</v>
      </c>
    </row>
    <row r="1920" spans="11:17" x14ac:dyDescent="0.2">
      <c r="K1920" t="e">
        <f>VLOOKUP(G1920,lookups!$A$2:$I$201,2,0)</f>
        <v>#N/A</v>
      </c>
      <c r="L1920" t="e">
        <f>VLOOKUP(G1920,lookups!$A$2:$I$201,3,0)</f>
        <v>#N/A</v>
      </c>
      <c r="M1920" t="e">
        <f>VLOOKUP(G1920,lookups!$A$2:$I$201,4,0)</f>
        <v>#N/A</v>
      </c>
      <c r="N1920" t="e">
        <f>VLOOKUP(G1920,lookups!$A$2:$I$201,5,0)</f>
        <v>#N/A</v>
      </c>
      <c r="O1920" t="e">
        <f>VLOOKUP(G1920,lookups!$A$2:$I$201,6,0)</f>
        <v>#N/A</v>
      </c>
      <c r="P1920" t="e">
        <f>VLOOKUP(G1920,lookups!$A$2:$I$201,7,0)</f>
        <v>#N/A</v>
      </c>
      <c r="Q1920" t="e">
        <f t="shared" si="31"/>
        <v>#N/A</v>
      </c>
    </row>
    <row r="1921" spans="11:17" x14ac:dyDescent="0.2">
      <c r="K1921" t="e">
        <f>VLOOKUP(G1921,lookups!$A$2:$I$201,2,0)</f>
        <v>#N/A</v>
      </c>
      <c r="L1921" t="e">
        <f>VLOOKUP(G1921,lookups!$A$2:$I$201,3,0)</f>
        <v>#N/A</v>
      </c>
      <c r="M1921" t="e">
        <f>VLOOKUP(G1921,lookups!$A$2:$I$201,4,0)</f>
        <v>#N/A</v>
      </c>
      <c r="N1921" t="e">
        <f>VLOOKUP(G1921,lookups!$A$2:$I$201,5,0)</f>
        <v>#N/A</v>
      </c>
      <c r="O1921" t="e">
        <f>VLOOKUP(G1921,lookups!$A$2:$I$201,6,0)</f>
        <v>#N/A</v>
      </c>
      <c r="P1921" t="e">
        <f>VLOOKUP(G1921,lookups!$A$2:$I$201,7,0)</f>
        <v>#N/A</v>
      </c>
      <c r="Q1921" t="e">
        <f t="shared" si="31"/>
        <v>#N/A</v>
      </c>
    </row>
    <row r="1922" spans="11:17" x14ac:dyDescent="0.2">
      <c r="K1922" t="e">
        <f>VLOOKUP(G1922,lookups!$A$2:$I$201,2,0)</f>
        <v>#N/A</v>
      </c>
      <c r="L1922" t="e">
        <f>VLOOKUP(G1922,lookups!$A$2:$I$201,3,0)</f>
        <v>#N/A</v>
      </c>
      <c r="M1922" t="e">
        <f>VLOOKUP(G1922,lookups!$A$2:$I$201,4,0)</f>
        <v>#N/A</v>
      </c>
      <c r="N1922" t="e">
        <f>VLOOKUP(G1922,lookups!$A$2:$I$201,5,0)</f>
        <v>#N/A</v>
      </c>
      <c r="O1922" t="e">
        <f>VLOOKUP(G1922,lookups!$A$2:$I$201,6,0)</f>
        <v>#N/A</v>
      </c>
      <c r="P1922" t="e">
        <f>VLOOKUP(G1922,lookups!$A$2:$I$201,7,0)</f>
        <v>#N/A</v>
      </c>
      <c r="Q1922" t="e">
        <f t="shared" si="31"/>
        <v>#N/A</v>
      </c>
    </row>
    <row r="1923" spans="11:17" x14ac:dyDescent="0.2">
      <c r="K1923" t="e">
        <f>VLOOKUP(G1923,lookups!$A$2:$I$201,2,0)</f>
        <v>#N/A</v>
      </c>
      <c r="L1923" t="e">
        <f>VLOOKUP(G1923,lookups!$A$2:$I$201,3,0)</f>
        <v>#N/A</v>
      </c>
      <c r="M1923" t="e">
        <f>VLOOKUP(G1923,lookups!$A$2:$I$201,4,0)</f>
        <v>#N/A</v>
      </c>
      <c r="N1923" t="e">
        <f>VLOOKUP(G1923,lookups!$A$2:$I$201,5,0)</f>
        <v>#N/A</v>
      </c>
      <c r="O1923" t="e">
        <f>VLOOKUP(G1923,lookups!$A$2:$I$201,6,0)</f>
        <v>#N/A</v>
      </c>
      <c r="P1923" t="e">
        <f>VLOOKUP(G1923,lookups!$A$2:$I$201,7,0)</f>
        <v>#N/A</v>
      </c>
      <c r="Q1923" t="e">
        <f t="shared" si="31"/>
        <v>#N/A</v>
      </c>
    </row>
    <row r="1924" spans="11:17" x14ac:dyDescent="0.2">
      <c r="K1924" t="e">
        <f>VLOOKUP(G1924,lookups!$A$2:$I$201,2,0)</f>
        <v>#N/A</v>
      </c>
      <c r="L1924" t="e">
        <f>VLOOKUP(G1924,lookups!$A$2:$I$201,3,0)</f>
        <v>#N/A</v>
      </c>
      <c r="M1924" t="e">
        <f>VLOOKUP(G1924,lookups!$A$2:$I$201,4,0)</f>
        <v>#N/A</v>
      </c>
      <c r="N1924" t="e">
        <f>VLOOKUP(G1924,lookups!$A$2:$I$201,5,0)</f>
        <v>#N/A</v>
      </c>
      <c r="O1924" t="e">
        <f>VLOOKUP(G1924,lookups!$A$2:$I$201,6,0)</f>
        <v>#N/A</v>
      </c>
      <c r="P1924" t="e">
        <f>VLOOKUP(G1924,lookups!$A$2:$I$201,7,0)</f>
        <v>#N/A</v>
      </c>
      <c r="Q1924" t="e">
        <f t="shared" si="31"/>
        <v>#N/A</v>
      </c>
    </row>
    <row r="1925" spans="11:17" x14ac:dyDescent="0.2">
      <c r="K1925" t="e">
        <f>VLOOKUP(G1925,lookups!$A$2:$I$201,2,0)</f>
        <v>#N/A</v>
      </c>
      <c r="L1925" t="e">
        <f>VLOOKUP(G1925,lookups!$A$2:$I$201,3,0)</f>
        <v>#N/A</v>
      </c>
      <c r="M1925" t="e">
        <f>VLOOKUP(G1925,lookups!$A$2:$I$201,4,0)</f>
        <v>#N/A</v>
      </c>
      <c r="N1925" t="e">
        <f>VLOOKUP(G1925,lookups!$A$2:$I$201,5,0)</f>
        <v>#N/A</v>
      </c>
      <c r="O1925" t="e">
        <f>VLOOKUP(G1925,lookups!$A$2:$I$201,6,0)</f>
        <v>#N/A</v>
      </c>
      <c r="P1925" t="e">
        <f>VLOOKUP(G1925,lookups!$A$2:$I$201,7,0)</f>
        <v>#N/A</v>
      </c>
      <c r="Q1925" t="e">
        <f t="shared" si="31"/>
        <v>#N/A</v>
      </c>
    </row>
    <row r="1926" spans="11:17" x14ac:dyDescent="0.2">
      <c r="K1926" t="e">
        <f>VLOOKUP(G1926,lookups!$A$2:$I$201,2,0)</f>
        <v>#N/A</v>
      </c>
      <c r="L1926" t="e">
        <f>VLOOKUP(G1926,lookups!$A$2:$I$201,3,0)</f>
        <v>#N/A</v>
      </c>
      <c r="M1926" t="e">
        <f>VLOOKUP(G1926,lookups!$A$2:$I$201,4,0)</f>
        <v>#N/A</v>
      </c>
      <c r="N1926" t="e">
        <f>VLOOKUP(G1926,lookups!$A$2:$I$201,5,0)</f>
        <v>#N/A</v>
      </c>
      <c r="O1926" t="e">
        <f>VLOOKUP(G1926,lookups!$A$2:$I$201,6,0)</f>
        <v>#N/A</v>
      </c>
      <c r="P1926" t="e">
        <f>VLOOKUP(G1926,lookups!$A$2:$I$201,7,0)</f>
        <v>#N/A</v>
      </c>
      <c r="Q1926" t="e">
        <f t="shared" si="31"/>
        <v>#N/A</v>
      </c>
    </row>
    <row r="1927" spans="11:17" x14ac:dyDescent="0.2">
      <c r="K1927" t="e">
        <f>VLOOKUP(G1927,lookups!$A$2:$I$201,2,0)</f>
        <v>#N/A</v>
      </c>
      <c r="L1927" t="e">
        <f>VLOOKUP(G1927,lookups!$A$2:$I$201,3,0)</f>
        <v>#N/A</v>
      </c>
      <c r="M1927" t="e">
        <f>VLOOKUP(G1927,lookups!$A$2:$I$201,4,0)</f>
        <v>#N/A</v>
      </c>
      <c r="N1927" t="e">
        <f>VLOOKUP(G1927,lookups!$A$2:$I$201,5,0)</f>
        <v>#N/A</v>
      </c>
      <c r="O1927" t="e">
        <f>VLOOKUP(G1927,lookups!$A$2:$I$201,6,0)</f>
        <v>#N/A</v>
      </c>
      <c r="P1927" t="e">
        <f>VLOOKUP(G1927,lookups!$A$2:$I$201,7,0)</f>
        <v>#N/A</v>
      </c>
      <c r="Q1927" t="e">
        <f t="shared" si="31"/>
        <v>#N/A</v>
      </c>
    </row>
    <row r="1928" spans="11:17" x14ac:dyDescent="0.2">
      <c r="K1928" t="e">
        <f>VLOOKUP(G1928,lookups!$A$2:$I$201,2,0)</f>
        <v>#N/A</v>
      </c>
      <c r="L1928" t="e">
        <f>VLOOKUP(G1928,lookups!$A$2:$I$201,3,0)</f>
        <v>#N/A</v>
      </c>
      <c r="M1928" t="e">
        <f>VLOOKUP(G1928,lookups!$A$2:$I$201,4,0)</f>
        <v>#N/A</v>
      </c>
      <c r="N1928" t="e">
        <f>VLOOKUP(G1928,lookups!$A$2:$I$201,5,0)</f>
        <v>#N/A</v>
      </c>
      <c r="O1928" t="e">
        <f>VLOOKUP(G1928,lookups!$A$2:$I$201,6,0)</f>
        <v>#N/A</v>
      </c>
      <c r="P1928" t="e">
        <f>VLOOKUP(G1928,lookups!$A$2:$I$201,7,0)</f>
        <v>#N/A</v>
      </c>
      <c r="Q1928" t="e">
        <f t="shared" si="31"/>
        <v>#N/A</v>
      </c>
    </row>
    <row r="1929" spans="11:17" x14ac:dyDescent="0.2">
      <c r="K1929" t="e">
        <f>VLOOKUP(G1929,lookups!$A$2:$I$201,2,0)</f>
        <v>#N/A</v>
      </c>
      <c r="L1929" t="e">
        <f>VLOOKUP(G1929,lookups!$A$2:$I$201,3,0)</f>
        <v>#N/A</v>
      </c>
      <c r="M1929" t="e">
        <f>VLOOKUP(G1929,lookups!$A$2:$I$201,4,0)</f>
        <v>#N/A</v>
      </c>
      <c r="N1929" t="e">
        <f>VLOOKUP(G1929,lookups!$A$2:$I$201,5,0)</f>
        <v>#N/A</v>
      </c>
      <c r="O1929" t="e">
        <f>VLOOKUP(G1929,lookups!$A$2:$I$201,6,0)</f>
        <v>#N/A</v>
      </c>
      <c r="P1929" t="e">
        <f>VLOOKUP(G1929,lookups!$A$2:$I$201,7,0)</f>
        <v>#N/A</v>
      </c>
      <c r="Q1929" t="e">
        <f t="shared" si="31"/>
        <v>#N/A</v>
      </c>
    </row>
    <row r="1930" spans="11:17" x14ac:dyDescent="0.2">
      <c r="K1930" t="e">
        <f>VLOOKUP(G1930,lookups!$A$2:$I$201,2,0)</f>
        <v>#N/A</v>
      </c>
      <c r="L1930" t="e">
        <f>VLOOKUP(G1930,lookups!$A$2:$I$201,3,0)</f>
        <v>#N/A</v>
      </c>
      <c r="M1930" t="e">
        <f>VLOOKUP(G1930,lookups!$A$2:$I$201,4,0)</f>
        <v>#N/A</v>
      </c>
      <c r="N1930" t="e">
        <f>VLOOKUP(G1930,lookups!$A$2:$I$201,5,0)</f>
        <v>#N/A</v>
      </c>
      <c r="O1930" t="e">
        <f>VLOOKUP(G1930,lookups!$A$2:$I$201,6,0)</f>
        <v>#N/A</v>
      </c>
      <c r="P1930" t="e">
        <f>VLOOKUP(G1930,lookups!$A$2:$I$201,7,0)</f>
        <v>#N/A</v>
      </c>
      <c r="Q1930" t="e">
        <f t="shared" si="31"/>
        <v>#N/A</v>
      </c>
    </row>
    <row r="1931" spans="11:17" x14ac:dyDescent="0.2">
      <c r="K1931" t="e">
        <f>VLOOKUP(G1931,lookups!$A$2:$I$201,2,0)</f>
        <v>#N/A</v>
      </c>
      <c r="L1931" t="e">
        <f>VLOOKUP(G1931,lookups!$A$2:$I$201,3,0)</f>
        <v>#N/A</v>
      </c>
      <c r="M1931" t="e">
        <f>VLOOKUP(G1931,lookups!$A$2:$I$201,4,0)</f>
        <v>#N/A</v>
      </c>
      <c r="N1931" t="e">
        <f>VLOOKUP(G1931,lookups!$A$2:$I$201,5,0)</f>
        <v>#N/A</v>
      </c>
      <c r="O1931" t="e">
        <f>VLOOKUP(G1931,lookups!$A$2:$I$201,6,0)</f>
        <v>#N/A</v>
      </c>
      <c r="P1931" t="e">
        <f>VLOOKUP(G1931,lookups!$A$2:$I$201,7,0)</f>
        <v>#N/A</v>
      </c>
      <c r="Q1931" t="e">
        <f t="shared" ref="Q1931:Q1994" si="32">O1931*H1931^P1931</f>
        <v>#N/A</v>
      </c>
    </row>
    <row r="1932" spans="11:17" x14ac:dyDescent="0.2">
      <c r="K1932" t="e">
        <f>VLOOKUP(G1932,lookups!$A$2:$I$201,2,0)</f>
        <v>#N/A</v>
      </c>
      <c r="L1932" t="e">
        <f>VLOOKUP(G1932,lookups!$A$2:$I$201,3,0)</f>
        <v>#N/A</v>
      </c>
      <c r="M1932" t="e">
        <f>VLOOKUP(G1932,lookups!$A$2:$I$201,4,0)</f>
        <v>#N/A</v>
      </c>
      <c r="N1932" t="e">
        <f>VLOOKUP(G1932,lookups!$A$2:$I$201,5,0)</f>
        <v>#N/A</v>
      </c>
      <c r="O1932" t="e">
        <f>VLOOKUP(G1932,lookups!$A$2:$I$201,6,0)</f>
        <v>#N/A</v>
      </c>
      <c r="P1932" t="e">
        <f>VLOOKUP(G1932,lookups!$A$2:$I$201,7,0)</f>
        <v>#N/A</v>
      </c>
      <c r="Q1932" t="e">
        <f t="shared" si="32"/>
        <v>#N/A</v>
      </c>
    </row>
    <row r="1933" spans="11:17" x14ac:dyDescent="0.2">
      <c r="K1933" t="e">
        <f>VLOOKUP(G1933,lookups!$A$2:$I$201,2,0)</f>
        <v>#N/A</v>
      </c>
      <c r="L1933" t="e">
        <f>VLOOKUP(G1933,lookups!$A$2:$I$201,3,0)</f>
        <v>#N/A</v>
      </c>
      <c r="M1933" t="e">
        <f>VLOOKUP(G1933,lookups!$A$2:$I$201,4,0)</f>
        <v>#N/A</v>
      </c>
      <c r="N1933" t="e">
        <f>VLOOKUP(G1933,lookups!$A$2:$I$201,5,0)</f>
        <v>#N/A</v>
      </c>
      <c r="O1933" t="e">
        <f>VLOOKUP(G1933,lookups!$A$2:$I$201,6,0)</f>
        <v>#N/A</v>
      </c>
      <c r="P1933" t="e">
        <f>VLOOKUP(G1933,lookups!$A$2:$I$201,7,0)</f>
        <v>#N/A</v>
      </c>
      <c r="Q1933" t="e">
        <f t="shared" si="32"/>
        <v>#N/A</v>
      </c>
    </row>
    <row r="1934" spans="11:17" x14ac:dyDescent="0.2">
      <c r="K1934" t="e">
        <f>VLOOKUP(G1934,lookups!$A$2:$I$201,2,0)</f>
        <v>#N/A</v>
      </c>
      <c r="L1934" t="e">
        <f>VLOOKUP(G1934,lookups!$A$2:$I$201,3,0)</f>
        <v>#N/A</v>
      </c>
      <c r="M1934" t="e">
        <f>VLOOKUP(G1934,lookups!$A$2:$I$201,4,0)</f>
        <v>#N/A</v>
      </c>
      <c r="N1934" t="e">
        <f>VLOOKUP(G1934,lookups!$A$2:$I$201,5,0)</f>
        <v>#N/A</v>
      </c>
      <c r="O1934" t="e">
        <f>VLOOKUP(G1934,lookups!$A$2:$I$201,6,0)</f>
        <v>#N/A</v>
      </c>
      <c r="P1934" t="e">
        <f>VLOOKUP(G1934,lookups!$A$2:$I$201,7,0)</f>
        <v>#N/A</v>
      </c>
      <c r="Q1934" t="e">
        <f t="shared" si="32"/>
        <v>#N/A</v>
      </c>
    </row>
    <row r="1935" spans="11:17" x14ac:dyDescent="0.2">
      <c r="K1935" t="e">
        <f>VLOOKUP(G1935,lookups!$A$2:$I$201,2,0)</f>
        <v>#N/A</v>
      </c>
      <c r="L1935" t="e">
        <f>VLOOKUP(G1935,lookups!$A$2:$I$201,3,0)</f>
        <v>#N/A</v>
      </c>
      <c r="M1935" t="e">
        <f>VLOOKUP(G1935,lookups!$A$2:$I$201,4,0)</f>
        <v>#N/A</v>
      </c>
      <c r="N1935" t="e">
        <f>VLOOKUP(G1935,lookups!$A$2:$I$201,5,0)</f>
        <v>#N/A</v>
      </c>
      <c r="O1935" t="e">
        <f>VLOOKUP(G1935,lookups!$A$2:$I$201,6,0)</f>
        <v>#N/A</v>
      </c>
      <c r="P1935" t="e">
        <f>VLOOKUP(G1935,lookups!$A$2:$I$201,7,0)</f>
        <v>#N/A</v>
      </c>
      <c r="Q1935" t="e">
        <f t="shared" si="32"/>
        <v>#N/A</v>
      </c>
    </row>
    <row r="1936" spans="11:17" x14ac:dyDescent="0.2">
      <c r="K1936" t="e">
        <f>VLOOKUP(G1936,lookups!$A$2:$I$201,2,0)</f>
        <v>#N/A</v>
      </c>
      <c r="L1936" t="e">
        <f>VLOOKUP(G1936,lookups!$A$2:$I$201,3,0)</f>
        <v>#N/A</v>
      </c>
      <c r="M1936" t="e">
        <f>VLOOKUP(G1936,lookups!$A$2:$I$201,4,0)</f>
        <v>#N/A</v>
      </c>
      <c r="N1936" t="e">
        <f>VLOOKUP(G1936,lookups!$A$2:$I$201,5,0)</f>
        <v>#N/A</v>
      </c>
      <c r="O1936" t="e">
        <f>VLOOKUP(G1936,lookups!$A$2:$I$201,6,0)</f>
        <v>#N/A</v>
      </c>
      <c r="P1936" t="e">
        <f>VLOOKUP(G1936,lookups!$A$2:$I$201,7,0)</f>
        <v>#N/A</v>
      </c>
      <c r="Q1936" t="e">
        <f t="shared" si="32"/>
        <v>#N/A</v>
      </c>
    </row>
    <row r="1937" spans="11:17" x14ac:dyDescent="0.2">
      <c r="K1937" t="e">
        <f>VLOOKUP(G1937,lookups!$A$2:$I$201,2,0)</f>
        <v>#N/A</v>
      </c>
      <c r="L1937" t="e">
        <f>VLOOKUP(G1937,lookups!$A$2:$I$201,3,0)</f>
        <v>#N/A</v>
      </c>
      <c r="M1937" t="e">
        <f>VLOOKUP(G1937,lookups!$A$2:$I$201,4,0)</f>
        <v>#N/A</v>
      </c>
      <c r="N1937" t="e">
        <f>VLOOKUP(G1937,lookups!$A$2:$I$201,5,0)</f>
        <v>#N/A</v>
      </c>
      <c r="O1937" t="e">
        <f>VLOOKUP(G1937,lookups!$A$2:$I$201,6,0)</f>
        <v>#N/A</v>
      </c>
      <c r="P1937" t="e">
        <f>VLOOKUP(G1937,lookups!$A$2:$I$201,7,0)</f>
        <v>#N/A</v>
      </c>
      <c r="Q1937" t="e">
        <f t="shared" si="32"/>
        <v>#N/A</v>
      </c>
    </row>
    <row r="1938" spans="11:17" x14ac:dyDescent="0.2">
      <c r="K1938" t="e">
        <f>VLOOKUP(G1938,lookups!$A$2:$I$201,2,0)</f>
        <v>#N/A</v>
      </c>
      <c r="L1938" t="e">
        <f>VLOOKUP(G1938,lookups!$A$2:$I$201,3,0)</f>
        <v>#N/A</v>
      </c>
      <c r="M1938" t="e">
        <f>VLOOKUP(G1938,lookups!$A$2:$I$201,4,0)</f>
        <v>#N/A</v>
      </c>
      <c r="N1938" t="e">
        <f>VLOOKUP(G1938,lookups!$A$2:$I$201,5,0)</f>
        <v>#N/A</v>
      </c>
      <c r="O1938" t="e">
        <f>VLOOKUP(G1938,lookups!$A$2:$I$201,6,0)</f>
        <v>#N/A</v>
      </c>
      <c r="P1938" t="e">
        <f>VLOOKUP(G1938,lookups!$A$2:$I$201,7,0)</f>
        <v>#N/A</v>
      </c>
      <c r="Q1938" t="e">
        <f t="shared" si="32"/>
        <v>#N/A</v>
      </c>
    </row>
    <row r="1939" spans="11:17" x14ac:dyDescent="0.2">
      <c r="K1939" t="e">
        <f>VLOOKUP(G1939,lookups!$A$2:$I$201,2,0)</f>
        <v>#N/A</v>
      </c>
      <c r="L1939" t="e">
        <f>VLOOKUP(G1939,lookups!$A$2:$I$201,3,0)</f>
        <v>#N/A</v>
      </c>
      <c r="M1939" t="e">
        <f>VLOOKUP(G1939,lookups!$A$2:$I$201,4,0)</f>
        <v>#N/A</v>
      </c>
      <c r="N1939" t="e">
        <f>VLOOKUP(G1939,lookups!$A$2:$I$201,5,0)</f>
        <v>#N/A</v>
      </c>
      <c r="O1939" t="e">
        <f>VLOOKUP(G1939,lookups!$A$2:$I$201,6,0)</f>
        <v>#N/A</v>
      </c>
      <c r="P1939" t="e">
        <f>VLOOKUP(G1939,lookups!$A$2:$I$201,7,0)</f>
        <v>#N/A</v>
      </c>
      <c r="Q1939" t="e">
        <f t="shared" si="32"/>
        <v>#N/A</v>
      </c>
    </row>
    <row r="1940" spans="11:17" x14ac:dyDescent="0.2">
      <c r="K1940" t="e">
        <f>VLOOKUP(G1940,lookups!$A$2:$I$201,2,0)</f>
        <v>#N/A</v>
      </c>
      <c r="L1940" t="e">
        <f>VLOOKUP(G1940,lookups!$A$2:$I$201,3,0)</f>
        <v>#N/A</v>
      </c>
      <c r="M1940" t="e">
        <f>VLOOKUP(G1940,lookups!$A$2:$I$201,4,0)</f>
        <v>#N/A</v>
      </c>
      <c r="N1940" t="e">
        <f>VLOOKUP(G1940,lookups!$A$2:$I$201,5,0)</f>
        <v>#N/A</v>
      </c>
      <c r="O1940" t="e">
        <f>VLOOKUP(G1940,lookups!$A$2:$I$201,6,0)</f>
        <v>#N/A</v>
      </c>
      <c r="P1940" t="e">
        <f>VLOOKUP(G1940,lookups!$A$2:$I$201,7,0)</f>
        <v>#N/A</v>
      </c>
      <c r="Q1940" t="e">
        <f t="shared" si="32"/>
        <v>#N/A</v>
      </c>
    </row>
    <row r="1941" spans="11:17" x14ac:dyDescent="0.2">
      <c r="K1941" t="e">
        <f>VLOOKUP(G1941,lookups!$A$2:$I$201,2,0)</f>
        <v>#N/A</v>
      </c>
      <c r="L1941" t="e">
        <f>VLOOKUP(G1941,lookups!$A$2:$I$201,3,0)</f>
        <v>#N/A</v>
      </c>
      <c r="M1941" t="e">
        <f>VLOOKUP(G1941,lookups!$A$2:$I$201,4,0)</f>
        <v>#N/A</v>
      </c>
      <c r="N1941" t="e">
        <f>VLOOKUP(G1941,lookups!$A$2:$I$201,5,0)</f>
        <v>#N/A</v>
      </c>
      <c r="O1941" t="e">
        <f>VLOOKUP(G1941,lookups!$A$2:$I$201,6,0)</f>
        <v>#N/A</v>
      </c>
      <c r="P1941" t="e">
        <f>VLOOKUP(G1941,lookups!$A$2:$I$201,7,0)</f>
        <v>#N/A</v>
      </c>
      <c r="Q1941" t="e">
        <f t="shared" si="32"/>
        <v>#N/A</v>
      </c>
    </row>
    <row r="1942" spans="11:17" x14ac:dyDescent="0.2">
      <c r="K1942" t="e">
        <f>VLOOKUP(G1942,lookups!$A$2:$I$201,2,0)</f>
        <v>#N/A</v>
      </c>
      <c r="L1942" t="e">
        <f>VLOOKUP(G1942,lookups!$A$2:$I$201,3,0)</f>
        <v>#N/A</v>
      </c>
      <c r="M1942" t="e">
        <f>VLOOKUP(G1942,lookups!$A$2:$I$201,4,0)</f>
        <v>#N/A</v>
      </c>
      <c r="N1942" t="e">
        <f>VLOOKUP(G1942,lookups!$A$2:$I$201,5,0)</f>
        <v>#N/A</v>
      </c>
      <c r="O1942" t="e">
        <f>VLOOKUP(G1942,lookups!$A$2:$I$201,6,0)</f>
        <v>#N/A</v>
      </c>
      <c r="P1942" t="e">
        <f>VLOOKUP(G1942,lookups!$A$2:$I$201,7,0)</f>
        <v>#N/A</v>
      </c>
      <c r="Q1942" t="e">
        <f t="shared" si="32"/>
        <v>#N/A</v>
      </c>
    </row>
    <row r="1943" spans="11:17" x14ac:dyDescent="0.2">
      <c r="K1943" t="e">
        <f>VLOOKUP(G1943,lookups!$A$2:$I$201,2,0)</f>
        <v>#N/A</v>
      </c>
      <c r="L1943" t="e">
        <f>VLOOKUP(G1943,lookups!$A$2:$I$201,3,0)</f>
        <v>#N/A</v>
      </c>
      <c r="M1943" t="e">
        <f>VLOOKUP(G1943,lookups!$A$2:$I$201,4,0)</f>
        <v>#N/A</v>
      </c>
      <c r="N1943" t="e">
        <f>VLOOKUP(G1943,lookups!$A$2:$I$201,5,0)</f>
        <v>#N/A</v>
      </c>
      <c r="O1943" t="e">
        <f>VLOOKUP(G1943,lookups!$A$2:$I$201,6,0)</f>
        <v>#N/A</v>
      </c>
      <c r="P1943" t="e">
        <f>VLOOKUP(G1943,lookups!$A$2:$I$201,7,0)</f>
        <v>#N/A</v>
      </c>
      <c r="Q1943" t="e">
        <f t="shared" si="32"/>
        <v>#N/A</v>
      </c>
    </row>
    <row r="1944" spans="11:17" x14ac:dyDescent="0.2">
      <c r="K1944" t="e">
        <f>VLOOKUP(G1944,lookups!$A$2:$I$201,2,0)</f>
        <v>#N/A</v>
      </c>
      <c r="L1944" t="e">
        <f>VLOOKUP(G1944,lookups!$A$2:$I$201,3,0)</f>
        <v>#N/A</v>
      </c>
      <c r="M1944" t="e">
        <f>VLOOKUP(G1944,lookups!$A$2:$I$201,4,0)</f>
        <v>#N/A</v>
      </c>
      <c r="N1944" t="e">
        <f>VLOOKUP(G1944,lookups!$A$2:$I$201,5,0)</f>
        <v>#N/A</v>
      </c>
      <c r="O1944" t="e">
        <f>VLOOKUP(G1944,lookups!$A$2:$I$201,6,0)</f>
        <v>#N/A</v>
      </c>
      <c r="P1944" t="e">
        <f>VLOOKUP(G1944,lookups!$A$2:$I$201,7,0)</f>
        <v>#N/A</v>
      </c>
      <c r="Q1944" t="e">
        <f t="shared" si="32"/>
        <v>#N/A</v>
      </c>
    </row>
    <row r="1945" spans="11:17" x14ac:dyDescent="0.2">
      <c r="K1945" t="e">
        <f>VLOOKUP(G1945,lookups!$A$2:$I$201,2,0)</f>
        <v>#N/A</v>
      </c>
      <c r="L1945" t="e">
        <f>VLOOKUP(G1945,lookups!$A$2:$I$201,3,0)</f>
        <v>#N/A</v>
      </c>
      <c r="M1945" t="e">
        <f>VLOOKUP(G1945,lookups!$A$2:$I$201,4,0)</f>
        <v>#N/A</v>
      </c>
      <c r="N1945" t="e">
        <f>VLOOKUP(G1945,lookups!$A$2:$I$201,5,0)</f>
        <v>#N/A</v>
      </c>
      <c r="O1945" t="e">
        <f>VLOOKUP(G1945,lookups!$A$2:$I$201,6,0)</f>
        <v>#N/A</v>
      </c>
      <c r="P1945" t="e">
        <f>VLOOKUP(G1945,lookups!$A$2:$I$201,7,0)</f>
        <v>#N/A</v>
      </c>
      <c r="Q1945" t="e">
        <f t="shared" si="32"/>
        <v>#N/A</v>
      </c>
    </row>
    <row r="1946" spans="11:17" x14ac:dyDescent="0.2">
      <c r="K1946" t="e">
        <f>VLOOKUP(G1946,lookups!$A$2:$I$201,2,0)</f>
        <v>#N/A</v>
      </c>
      <c r="L1946" t="e">
        <f>VLOOKUP(G1946,lookups!$A$2:$I$201,3,0)</f>
        <v>#N/A</v>
      </c>
      <c r="M1946" t="e">
        <f>VLOOKUP(G1946,lookups!$A$2:$I$201,4,0)</f>
        <v>#N/A</v>
      </c>
      <c r="N1946" t="e">
        <f>VLOOKUP(G1946,lookups!$A$2:$I$201,5,0)</f>
        <v>#N/A</v>
      </c>
      <c r="O1946" t="e">
        <f>VLOOKUP(G1946,lookups!$A$2:$I$201,6,0)</f>
        <v>#N/A</v>
      </c>
      <c r="P1946" t="e">
        <f>VLOOKUP(G1946,lookups!$A$2:$I$201,7,0)</f>
        <v>#N/A</v>
      </c>
      <c r="Q1946" t="e">
        <f t="shared" si="32"/>
        <v>#N/A</v>
      </c>
    </row>
    <row r="1947" spans="11:17" x14ac:dyDescent="0.2">
      <c r="K1947" t="e">
        <f>VLOOKUP(G1947,lookups!$A$2:$I$201,2,0)</f>
        <v>#N/A</v>
      </c>
      <c r="L1947" t="e">
        <f>VLOOKUP(G1947,lookups!$A$2:$I$201,3,0)</f>
        <v>#N/A</v>
      </c>
      <c r="M1947" t="e">
        <f>VLOOKUP(G1947,lookups!$A$2:$I$201,4,0)</f>
        <v>#N/A</v>
      </c>
      <c r="N1947" t="e">
        <f>VLOOKUP(G1947,lookups!$A$2:$I$201,5,0)</f>
        <v>#N/A</v>
      </c>
      <c r="O1947" t="e">
        <f>VLOOKUP(G1947,lookups!$A$2:$I$201,6,0)</f>
        <v>#N/A</v>
      </c>
      <c r="P1947" t="e">
        <f>VLOOKUP(G1947,lookups!$A$2:$I$201,7,0)</f>
        <v>#N/A</v>
      </c>
      <c r="Q1947" t="e">
        <f t="shared" si="32"/>
        <v>#N/A</v>
      </c>
    </row>
    <row r="1948" spans="11:17" x14ac:dyDescent="0.2">
      <c r="K1948" t="e">
        <f>VLOOKUP(G1948,lookups!$A$2:$I$201,2,0)</f>
        <v>#N/A</v>
      </c>
      <c r="L1948" t="e">
        <f>VLOOKUP(G1948,lookups!$A$2:$I$201,3,0)</f>
        <v>#N/A</v>
      </c>
      <c r="M1948" t="e">
        <f>VLOOKUP(G1948,lookups!$A$2:$I$201,4,0)</f>
        <v>#N/A</v>
      </c>
      <c r="N1948" t="e">
        <f>VLOOKUP(G1948,lookups!$A$2:$I$201,5,0)</f>
        <v>#N/A</v>
      </c>
      <c r="O1948" t="e">
        <f>VLOOKUP(G1948,lookups!$A$2:$I$201,6,0)</f>
        <v>#N/A</v>
      </c>
      <c r="P1948" t="e">
        <f>VLOOKUP(G1948,lookups!$A$2:$I$201,7,0)</f>
        <v>#N/A</v>
      </c>
      <c r="Q1948" t="e">
        <f t="shared" si="32"/>
        <v>#N/A</v>
      </c>
    </row>
    <row r="1949" spans="11:17" x14ac:dyDescent="0.2">
      <c r="K1949" t="e">
        <f>VLOOKUP(G1949,lookups!$A$2:$I$201,2,0)</f>
        <v>#N/A</v>
      </c>
      <c r="L1949" t="e">
        <f>VLOOKUP(G1949,lookups!$A$2:$I$201,3,0)</f>
        <v>#N/A</v>
      </c>
      <c r="M1949" t="e">
        <f>VLOOKUP(G1949,lookups!$A$2:$I$201,4,0)</f>
        <v>#N/A</v>
      </c>
      <c r="N1949" t="e">
        <f>VLOOKUP(G1949,lookups!$A$2:$I$201,5,0)</f>
        <v>#N/A</v>
      </c>
      <c r="O1949" t="e">
        <f>VLOOKUP(G1949,lookups!$A$2:$I$201,6,0)</f>
        <v>#N/A</v>
      </c>
      <c r="P1949" t="e">
        <f>VLOOKUP(G1949,lookups!$A$2:$I$201,7,0)</f>
        <v>#N/A</v>
      </c>
      <c r="Q1949" t="e">
        <f t="shared" si="32"/>
        <v>#N/A</v>
      </c>
    </row>
    <row r="1950" spans="11:17" x14ac:dyDescent="0.2">
      <c r="K1950" t="e">
        <f>VLOOKUP(G1950,lookups!$A$2:$I$201,2,0)</f>
        <v>#N/A</v>
      </c>
      <c r="L1950" t="e">
        <f>VLOOKUP(G1950,lookups!$A$2:$I$201,3,0)</f>
        <v>#N/A</v>
      </c>
      <c r="M1950" t="e">
        <f>VLOOKUP(G1950,lookups!$A$2:$I$201,4,0)</f>
        <v>#N/A</v>
      </c>
      <c r="N1950" t="e">
        <f>VLOOKUP(G1950,lookups!$A$2:$I$201,5,0)</f>
        <v>#N/A</v>
      </c>
      <c r="O1950" t="e">
        <f>VLOOKUP(G1950,lookups!$A$2:$I$201,6,0)</f>
        <v>#N/A</v>
      </c>
      <c r="P1950" t="e">
        <f>VLOOKUP(G1950,lookups!$A$2:$I$201,7,0)</f>
        <v>#N/A</v>
      </c>
      <c r="Q1950" t="e">
        <f t="shared" si="32"/>
        <v>#N/A</v>
      </c>
    </row>
    <row r="1951" spans="11:17" x14ac:dyDescent="0.2">
      <c r="K1951" t="e">
        <f>VLOOKUP(G1951,lookups!$A$2:$I$201,2,0)</f>
        <v>#N/A</v>
      </c>
      <c r="L1951" t="e">
        <f>VLOOKUP(G1951,lookups!$A$2:$I$201,3,0)</f>
        <v>#N/A</v>
      </c>
      <c r="M1951" t="e">
        <f>VLOOKUP(G1951,lookups!$A$2:$I$201,4,0)</f>
        <v>#N/A</v>
      </c>
      <c r="N1951" t="e">
        <f>VLOOKUP(G1951,lookups!$A$2:$I$201,5,0)</f>
        <v>#N/A</v>
      </c>
      <c r="O1951" t="e">
        <f>VLOOKUP(G1951,lookups!$A$2:$I$201,6,0)</f>
        <v>#N/A</v>
      </c>
      <c r="P1951" t="e">
        <f>VLOOKUP(G1951,lookups!$A$2:$I$201,7,0)</f>
        <v>#N/A</v>
      </c>
      <c r="Q1951" t="e">
        <f t="shared" si="32"/>
        <v>#N/A</v>
      </c>
    </row>
    <row r="1952" spans="11:17" x14ac:dyDescent="0.2">
      <c r="K1952" t="e">
        <f>VLOOKUP(G1952,lookups!$A$2:$I$201,2,0)</f>
        <v>#N/A</v>
      </c>
      <c r="L1952" t="e">
        <f>VLOOKUP(G1952,lookups!$A$2:$I$201,3,0)</f>
        <v>#N/A</v>
      </c>
      <c r="M1952" t="e">
        <f>VLOOKUP(G1952,lookups!$A$2:$I$201,4,0)</f>
        <v>#N/A</v>
      </c>
      <c r="N1952" t="e">
        <f>VLOOKUP(G1952,lookups!$A$2:$I$201,5,0)</f>
        <v>#N/A</v>
      </c>
      <c r="O1952" t="e">
        <f>VLOOKUP(G1952,lookups!$A$2:$I$201,6,0)</f>
        <v>#N/A</v>
      </c>
      <c r="P1952" t="e">
        <f>VLOOKUP(G1952,lookups!$A$2:$I$201,7,0)</f>
        <v>#N/A</v>
      </c>
      <c r="Q1952" t="e">
        <f t="shared" si="32"/>
        <v>#N/A</v>
      </c>
    </row>
    <row r="1953" spans="11:17" x14ac:dyDescent="0.2">
      <c r="K1953" t="e">
        <f>VLOOKUP(G1953,lookups!$A$2:$I$201,2,0)</f>
        <v>#N/A</v>
      </c>
      <c r="L1953" t="e">
        <f>VLOOKUP(G1953,lookups!$A$2:$I$201,3,0)</f>
        <v>#N/A</v>
      </c>
      <c r="M1953" t="e">
        <f>VLOOKUP(G1953,lookups!$A$2:$I$201,4,0)</f>
        <v>#N/A</v>
      </c>
      <c r="N1953" t="e">
        <f>VLOOKUP(G1953,lookups!$A$2:$I$201,5,0)</f>
        <v>#N/A</v>
      </c>
      <c r="O1953" t="e">
        <f>VLOOKUP(G1953,lookups!$A$2:$I$201,6,0)</f>
        <v>#N/A</v>
      </c>
      <c r="P1953" t="e">
        <f>VLOOKUP(G1953,lookups!$A$2:$I$201,7,0)</f>
        <v>#N/A</v>
      </c>
      <c r="Q1953" t="e">
        <f t="shared" si="32"/>
        <v>#N/A</v>
      </c>
    </row>
    <row r="1954" spans="11:17" x14ac:dyDescent="0.2">
      <c r="K1954" t="e">
        <f>VLOOKUP(G1954,lookups!$A$2:$I$201,2,0)</f>
        <v>#N/A</v>
      </c>
      <c r="L1954" t="e">
        <f>VLOOKUP(G1954,lookups!$A$2:$I$201,3,0)</f>
        <v>#N/A</v>
      </c>
      <c r="M1954" t="e">
        <f>VLOOKUP(G1954,lookups!$A$2:$I$201,4,0)</f>
        <v>#N/A</v>
      </c>
      <c r="N1954" t="e">
        <f>VLOOKUP(G1954,lookups!$A$2:$I$201,5,0)</f>
        <v>#N/A</v>
      </c>
      <c r="O1954" t="e">
        <f>VLOOKUP(G1954,lookups!$A$2:$I$201,6,0)</f>
        <v>#N/A</v>
      </c>
      <c r="P1954" t="e">
        <f>VLOOKUP(G1954,lookups!$A$2:$I$201,7,0)</f>
        <v>#N/A</v>
      </c>
      <c r="Q1954" t="e">
        <f t="shared" si="32"/>
        <v>#N/A</v>
      </c>
    </row>
    <row r="1955" spans="11:17" x14ac:dyDescent="0.2">
      <c r="K1955" t="e">
        <f>VLOOKUP(G1955,lookups!$A$2:$I$201,2,0)</f>
        <v>#N/A</v>
      </c>
      <c r="L1955" t="e">
        <f>VLOOKUP(G1955,lookups!$A$2:$I$201,3,0)</f>
        <v>#N/A</v>
      </c>
      <c r="M1955" t="e">
        <f>VLOOKUP(G1955,lookups!$A$2:$I$201,4,0)</f>
        <v>#N/A</v>
      </c>
      <c r="N1955" t="e">
        <f>VLOOKUP(G1955,lookups!$A$2:$I$201,5,0)</f>
        <v>#N/A</v>
      </c>
      <c r="O1955" t="e">
        <f>VLOOKUP(G1955,lookups!$A$2:$I$201,6,0)</f>
        <v>#N/A</v>
      </c>
      <c r="P1955" t="e">
        <f>VLOOKUP(G1955,lookups!$A$2:$I$201,7,0)</f>
        <v>#N/A</v>
      </c>
      <c r="Q1955" t="e">
        <f t="shared" si="32"/>
        <v>#N/A</v>
      </c>
    </row>
    <row r="1956" spans="11:17" x14ac:dyDescent="0.2">
      <c r="K1956" t="e">
        <f>VLOOKUP(G1956,lookups!$A$2:$I$201,2,0)</f>
        <v>#N/A</v>
      </c>
      <c r="L1956" t="e">
        <f>VLOOKUP(G1956,lookups!$A$2:$I$201,3,0)</f>
        <v>#N/A</v>
      </c>
      <c r="M1956" t="e">
        <f>VLOOKUP(G1956,lookups!$A$2:$I$201,4,0)</f>
        <v>#N/A</v>
      </c>
      <c r="N1956" t="e">
        <f>VLOOKUP(G1956,lookups!$A$2:$I$201,5,0)</f>
        <v>#N/A</v>
      </c>
      <c r="O1956" t="e">
        <f>VLOOKUP(G1956,lookups!$A$2:$I$201,6,0)</f>
        <v>#N/A</v>
      </c>
      <c r="P1956" t="e">
        <f>VLOOKUP(G1956,lookups!$A$2:$I$201,7,0)</f>
        <v>#N/A</v>
      </c>
      <c r="Q1956" t="e">
        <f t="shared" si="32"/>
        <v>#N/A</v>
      </c>
    </row>
    <row r="1957" spans="11:17" x14ac:dyDescent="0.2">
      <c r="K1957" t="e">
        <f>VLOOKUP(G1957,lookups!$A$2:$I$201,2,0)</f>
        <v>#N/A</v>
      </c>
      <c r="L1957" t="e">
        <f>VLOOKUP(G1957,lookups!$A$2:$I$201,3,0)</f>
        <v>#N/A</v>
      </c>
      <c r="M1957" t="e">
        <f>VLOOKUP(G1957,lookups!$A$2:$I$201,4,0)</f>
        <v>#N/A</v>
      </c>
      <c r="N1957" t="e">
        <f>VLOOKUP(G1957,lookups!$A$2:$I$201,5,0)</f>
        <v>#N/A</v>
      </c>
      <c r="O1957" t="e">
        <f>VLOOKUP(G1957,lookups!$A$2:$I$201,6,0)</f>
        <v>#N/A</v>
      </c>
      <c r="P1957" t="e">
        <f>VLOOKUP(G1957,lookups!$A$2:$I$201,7,0)</f>
        <v>#N/A</v>
      </c>
      <c r="Q1957" t="e">
        <f t="shared" si="32"/>
        <v>#N/A</v>
      </c>
    </row>
    <row r="1958" spans="11:17" x14ac:dyDescent="0.2">
      <c r="K1958" t="e">
        <f>VLOOKUP(G1958,lookups!$A$2:$I$201,2,0)</f>
        <v>#N/A</v>
      </c>
      <c r="L1958" t="e">
        <f>VLOOKUP(G1958,lookups!$A$2:$I$201,3,0)</f>
        <v>#N/A</v>
      </c>
      <c r="M1958" t="e">
        <f>VLOOKUP(G1958,lookups!$A$2:$I$201,4,0)</f>
        <v>#N/A</v>
      </c>
      <c r="N1958" t="e">
        <f>VLOOKUP(G1958,lookups!$A$2:$I$201,5,0)</f>
        <v>#N/A</v>
      </c>
      <c r="O1958" t="e">
        <f>VLOOKUP(G1958,lookups!$A$2:$I$201,6,0)</f>
        <v>#N/A</v>
      </c>
      <c r="P1958" t="e">
        <f>VLOOKUP(G1958,lookups!$A$2:$I$201,7,0)</f>
        <v>#N/A</v>
      </c>
      <c r="Q1958" t="e">
        <f t="shared" si="32"/>
        <v>#N/A</v>
      </c>
    </row>
    <row r="1959" spans="11:17" x14ac:dyDescent="0.2">
      <c r="K1959" t="e">
        <f>VLOOKUP(G1959,lookups!$A$2:$I$201,2,0)</f>
        <v>#N/A</v>
      </c>
      <c r="L1959" t="e">
        <f>VLOOKUP(G1959,lookups!$A$2:$I$201,3,0)</f>
        <v>#N/A</v>
      </c>
      <c r="M1959" t="e">
        <f>VLOOKUP(G1959,lookups!$A$2:$I$201,4,0)</f>
        <v>#N/A</v>
      </c>
      <c r="N1959" t="e">
        <f>VLOOKUP(G1959,lookups!$A$2:$I$201,5,0)</f>
        <v>#N/A</v>
      </c>
      <c r="O1959" t="e">
        <f>VLOOKUP(G1959,lookups!$A$2:$I$201,6,0)</f>
        <v>#N/A</v>
      </c>
      <c r="P1959" t="e">
        <f>VLOOKUP(G1959,lookups!$A$2:$I$201,7,0)</f>
        <v>#N/A</v>
      </c>
      <c r="Q1959" t="e">
        <f t="shared" si="32"/>
        <v>#N/A</v>
      </c>
    </row>
    <row r="1960" spans="11:17" x14ac:dyDescent="0.2">
      <c r="K1960" t="e">
        <f>VLOOKUP(G1960,lookups!$A$2:$I$201,2,0)</f>
        <v>#N/A</v>
      </c>
      <c r="L1960" t="e">
        <f>VLOOKUP(G1960,lookups!$A$2:$I$201,3,0)</f>
        <v>#N/A</v>
      </c>
      <c r="M1960" t="e">
        <f>VLOOKUP(G1960,lookups!$A$2:$I$201,4,0)</f>
        <v>#N/A</v>
      </c>
      <c r="N1960" t="e">
        <f>VLOOKUP(G1960,lookups!$A$2:$I$201,5,0)</f>
        <v>#N/A</v>
      </c>
      <c r="O1960" t="e">
        <f>VLOOKUP(G1960,lookups!$A$2:$I$201,6,0)</f>
        <v>#N/A</v>
      </c>
      <c r="P1960" t="e">
        <f>VLOOKUP(G1960,lookups!$A$2:$I$201,7,0)</f>
        <v>#N/A</v>
      </c>
      <c r="Q1960" t="e">
        <f t="shared" si="32"/>
        <v>#N/A</v>
      </c>
    </row>
    <row r="1961" spans="11:17" x14ac:dyDescent="0.2">
      <c r="K1961" t="e">
        <f>VLOOKUP(G1961,lookups!$A$2:$I$201,2,0)</f>
        <v>#N/A</v>
      </c>
      <c r="L1961" t="e">
        <f>VLOOKUP(G1961,lookups!$A$2:$I$201,3,0)</f>
        <v>#N/A</v>
      </c>
      <c r="M1961" t="e">
        <f>VLOOKUP(G1961,lookups!$A$2:$I$201,4,0)</f>
        <v>#N/A</v>
      </c>
      <c r="N1961" t="e">
        <f>VLOOKUP(G1961,lookups!$A$2:$I$201,5,0)</f>
        <v>#N/A</v>
      </c>
      <c r="O1961" t="e">
        <f>VLOOKUP(G1961,lookups!$A$2:$I$201,6,0)</f>
        <v>#N/A</v>
      </c>
      <c r="P1961" t="e">
        <f>VLOOKUP(G1961,lookups!$A$2:$I$201,7,0)</f>
        <v>#N/A</v>
      </c>
      <c r="Q1961" t="e">
        <f t="shared" si="32"/>
        <v>#N/A</v>
      </c>
    </row>
    <row r="1962" spans="11:17" x14ac:dyDescent="0.2">
      <c r="K1962" t="e">
        <f>VLOOKUP(G1962,lookups!$A$2:$I$201,2,0)</f>
        <v>#N/A</v>
      </c>
      <c r="L1962" t="e">
        <f>VLOOKUP(G1962,lookups!$A$2:$I$201,3,0)</f>
        <v>#N/A</v>
      </c>
      <c r="M1962" t="e">
        <f>VLOOKUP(G1962,lookups!$A$2:$I$201,4,0)</f>
        <v>#N/A</v>
      </c>
      <c r="N1962" t="e">
        <f>VLOOKUP(G1962,lookups!$A$2:$I$201,5,0)</f>
        <v>#N/A</v>
      </c>
      <c r="O1962" t="e">
        <f>VLOOKUP(G1962,lookups!$A$2:$I$201,6,0)</f>
        <v>#N/A</v>
      </c>
      <c r="P1962" t="e">
        <f>VLOOKUP(G1962,lookups!$A$2:$I$201,7,0)</f>
        <v>#N/A</v>
      </c>
      <c r="Q1962" t="e">
        <f t="shared" si="32"/>
        <v>#N/A</v>
      </c>
    </row>
    <row r="1963" spans="11:17" x14ac:dyDescent="0.2">
      <c r="K1963" t="e">
        <f>VLOOKUP(G1963,lookups!$A$2:$I$201,2,0)</f>
        <v>#N/A</v>
      </c>
      <c r="L1963" t="e">
        <f>VLOOKUP(G1963,lookups!$A$2:$I$201,3,0)</f>
        <v>#N/A</v>
      </c>
      <c r="M1963" t="e">
        <f>VLOOKUP(G1963,lookups!$A$2:$I$201,4,0)</f>
        <v>#N/A</v>
      </c>
      <c r="N1963" t="e">
        <f>VLOOKUP(G1963,lookups!$A$2:$I$201,5,0)</f>
        <v>#N/A</v>
      </c>
      <c r="O1963" t="e">
        <f>VLOOKUP(G1963,lookups!$A$2:$I$201,6,0)</f>
        <v>#N/A</v>
      </c>
      <c r="P1963" t="e">
        <f>VLOOKUP(G1963,lookups!$A$2:$I$201,7,0)</f>
        <v>#N/A</v>
      </c>
      <c r="Q1963" t="e">
        <f t="shared" si="32"/>
        <v>#N/A</v>
      </c>
    </row>
    <row r="1964" spans="11:17" x14ac:dyDescent="0.2">
      <c r="K1964" t="e">
        <f>VLOOKUP(G1964,lookups!$A$2:$I$201,2,0)</f>
        <v>#N/A</v>
      </c>
      <c r="L1964" t="e">
        <f>VLOOKUP(G1964,lookups!$A$2:$I$201,3,0)</f>
        <v>#N/A</v>
      </c>
      <c r="M1964" t="e">
        <f>VLOOKUP(G1964,lookups!$A$2:$I$201,4,0)</f>
        <v>#N/A</v>
      </c>
      <c r="N1964" t="e">
        <f>VLOOKUP(G1964,lookups!$A$2:$I$201,5,0)</f>
        <v>#N/A</v>
      </c>
      <c r="O1964" t="e">
        <f>VLOOKUP(G1964,lookups!$A$2:$I$201,6,0)</f>
        <v>#N/A</v>
      </c>
      <c r="P1964" t="e">
        <f>VLOOKUP(G1964,lookups!$A$2:$I$201,7,0)</f>
        <v>#N/A</v>
      </c>
      <c r="Q1964" t="e">
        <f t="shared" si="32"/>
        <v>#N/A</v>
      </c>
    </row>
    <row r="1965" spans="11:17" x14ac:dyDescent="0.2">
      <c r="K1965" t="e">
        <f>VLOOKUP(G1965,lookups!$A$2:$I$201,2,0)</f>
        <v>#N/A</v>
      </c>
      <c r="L1965" t="e">
        <f>VLOOKUP(G1965,lookups!$A$2:$I$201,3,0)</f>
        <v>#N/A</v>
      </c>
      <c r="M1965" t="e">
        <f>VLOOKUP(G1965,lookups!$A$2:$I$201,4,0)</f>
        <v>#N/A</v>
      </c>
      <c r="N1965" t="e">
        <f>VLOOKUP(G1965,lookups!$A$2:$I$201,5,0)</f>
        <v>#N/A</v>
      </c>
      <c r="O1965" t="e">
        <f>VLOOKUP(G1965,lookups!$A$2:$I$201,6,0)</f>
        <v>#N/A</v>
      </c>
      <c r="P1965" t="e">
        <f>VLOOKUP(G1965,lookups!$A$2:$I$201,7,0)</f>
        <v>#N/A</v>
      </c>
      <c r="Q1965" t="e">
        <f t="shared" si="32"/>
        <v>#N/A</v>
      </c>
    </row>
    <row r="1966" spans="11:17" x14ac:dyDescent="0.2">
      <c r="K1966" t="e">
        <f>VLOOKUP(G1966,lookups!$A$2:$I$201,2,0)</f>
        <v>#N/A</v>
      </c>
      <c r="L1966" t="e">
        <f>VLOOKUP(G1966,lookups!$A$2:$I$201,3,0)</f>
        <v>#N/A</v>
      </c>
      <c r="M1966" t="e">
        <f>VLOOKUP(G1966,lookups!$A$2:$I$201,4,0)</f>
        <v>#N/A</v>
      </c>
      <c r="N1966" t="e">
        <f>VLOOKUP(G1966,lookups!$A$2:$I$201,5,0)</f>
        <v>#N/A</v>
      </c>
      <c r="O1966" t="e">
        <f>VLOOKUP(G1966,lookups!$A$2:$I$201,6,0)</f>
        <v>#N/A</v>
      </c>
      <c r="P1966" t="e">
        <f>VLOOKUP(G1966,lookups!$A$2:$I$201,7,0)</f>
        <v>#N/A</v>
      </c>
      <c r="Q1966" t="e">
        <f t="shared" si="32"/>
        <v>#N/A</v>
      </c>
    </row>
    <row r="1967" spans="11:17" x14ac:dyDescent="0.2">
      <c r="K1967" t="e">
        <f>VLOOKUP(G1967,lookups!$A$2:$I$201,2,0)</f>
        <v>#N/A</v>
      </c>
      <c r="L1967" t="e">
        <f>VLOOKUP(G1967,lookups!$A$2:$I$201,3,0)</f>
        <v>#N/A</v>
      </c>
      <c r="M1967" t="e">
        <f>VLOOKUP(G1967,lookups!$A$2:$I$201,4,0)</f>
        <v>#N/A</v>
      </c>
      <c r="N1967" t="e">
        <f>VLOOKUP(G1967,lookups!$A$2:$I$201,5,0)</f>
        <v>#N/A</v>
      </c>
      <c r="O1967" t="e">
        <f>VLOOKUP(G1967,lookups!$A$2:$I$201,6,0)</f>
        <v>#N/A</v>
      </c>
      <c r="P1967" t="e">
        <f>VLOOKUP(G1967,lookups!$A$2:$I$201,7,0)</f>
        <v>#N/A</v>
      </c>
      <c r="Q1967" t="e">
        <f t="shared" si="32"/>
        <v>#N/A</v>
      </c>
    </row>
    <row r="1968" spans="11:17" x14ac:dyDescent="0.2">
      <c r="K1968" t="e">
        <f>VLOOKUP(G1968,lookups!$A$2:$I$201,2,0)</f>
        <v>#N/A</v>
      </c>
      <c r="L1968" t="e">
        <f>VLOOKUP(G1968,lookups!$A$2:$I$201,3,0)</f>
        <v>#N/A</v>
      </c>
      <c r="M1968" t="e">
        <f>VLOOKUP(G1968,lookups!$A$2:$I$201,4,0)</f>
        <v>#N/A</v>
      </c>
      <c r="N1968" t="e">
        <f>VLOOKUP(G1968,lookups!$A$2:$I$201,5,0)</f>
        <v>#N/A</v>
      </c>
      <c r="O1968" t="e">
        <f>VLOOKUP(G1968,lookups!$A$2:$I$201,6,0)</f>
        <v>#N/A</v>
      </c>
      <c r="P1968" t="e">
        <f>VLOOKUP(G1968,lookups!$A$2:$I$201,7,0)</f>
        <v>#N/A</v>
      </c>
      <c r="Q1968" t="e">
        <f t="shared" si="32"/>
        <v>#N/A</v>
      </c>
    </row>
    <row r="1969" spans="11:17" x14ac:dyDescent="0.2">
      <c r="K1969" t="e">
        <f>VLOOKUP(G1969,lookups!$A$2:$I$201,2,0)</f>
        <v>#N/A</v>
      </c>
      <c r="L1969" t="e">
        <f>VLOOKUP(G1969,lookups!$A$2:$I$201,3,0)</f>
        <v>#N/A</v>
      </c>
      <c r="M1969" t="e">
        <f>VLOOKUP(G1969,lookups!$A$2:$I$201,4,0)</f>
        <v>#N/A</v>
      </c>
      <c r="N1969" t="e">
        <f>VLOOKUP(G1969,lookups!$A$2:$I$201,5,0)</f>
        <v>#N/A</v>
      </c>
      <c r="O1969" t="e">
        <f>VLOOKUP(G1969,lookups!$A$2:$I$201,6,0)</f>
        <v>#N/A</v>
      </c>
      <c r="P1969" t="e">
        <f>VLOOKUP(G1969,lookups!$A$2:$I$201,7,0)</f>
        <v>#N/A</v>
      </c>
      <c r="Q1969" t="e">
        <f t="shared" si="32"/>
        <v>#N/A</v>
      </c>
    </row>
    <row r="1970" spans="11:17" x14ac:dyDescent="0.2">
      <c r="K1970" t="e">
        <f>VLOOKUP(G1970,lookups!$A$2:$I$201,2,0)</f>
        <v>#N/A</v>
      </c>
      <c r="L1970" t="e">
        <f>VLOOKUP(G1970,lookups!$A$2:$I$201,3,0)</f>
        <v>#N/A</v>
      </c>
      <c r="M1970" t="e">
        <f>VLOOKUP(G1970,lookups!$A$2:$I$201,4,0)</f>
        <v>#N/A</v>
      </c>
      <c r="N1970" t="e">
        <f>VLOOKUP(G1970,lookups!$A$2:$I$201,5,0)</f>
        <v>#N/A</v>
      </c>
      <c r="O1970" t="e">
        <f>VLOOKUP(G1970,lookups!$A$2:$I$201,6,0)</f>
        <v>#N/A</v>
      </c>
      <c r="P1970" t="e">
        <f>VLOOKUP(G1970,lookups!$A$2:$I$201,7,0)</f>
        <v>#N/A</v>
      </c>
      <c r="Q1970" t="e">
        <f t="shared" si="32"/>
        <v>#N/A</v>
      </c>
    </row>
    <row r="1971" spans="11:17" x14ac:dyDescent="0.2">
      <c r="K1971" t="e">
        <f>VLOOKUP(G1971,lookups!$A$2:$I$201,2,0)</f>
        <v>#N/A</v>
      </c>
      <c r="L1971" t="e">
        <f>VLOOKUP(G1971,lookups!$A$2:$I$201,3,0)</f>
        <v>#N/A</v>
      </c>
      <c r="M1971" t="e">
        <f>VLOOKUP(G1971,lookups!$A$2:$I$201,4,0)</f>
        <v>#N/A</v>
      </c>
      <c r="N1971" t="e">
        <f>VLOOKUP(G1971,lookups!$A$2:$I$201,5,0)</f>
        <v>#N/A</v>
      </c>
      <c r="O1971" t="e">
        <f>VLOOKUP(G1971,lookups!$A$2:$I$201,6,0)</f>
        <v>#N/A</v>
      </c>
      <c r="P1971" t="e">
        <f>VLOOKUP(G1971,lookups!$A$2:$I$201,7,0)</f>
        <v>#N/A</v>
      </c>
      <c r="Q1971" t="e">
        <f t="shared" si="32"/>
        <v>#N/A</v>
      </c>
    </row>
    <row r="1972" spans="11:17" x14ac:dyDescent="0.2">
      <c r="K1972" t="e">
        <f>VLOOKUP(G1972,lookups!$A$2:$I$201,2,0)</f>
        <v>#N/A</v>
      </c>
      <c r="L1972" t="e">
        <f>VLOOKUP(G1972,lookups!$A$2:$I$201,3,0)</f>
        <v>#N/A</v>
      </c>
      <c r="M1972" t="e">
        <f>VLOOKUP(G1972,lookups!$A$2:$I$201,4,0)</f>
        <v>#N/A</v>
      </c>
      <c r="N1972" t="e">
        <f>VLOOKUP(G1972,lookups!$A$2:$I$201,5,0)</f>
        <v>#N/A</v>
      </c>
      <c r="O1972" t="e">
        <f>VLOOKUP(G1972,lookups!$A$2:$I$201,6,0)</f>
        <v>#N/A</v>
      </c>
      <c r="P1972" t="e">
        <f>VLOOKUP(G1972,lookups!$A$2:$I$201,7,0)</f>
        <v>#N/A</v>
      </c>
      <c r="Q1972" t="e">
        <f t="shared" si="32"/>
        <v>#N/A</v>
      </c>
    </row>
    <row r="1973" spans="11:17" x14ac:dyDescent="0.2">
      <c r="K1973" t="e">
        <f>VLOOKUP(G1973,lookups!$A$2:$I$201,2,0)</f>
        <v>#N/A</v>
      </c>
      <c r="L1973" t="e">
        <f>VLOOKUP(G1973,lookups!$A$2:$I$201,3,0)</f>
        <v>#N/A</v>
      </c>
      <c r="M1973" t="e">
        <f>VLOOKUP(G1973,lookups!$A$2:$I$201,4,0)</f>
        <v>#N/A</v>
      </c>
      <c r="N1973" t="e">
        <f>VLOOKUP(G1973,lookups!$A$2:$I$201,5,0)</f>
        <v>#N/A</v>
      </c>
      <c r="O1973" t="e">
        <f>VLOOKUP(G1973,lookups!$A$2:$I$201,6,0)</f>
        <v>#N/A</v>
      </c>
      <c r="P1973" t="e">
        <f>VLOOKUP(G1973,lookups!$A$2:$I$201,7,0)</f>
        <v>#N/A</v>
      </c>
      <c r="Q1973" t="e">
        <f t="shared" si="32"/>
        <v>#N/A</v>
      </c>
    </row>
    <row r="1974" spans="11:17" x14ac:dyDescent="0.2">
      <c r="K1974" t="e">
        <f>VLOOKUP(G1974,lookups!$A$2:$I$201,2,0)</f>
        <v>#N/A</v>
      </c>
      <c r="L1974" t="e">
        <f>VLOOKUP(G1974,lookups!$A$2:$I$201,3,0)</f>
        <v>#N/A</v>
      </c>
      <c r="M1974" t="e">
        <f>VLOOKUP(G1974,lookups!$A$2:$I$201,4,0)</f>
        <v>#N/A</v>
      </c>
      <c r="N1974" t="e">
        <f>VLOOKUP(G1974,lookups!$A$2:$I$201,5,0)</f>
        <v>#N/A</v>
      </c>
      <c r="O1974" t="e">
        <f>VLOOKUP(G1974,lookups!$A$2:$I$201,6,0)</f>
        <v>#N/A</v>
      </c>
      <c r="P1974" t="e">
        <f>VLOOKUP(G1974,lookups!$A$2:$I$201,7,0)</f>
        <v>#N/A</v>
      </c>
      <c r="Q1974" t="e">
        <f t="shared" si="32"/>
        <v>#N/A</v>
      </c>
    </row>
    <row r="1975" spans="11:17" x14ac:dyDescent="0.2">
      <c r="K1975" t="e">
        <f>VLOOKUP(G1975,lookups!$A$2:$I$201,2,0)</f>
        <v>#N/A</v>
      </c>
      <c r="L1975" t="e">
        <f>VLOOKUP(G1975,lookups!$A$2:$I$201,3,0)</f>
        <v>#N/A</v>
      </c>
      <c r="M1975" t="e">
        <f>VLOOKUP(G1975,lookups!$A$2:$I$201,4,0)</f>
        <v>#N/A</v>
      </c>
      <c r="N1975" t="e">
        <f>VLOOKUP(G1975,lookups!$A$2:$I$201,5,0)</f>
        <v>#N/A</v>
      </c>
      <c r="O1975" t="e">
        <f>VLOOKUP(G1975,lookups!$A$2:$I$201,6,0)</f>
        <v>#N/A</v>
      </c>
      <c r="P1975" t="e">
        <f>VLOOKUP(G1975,lookups!$A$2:$I$201,7,0)</f>
        <v>#N/A</v>
      </c>
      <c r="Q1975" t="e">
        <f t="shared" si="32"/>
        <v>#N/A</v>
      </c>
    </row>
    <row r="1976" spans="11:17" x14ac:dyDescent="0.2">
      <c r="K1976" t="e">
        <f>VLOOKUP(G1976,lookups!$A$2:$I$201,2,0)</f>
        <v>#N/A</v>
      </c>
      <c r="L1976" t="e">
        <f>VLOOKUP(G1976,lookups!$A$2:$I$201,3,0)</f>
        <v>#N/A</v>
      </c>
      <c r="M1976" t="e">
        <f>VLOOKUP(G1976,lookups!$A$2:$I$201,4,0)</f>
        <v>#N/A</v>
      </c>
      <c r="N1976" t="e">
        <f>VLOOKUP(G1976,lookups!$A$2:$I$201,5,0)</f>
        <v>#N/A</v>
      </c>
      <c r="O1976" t="e">
        <f>VLOOKUP(G1976,lookups!$A$2:$I$201,6,0)</f>
        <v>#N/A</v>
      </c>
      <c r="P1976" t="e">
        <f>VLOOKUP(G1976,lookups!$A$2:$I$201,7,0)</f>
        <v>#N/A</v>
      </c>
      <c r="Q1976" t="e">
        <f t="shared" si="32"/>
        <v>#N/A</v>
      </c>
    </row>
    <row r="1977" spans="11:17" x14ac:dyDescent="0.2">
      <c r="K1977" t="e">
        <f>VLOOKUP(G1977,lookups!$A$2:$I$201,2,0)</f>
        <v>#N/A</v>
      </c>
      <c r="L1977" t="e">
        <f>VLOOKUP(G1977,lookups!$A$2:$I$201,3,0)</f>
        <v>#N/A</v>
      </c>
      <c r="M1977" t="e">
        <f>VLOOKUP(G1977,lookups!$A$2:$I$201,4,0)</f>
        <v>#N/A</v>
      </c>
      <c r="N1977" t="e">
        <f>VLOOKUP(G1977,lookups!$A$2:$I$201,5,0)</f>
        <v>#N/A</v>
      </c>
      <c r="O1977" t="e">
        <f>VLOOKUP(G1977,lookups!$A$2:$I$201,6,0)</f>
        <v>#N/A</v>
      </c>
      <c r="P1977" t="e">
        <f>VLOOKUP(G1977,lookups!$A$2:$I$201,7,0)</f>
        <v>#N/A</v>
      </c>
      <c r="Q1977" t="e">
        <f t="shared" si="32"/>
        <v>#N/A</v>
      </c>
    </row>
    <row r="1978" spans="11:17" x14ac:dyDescent="0.2">
      <c r="K1978" t="e">
        <f>VLOOKUP(G1978,lookups!$A$2:$I$201,2,0)</f>
        <v>#N/A</v>
      </c>
      <c r="L1978" t="e">
        <f>VLOOKUP(G1978,lookups!$A$2:$I$201,3,0)</f>
        <v>#N/A</v>
      </c>
      <c r="M1978" t="e">
        <f>VLOOKUP(G1978,lookups!$A$2:$I$201,4,0)</f>
        <v>#N/A</v>
      </c>
      <c r="N1978" t="e">
        <f>VLOOKUP(G1978,lookups!$A$2:$I$201,5,0)</f>
        <v>#N/A</v>
      </c>
      <c r="O1978" t="e">
        <f>VLOOKUP(G1978,lookups!$A$2:$I$201,6,0)</f>
        <v>#N/A</v>
      </c>
      <c r="P1978" t="e">
        <f>VLOOKUP(G1978,lookups!$A$2:$I$201,7,0)</f>
        <v>#N/A</v>
      </c>
      <c r="Q1978" t="e">
        <f t="shared" si="32"/>
        <v>#N/A</v>
      </c>
    </row>
    <row r="1979" spans="11:17" x14ac:dyDescent="0.2">
      <c r="K1979" t="e">
        <f>VLOOKUP(G1979,lookups!$A$2:$I$201,2,0)</f>
        <v>#N/A</v>
      </c>
      <c r="L1979" t="e">
        <f>VLOOKUP(G1979,lookups!$A$2:$I$201,3,0)</f>
        <v>#N/A</v>
      </c>
      <c r="M1979" t="e">
        <f>VLOOKUP(G1979,lookups!$A$2:$I$201,4,0)</f>
        <v>#N/A</v>
      </c>
      <c r="N1979" t="e">
        <f>VLOOKUP(G1979,lookups!$A$2:$I$201,5,0)</f>
        <v>#N/A</v>
      </c>
      <c r="O1979" t="e">
        <f>VLOOKUP(G1979,lookups!$A$2:$I$201,6,0)</f>
        <v>#N/A</v>
      </c>
      <c r="P1979" t="e">
        <f>VLOOKUP(G1979,lookups!$A$2:$I$201,7,0)</f>
        <v>#N/A</v>
      </c>
      <c r="Q1979" t="e">
        <f t="shared" si="32"/>
        <v>#N/A</v>
      </c>
    </row>
    <row r="1980" spans="11:17" x14ac:dyDescent="0.2">
      <c r="K1980" t="e">
        <f>VLOOKUP(G1980,lookups!$A$2:$I$201,2,0)</f>
        <v>#N/A</v>
      </c>
      <c r="L1980" t="e">
        <f>VLOOKUP(G1980,lookups!$A$2:$I$201,3,0)</f>
        <v>#N/A</v>
      </c>
      <c r="M1980" t="e">
        <f>VLOOKUP(G1980,lookups!$A$2:$I$201,4,0)</f>
        <v>#N/A</v>
      </c>
      <c r="N1980" t="e">
        <f>VLOOKUP(G1980,lookups!$A$2:$I$201,5,0)</f>
        <v>#N/A</v>
      </c>
      <c r="O1980" t="e">
        <f>VLOOKUP(G1980,lookups!$A$2:$I$201,6,0)</f>
        <v>#N/A</v>
      </c>
      <c r="P1980" t="e">
        <f>VLOOKUP(G1980,lookups!$A$2:$I$201,7,0)</f>
        <v>#N/A</v>
      </c>
      <c r="Q1980" t="e">
        <f t="shared" si="32"/>
        <v>#N/A</v>
      </c>
    </row>
    <row r="1981" spans="11:17" x14ac:dyDescent="0.2">
      <c r="K1981" t="e">
        <f>VLOOKUP(G1981,lookups!$A$2:$I$201,2,0)</f>
        <v>#N/A</v>
      </c>
      <c r="L1981" t="e">
        <f>VLOOKUP(G1981,lookups!$A$2:$I$201,3,0)</f>
        <v>#N/A</v>
      </c>
      <c r="M1981" t="e">
        <f>VLOOKUP(G1981,lookups!$A$2:$I$201,4,0)</f>
        <v>#N/A</v>
      </c>
      <c r="N1981" t="e">
        <f>VLOOKUP(G1981,lookups!$A$2:$I$201,5,0)</f>
        <v>#N/A</v>
      </c>
      <c r="O1981" t="e">
        <f>VLOOKUP(G1981,lookups!$A$2:$I$201,6,0)</f>
        <v>#N/A</v>
      </c>
      <c r="P1981" t="e">
        <f>VLOOKUP(G1981,lookups!$A$2:$I$201,7,0)</f>
        <v>#N/A</v>
      </c>
      <c r="Q1981" t="e">
        <f t="shared" si="32"/>
        <v>#N/A</v>
      </c>
    </row>
    <row r="1982" spans="11:17" x14ac:dyDescent="0.2">
      <c r="K1982" t="e">
        <f>VLOOKUP(G1982,lookups!$A$2:$I$201,2,0)</f>
        <v>#N/A</v>
      </c>
      <c r="L1982" t="e">
        <f>VLOOKUP(G1982,lookups!$A$2:$I$201,3,0)</f>
        <v>#N/A</v>
      </c>
      <c r="M1982" t="e">
        <f>VLOOKUP(G1982,lookups!$A$2:$I$201,4,0)</f>
        <v>#N/A</v>
      </c>
      <c r="N1982" t="e">
        <f>VLOOKUP(G1982,lookups!$A$2:$I$201,5,0)</f>
        <v>#N/A</v>
      </c>
      <c r="O1982" t="e">
        <f>VLOOKUP(G1982,lookups!$A$2:$I$201,6,0)</f>
        <v>#N/A</v>
      </c>
      <c r="P1982" t="e">
        <f>VLOOKUP(G1982,lookups!$A$2:$I$201,7,0)</f>
        <v>#N/A</v>
      </c>
      <c r="Q1982" t="e">
        <f t="shared" si="32"/>
        <v>#N/A</v>
      </c>
    </row>
    <row r="1983" spans="11:17" x14ac:dyDescent="0.2">
      <c r="K1983" t="e">
        <f>VLOOKUP(G1983,lookups!$A$2:$I$201,2,0)</f>
        <v>#N/A</v>
      </c>
      <c r="L1983" t="e">
        <f>VLOOKUP(G1983,lookups!$A$2:$I$201,3,0)</f>
        <v>#N/A</v>
      </c>
      <c r="M1983" t="e">
        <f>VLOOKUP(G1983,lookups!$A$2:$I$201,4,0)</f>
        <v>#N/A</v>
      </c>
      <c r="N1983" t="e">
        <f>VLOOKUP(G1983,lookups!$A$2:$I$201,5,0)</f>
        <v>#N/A</v>
      </c>
      <c r="O1983" t="e">
        <f>VLOOKUP(G1983,lookups!$A$2:$I$201,6,0)</f>
        <v>#N/A</v>
      </c>
      <c r="P1983" t="e">
        <f>VLOOKUP(G1983,lookups!$A$2:$I$201,7,0)</f>
        <v>#N/A</v>
      </c>
      <c r="Q1983" t="e">
        <f t="shared" si="32"/>
        <v>#N/A</v>
      </c>
    </row>
    <row r="1984" spans="11:17" x14ac:dyDescent="0.2">
      <c r="K1984" t="e">
        <f>VLOOKUP(G1984,lookups!$A$2:$I$201,2,0)</f>
        <v>#N/A</v>
      </c>
      <c r="L1984" t="e">
        <f>VLOOKUP(G1984,lookups!$A$2:$I$201,3,0)</f>
        <v>#N/A</v>
      </c>
      <c r="M1984" t="e">
        <f>VLOOKUP(G1984,lookups!$A$2:$I$201,4,0)</f>
        <v>#N/A</v>
      </c>
      <c r="N1984" t="e">
        <f>VLOOKUP(G1984,lookups!$A$2:$I$201,5,0)</f>
        <v>#N/A</v>
      </c>
      <c r="O1984" t="e">
        <f>VLOOKUP(G1984,lookups!$A$2:$I$201,6,0)</f>
        <v>#N/A</v>
      </c>
      <c r="P1984" t="e">
        <f>VLOOKUP(G1984,lookups!$A$2:$I$201,7,0)</f>
        <v>#N/A</v>
      </c>
      <c r="Q1984" t="e">
        <f t="shared" si="32"/>
        <v>#N/A</v>
      </c>
    </row>
    <row r="1985" spans="11:17" x14ac:dyDescent="0.2">
      <c r="K1985" t="e">
        <f>VLOOKUP(G1985,lookups!$A$2:$I$201,2,0)</f>
        <v>#N/A</v>
      </c>
      <c r="L1985" t="e">
        <f>VLOOKUP(G1985,lookups!$A$2:$I$201,3,0)</f>
        <v>#N/A</v>
      </c>
      <c r="M1985" t="e">
        <f>VLOOKUP(G1985,lookups!$A$2:$I$201,4,0)</f>
        <v>#N/A</v>
      </c>
      <c r="N1985" t="e">
        <f>VLOOKUP(G1985,lookups!$A$2:$I$201,5,0)</f>
        <v>#N/A</v>
      </c>
      <c r="O1985" t="e">
        <f>VLOOKUP(G1985,lookups!$A$2:$I$201,6,0)</f>
        <v>#N/A</v>
      </c>
      <c r="P1985" t="e">
        <f>VLOOKUP(G1985,lookups!$A$2:$I$201,7,0)</f>
        <v>#N/A</v>
      </c>
      <c r="Q1985" t="e">
        <f t="shared" si="32"/>
        <v>#N/A</v>
      </c>
    </row>
    <row r="1986" spans="11:17" x14ac:dyDescent="0.2">
      <c r="K1986" t="e">
        <f>VLOOKUP(G1986,lookups!$A$2:$I$201,2,0)</f>
        <v>#N/A</v>
      </c>
      <c r="L1986" t="e">
        <f>VLOOKUP(G1986,lookups!$A$2:$I$201,3,0)</f>
        <v>#N/A</v>
      </c>
      <c r="M1986" t="e">
        <f>VLOOKUP(G1986,lookups!$A$2:$I$201,4,0)</f>
        <v>#N/A</v>
      </c>
      <c r="N1986" t="e">
        <f>VLOOKUP(G1986,lookups!$A$2:$I$201,5,0)</f>
        <v>#N/A</v>
      </c>
      <c r="O1986" t="e">
        <f>VLOOKUP(G1986,lookups!$A$2:$I$201,6,0)</f>
        <v>#N/A</v>
      </c>
      <c r="P1986" t="e">
        <f>VLOOKUP(G1986,lookups!$A$2:$I$201,7,0)</f>
        <v>#N/A</v>
      </c>
      <c r="Q1986" t="e">
        <f t="shared" si="32"/>
        <v>#N/A</v>
      </c>
    </row>
    <row r="1987" spans="11:17" x14ac:dyDescent="0.2">
      <c r="K1987" t="e">
        <f>VLOOKUP(G1987,lookups!$A$2:$I$201,2,0)</f>
        <v>#N/A</v>
      </c>
      <c r="L1987" t="e">
        <f>VLOOKUP(G1987,lookups!$A$2:$I$201,3,0)</f>
        <v>#N/A</v>
      </c>
      <c r="M1987" t="e">
        <f>VLOOKUP(G1987,lookups!$A$2:$I$201,4,0)</f>
        <v>#N/A</v>
      </c>
      <c r="N1987" t="e">
        <f>VLOOKUP(G1987,lookups!$A$2:$I$201,5,0)</f>
        <v>#N/A</v>
      </c>
      <c r="O1987" t="e">
        <f>VLOOKUP(G1987,lookups!$A$2:$I$201,6,0)</f>
        <v>#N/A</v>
      </c>
      <c r="P1987" t="e">
        <f>VLOOKUP(G1987,lookups!$A$2:$I$201,7,0)</f>
        <v>#N/A</v>
      </c>
      <c r="Q1987" t="e">
        <f t="shared" si="32"/>
        <v>#N/A</v>
      </c>
    </row>
    <row r="1988" spans="11:17" x14ac:dyDescent="0.2">
      <c r="K1988" t="e">
        <f>VLOOKUP(G1988,lookups!$A$2:$I$201,2,0)</f>
        <v>#N/A</v>
      </c>
      <c r="L1988" t="e">
        <f>VLOOKUP(G1988,lookups!$A$2:$I$201,3,0)</f>
        <v>#N/A</v>
      </c>
      <c r="M1988" t="e">
        <f>VLOOKUP(G1988,lookups!$A$2:$I$201,4,0)</f>
        <v>#N/A</v>
      </c>
      <c r="N1988" t="e">
        <f>VLOOKUP(G1988,lookups!$A$2:$I$201,5,0)</f>
        <v>#N/A</v>
      </c>
      <c r="O1988" t="e">
        <f>VLOOKUP(G1988,lookups!$A$2:$I$201,6,0)</f>
        <v>#N/A</v>
      </c>
      <c r="P1988" t="e">
        <f>VLOOKUP(G1988,lookups!$A$2:$I$201,7,0)</f>
        <v>#N/A</v>
      </c>
      <c r="Q1988" t="e">
        <f t="shared" si="32"/>
        <v>#N/A</v>
      </c>
    </row>
    <row r="1989" spans="11:17" x14ac:dyDescent="0.2">
      <c r="K1989" t="e">
        <f>VLOOKUP(G1989,lookups!$A$2:$I$201,2,0)</f>
        <v>#N/A</v>
      </c>
      <c r="L1989" t="e">
        <f>VLOOKUP(G1989,lookups!$A$2:$I$201,3,0)</f>
        <v>#N/A</v>
      </c>
      <c r="M1989" t="e">
        <f>VLOOKUP(G1989,lookups!$A$2:$I$201,4,0)</f>
        <v>#N/A</v>
      </c>
      <c r="N1989" t="e">
        <f>VLOOKUP(G1989,lookups!$A$2:$I$201,5,0)</f>
        <v>#N/A</v>
      </c>
      <c r="O1989" t="e">
        <f>VLOOKUP(G1989,lookups!$A$2:$I$201,6,0)</f>
        <v>#N/A</v>
      </c>
      <c r="P1989" t="e">
        <f>VLOOKUP(G1989,lookups!$A$2:$I$201,7,0)</f>
        <v>#N/A</v>
      </c>
      <c r="Q1989" t="e">
        <f t="shared" si="32"/>
        <v>#N/A</v>
      </c>
    </row>
    <row r="1990" spans="11:17" x14ac:dyDescent="0.2">
      <c r="K1990" t="e">
        <f>VLOOKUP(G1990,lookups!$A$2:$I$201,2,0)</f>
        <v>#N/A</v>
      </c>
      <c r="L1990" t="e">
        <f>VLOOKUP(G1990,lookups!$A$2:$I$201,3,0)</f>
        <v>#N/A</v>
      </c>
      <c r="M1990" t="e">
        <f>VLOOKUP(G1990,lookups!$A$2:$I$201,4,0)</f>
        <v>#N/A</v>
      </c>
      <c r="N1990" t="e">
        <f>VLOOKUP(G1990,lookups!$A$2:$I$201,5,0)</f>
        <v>#N/A</v>
      </c>
      <c r="O1990" t="e">
        <f>VLOOKUP(G1990,lookups!$A$2:$I$201,6,0)</f>
        <v>#N/A</v>
      </c>
      <c r="P1990" t="e">
        <f>VLOOKUP(G1990,lookups!$A$2:$I$201,7,0)</f>
        <v>#N/A</v>
      </c>
      <c r="Q1990" t="e">
        <f t="shared" si="32"/>
        <v>#N/A</v>
      </c>
    </row>
    <row r="1991" spans="11:17" x14ac:dyDescent="0.2">
      <c r="K1991" t="e">
        <f>VLOOKUP(G1991,lookups!$A$2:$I$201,2,0)</f>
        <v>#N/A</v>
      </c>
      <c r="L1991" t="e">
        <f>VLOOKUP(G1991,lookups!$A$2:$I$201,3,0)</f>
        <v>#N/A</v>
      </c>
      <c r="M1991" t="e">
        <f>VLOOKUP(G1991,lookups!$A$2:$I$201,4,0)</f>
        <v>#N/A</v>
      </c>
      <c r="N1991" t="e">
        <f>VLOOKUP(G1991,lookups!$A$2:$I$201,5,0)</f>
        <v>#N/A</v>
      </c>
      <c r="O1991" t="e">
        <f>VLOOKUP(G1991,lookups!$A$2:$I$201,6,0)</f>
        <v>#N/A</v>
      </c>
      <c r="P1991" t="e">
        <f>VLOOKUP(G1991,lookups!$A$2:$I$201,7,0)</f>
        <v>#N/A</v>
      </c>
      <c r="Q1991" t="e">
        <f t="shared" si="32"/>
        <v>#N/A</v>
      </c>
    </row>
    <row r="1992" spans="11:17" x14ac:dyDescent="0.2">
      <c r="K1992" t="e">
        <f>VLOOKUP(G1992,lookups!$A$2:$I$201,2,0)</f>
        <v>#N/A</v>
      </c>
      <c r="L1992" t="e">
        <f>VLOOKUP(G1992,lookups!$A$2:$I$201,3,0)</f>
        <v>#N/A</v>
      </c>
      <c r="M1992" t="e">
        <f>VLOOKUP(G1992,lookups!$A$2:$I$201,4,0)</f>
        <v>#N/A</v>
      </c>
      <c r="N1992" t="e">
        <f>VLOOKUP(G1992,lookups!$A$2:$I$201,5,0)</f>
        <v>#N/A</v>
      </c>
      <c r="O1992" t="e">
        <f>VLOOKUP(G1992,lookups!$A$2:$I$201,6,0)</f>
        <v>#N/A</v>
      </c>
      <c r="P1992" t="e">
        <f>VLOOKUP(G1992,lookups!$A$2:$I$201,7,0)</f>
        <v>#N/A</v>
      </c>
      <c r="Q1992" t="e">
        <f t="shared" si="32"/>
        <v>#N/A</v>
      </c>
    </row>
    <row r="1993" spans="11:17" x14ac:dyDescent="0.2">
      <c r="K1993" t="e">
        <f>VLOOKUP(G1993,lookups!$A$2:$I$201,2,0)</f>
        <v>#N/A</v>
      </c>
      <c r="L1993" t="e">
        <f>VLOOKUP(G1993,lookups!$A$2:$I$201,3,0)</f>
        <v>#N/A</v>
      </c>
      <c r="M1993" t="e">
        <f>VLOOKUP(G1993,lookups!$A$2:$I$201,4,0)</f>
        <v>#N/A</v>
      </c>
      <c r="N1993" t="e">
        <f>VLOOKUP(G1993,lookups!$A$2:$I$201,5,0)</f>
        <v>#N/A</v>
      </c>
      <c r="O1993" t="e">
        <f>VLOOKUP(G1993,lookups!$A$2:$I$201,6,0)</f>
        <v>#N/A</v>
      </c>
      <c r="P1993" t="e">
        <f>VLOOKUP(G1993,lookups!$A$2:$I$201,7,0)</f>
        <v>#N/A</v>
      </c>
      <c r="Q1993" t="e">
        <f t="shared" si="32"/>
        <v>#N/A</v>
      </c>
    </row>
    <row r="1994" spans="11:17" x14ac:dyDescent="0.2">
      <c r="K1994" t="e">
        <f>VLOOKUP(G1994,lookups!$A$2:$I$201,2,0)</f>
        <v>#N/A</v>
      </c>
      <c r="L1994" t="e">
        <f>VLOOKUP(G1994,lookups!$A$2:$I$201,3,0)</f>
        <v>#N/A</v>
      </c>
      <c r="M1994" t="e">
        <f>VLOOKUP(G1994,lookups!$A$2:$I$201,4,0)</f>
        <v>#N/A</v>
      </c>
      <c r="N1994" t="e">
        <f>VLOOKUP(G1994,lookups!$A$2:$I$201,5,0)</f>
        <v>#N/A</v>
      </c>
      <c r="O1994" t="e">
        <f>VLOOKUP(G1994,lookups!$A$2:$I$201,6,0)</f>
        <v>#N/A</v>
      </c>
      <c r="P1994" t="e">
        <f>VLOOKUP(G1994,lookups!$A$2:$I$201,7,0)</f>
        <v>#N/A</v>
      </c>
      <c r="Q1994" t="e">
        <f t="shared" si="32"/>
        <v>#N/A</v>
      </c>
    </row>
    <row r="1995" spans="11:17" x14ac:dyDescent="0.2">
      <c r="K1995" t="e">
        <f>VLOOKUP(G1995,lookups!$A$2:$I$201,2,0)</f>
        <v>#N/A</v>
      </c>
      <c r="L1995" t="e">
        <f>VLOOKUP(G1995,lookups!$A$2:$I$201,3,0)</f>
        <v>#N/A</v>
      </c>
      <c r="M1995" t="e">
        <f>VLOOKUP(G1995,lookups!$A$2:$I$201,4,0)</f>
        <v>#N/A</v>
      </c>
      <c r="N1995" t="e">
        <f>VLOOKUP(G1995,lookups!$A$2:$I$201,5,0)</f>
        <v>#N/A</v>
      </c>
      <c r="O1995" t="e">
        <f>VLOOKUP(G1995,lookups!$A$2:$I$201,6,0)</f>
        <v>#N/A</v>
      </c>
      <c r="P1995" t="e">
        <f>VLOOKUP(G1995,lookups!$A$2:$I$201,7,0)</f>
        <v>#N/A</v>
      </c>
      <c r="Q1995" t="e">
        <f t="shared" ref="Q1995:Q2026" si="33">O1995*H1995^P1995</f>
        <v>#N/A</v>
      </c>
    </row>
    <row r="1996" spans="11:17" x14ac:dyDescent="0.2">
      <c r="K1996" t="e">
        <f>VLOOKUP(G1996,lookups!$A$2:$I$201,2,0)</f>
        <v>#N/A</v>
      </c>
      <c r="L1996" t="e">
        <f>VLOOKUP(G1996,lookups!$A$2:$I$201,3,0)</f>
        <v>#N/A</v>
      </c>
      <c r="M1996" t="e">
        <f>VLOOKUP(G1996,lookups!$A$2:$I$201,4,0)</f>
        <v>#N/A</v>
      </c>
      <c r="N1996" t="e">
        <f>VLOOKUP(G1996,lookups!$A$2:$I$201,5,0)</f>
        <v>#N/A</v>
      </c>
      <c r="O1996" t="e">
        <f>VLOOKUP(G1996,lookups!$A$2:$I$201,6,0)</f>
        <v>#N/A</v>
      </c>
      <c r="P1996" t="e">
        <f>VLOOKUP(G1996,lookups!$A$2:$I$201,7,0)</f>
        <v>#N/A</v>
      </c>
      <c r="Q1996" t="e">
        <f t="shared" si="33"/>
        <v>#N/A</v>
      </c>
    </row>
    <row r="1997" spans="11:17" x14ac:dyDescent="0.2">
      <c r="K1997" t="e">
        <f>VLOOKUP(G1997,lookups!$A$2:$I$201,2,0)</f>
        <v>#N/A</v>
      </c>
      <c r="L1997" t="e">
        <f>VLOOKUP(G1997,lookups!$A$2:$I$201,3,0)</f>
        <v>#N/A</v>
      </c>
      <c r="M1997" t="e">
        <f>VLOOKUP(G1997,lookups!$A$2:$I$201,4,0)</f>
        <v>#N/A</v>
      </c>
      <c r="N1997" t="e">
        <f>VLOOKUP(G1997,lookups!$A$2:$I$201,5,0)</f>
        <v>#N/A</v>
      </c>
      <c r="O1997" t="e">
        <f>VLOOKUP(G1997,lookups!$A$2:$I$201,6,0)</f>
        <v>#N/A</v>
      </c>
      <c r="P1997" t="e">
        <f>VLOOKUP(G1997,lookups!$A$2:$I$201,7,0)</f>
        <v>#N/A</v>
      </c>
      <c r="Q1997" t="e">
        <f t="shared" si="33"/>
        <v>#N/A</v>
      </c>
    </row>
    <row r="1998" spans="11:17" x14ac:dyDescent="0.2">
      <c r="K1998" t="e">
        <f>VLOOKUP(G1998,lookups!$A$2:$I$201,2,0)</f>
        <v>#N/A</v>
      </c>
      <c r="L1998" t="e">
        <f>VLOOKUP(G1998,lookups!$A$2:$I$201,3,0)</f>
        <v>#N/A</v>
      </c>
      <c r="M1998" t="e">
        <f>VLOOKUP(G1998,lookups!$A$2:$I$201,4,0)</f>
        <v>#N/A</v>
      </c>
      <c r="N1998" t="e">
        <f>VLOOKUP(G1998,lookups!$A$2:$I$201,5,0)</f>
        <v>#N/A</v>
      </c>
      <c r="O1998" t="e">
        <f>VLOOKUP(G1998,lookups!$A$2:$I$201,6,0)</f>
        <v>#N/A</v>
      </c>
      <c r="P1998" t="e">
        <f>VLOOKUP(G1998,lookups!$A$2:$I$201,7,0)</f>
        <v>#N/A</v>
      </c>
      <c r="Q1998" t="e">
        <f t="shared" si="33"/>
        <v>#N/A</v>
      </c>
    </row>
    <row r="1999" spans="11:17" x14ac:dyDescent="0.2">
      <c r="K1999" t="e">
        <f>VLOOKUP(G1999,lookups!$A$2:$I$201,2,0)</f>
        <v>#N/A</v>
      </c>
      <c r="L1999" t="e">
        <f>VLOOKUP(G1999,lookups!$A$2:$I$201,3,0)</f>
        <v>#N/A</v>
      </c>
      <c r="M1999" t="e">
        <f>VLOOKUP(G1999,lookups!$A$2:$I$201,4,0)</f>
        <v>#N/A</v>
      </c>
      <c r="N1999" t="e">
        <f>VLOOKUP(G1999,lookups!$A$2:$I$201,5,0)</f>
        <v>#N/A</v>
      </c>
      <c r="O1999" t="e">
        <f>VLOOKUP(G1999,lookups!$A$2:$I$201,6,0)</f>
        <v>#N/A</v>
      </c>
      <c r="P1999" t="e">
        <f>VLOOKUP(G1999,lookups!$A$2:$I$201,7,0)</f>
        <v>#N/A</v>
      </c>
      <c r="Q1999" t="e">
        <f t="shared" si="33"/>
        <v>#N/A</v>
      </c>
    </row>
    <row r="2000" spans="11:17" x14ac:dyDescent="0.2">
      <c r="K2000" t="e">
        <f>VLOOKUP(G2000,lookups!$A$2:$I$201,2,0)</f>
        <v>#N/A</v>
      </c>
      <c r="L2000" t="e">
        <f>VLOOKUP(G2000,lookups!$A$2:$I$201,3,0)</f>
        <v>#N/A</v>
      </c>
      <c r="M2000" t="e">
        <f>VLOOKUP(G2000,lookups!$A$2:$I$201,4,0)</f>
        <v>#N/A</v>
      </c>
      <c r="N2000" t="e">
        <f>VLOOKUP(G2000,lookups!$A$2:$I$201,5,0)</f>
        <v>#N/A</v>
      </c>
      <c r="O2000" t="e">
        <f>VLOOKUP(G2000,lookups!$A$2:$I$201,6,0)</f>
        <v>#N/A</v>
      </c>
      <c r="P2000" t="e">
        <f>VLOOKUP(G2000,lookups!$A$2:$I$201,7,0)</f>
        <v>#N/A</v>
      </c>
      <c r="Q2000" t="e">
        <f t="shared" si="33"/>
        <v>#N/A</v>
      </c>
    </row>
    <row r="2001" spans="11:17" x14ac:dyDescent="0.2">
      <c r="K2001" t="e">
        <f>VLOOKUP(G2001,lookups!$A$2:$I$201,2,0)</f>
        <v>#N/A</v>
      </c>
      <c r="L2001" t="e">
        <f>VLOOKUP(G2001,lookups!$A$2:$I$201,3,0)</f>
        <v>#N/A</v>
      </c>
      <c r="M2001" t="e">
        <f>VLOOKUP(G2001,lookups!$A$2:$I$201,4,0)</f>
        <v>#N/A</v>
      </c>
      <c r="N2001" t="e">
        <f>VLOOKUP(G2001,lookups!$A$2:$I$201,5,0)</f>
        <v>#N/A</v>
      </c>
      <c r="O2001" t="e">
        <f>VLOOKUP(G2001,lookups!$A$2:$I$201,6,0)</f>
        <v>#N/A</v>
      </c>
      <c r="P2001" t="e">
        <f>VLOOKUP(G2001,lookups!$A$2:$I$201,7,0)</f>
        <v>#N/A</v>
      </c>
      <c r="Q2001" t="e">
        <f t="shared" si="33"/>
        <v>#N/A</v>
      </c>
    </row>
    <row r="2002" spans="11:17" x14ac:dyDescent="0.2">
      <c r="K2002" t="e">
        <f>VLOOKUP(G2002,lookups!$A$2:$I$201,2,0)</f>
        <v>#N/A</v>
      </c>
      <c r="L2002" t="e">
        <f>VLOOKUP(G2002,lookups!$A$2:$I$201,3,0)</f>
        <v>#N/A</v>
      </c>
      <c r="M2002" t="e">
        <f>VLOOKUP(G2002,lookups!$A$2:$I$201,4,0)</f>
        <v>#N/A</v>
      </c>
      <c r="N2002" t="e">
        <f>VLOOKUP(G2002,lookups!$A$2:$I$201,5,0)</f>
        <v>#N/A</v>
      </c>
      <c r="O2002" t="e">
        <f>VLOOKUP(G2002,lookups!$A$2:$I$201,6,0)</f>
        <v>#N/A</v>
      </c>
      <c r="P2002" t="e">
        <f>VLOOKUP(G2002,lookups!$A$2:$I$201,7,0)</f>
        <v>#N/A</v>
      </c>
      <c r="Q2002" t="e">
        <f t="shared" si="33"/>
        <v>#N/A</v>
      </c>
    </row>
    <row r="2003" spans="11:17" x14ac:dyDescent="0.2">
      <c r="K2003" t="e">
        <f>VLOOKUP(G2003,lookups!$A$2:$I$201,2,0)</f>
        <v>#N/A</v>
      </c>
      <c r="L2003" t="e">
        <f>VLOOKUP(G2003,lookups!$A$2:$I$201,3,0)</f>
        <v>#N/A</v>
      </c>
      <c r="M2003" t="e">
        <f>VLOOKUP(G2003,lookups!$A$2:$I$201,4,0)</f>
        <v>#N/A</v>
      </c>
      <c r="N2003" t="e">
        <f>VLOOKUP(G2003,lookups!$A$2:$I$201,5,0)</f>
        <v>#N/A</v>
      </c>
      <c r="O2003" t="e">
        <f>VLOOKUP(G2003,lookups!$A$2:$I$201,6,0)</f>
        <v>#N/A</v>
      </c>
      <c r="P2003" t="e">
        <f>VLOOKUP(G2003,lookups!$A$2:$I$201,7,0)</f>
        <v>#N/A</v>
      </c>
      <c r="Q2003" t="e">
        <f t="shared" si="33"/>
        <v>#N/A</v>
      </c>
    </row>
    <row r="2004" spans="11:17" x14ac:dyDescent="0.2">
      <c r="K2004" t="e">
        <f>VLOOKUP(G2004,lookups!$A$2:$I$201,2,0)</f>
        <v>#N/A</v>
      </c>
      <c r="L2004" t="e">
        <f>VLOOKUP(G2004,lookups!$A$2:$I$201,3,0)</f>
        <v>#N/A</v>
      </c>
      <c r="M2004" t="e">
        <f>VLOOKUP(G2004,lookups!$A$2:$I$201,4,0)</f>
        <v>#N/A</v>
      </c>
      <c r="N2004" t="e">
        <f>VLOOKUP(G2004,lookups!$A$2:$I$201,5,0)</f>
        <v>#N/A</v>
      </c>
      <c r="O2004" t="e">
        <f>VLOOKUP(G2004,lookups!$A$2:$I$201,6,0)</f>
        <v>#N/A</v>
      </c>
      <c r="P2004" t="e">
        <f>VLOOKUP(G2004,lookups!$A$2:$I$201,7,0)</f>
        <v>#N/A</v>
      </c>
      <c r="Q2004" t="e">
        <f t="shared" si="33"/>
        <v>#N/A</v>
      </c>
    </row>
    <row r="2005" spans="11:17" x14ac:dyDescent="0.2">
      <c r="K2005" t="e">
        <f>VLOOKUP(G2005,lookups!$A$2:$I$201,2,0)</f>
        <v>#N/A</v>
      </c>
      <c r="L2005" t="e">
        <f>VLOOKUP(G2005,lookups!$A$2:$I$201,3,0)</f>
        <v>#N/A</v>
      </c>
      <c r="M2005" t="e">
        <f>VLOOKUP(G2005,lookups!$A$2:$I$201,4,0)</f>
        <v>#N/A</v>
      </c>
      <c r="N2005" t="e">
        <f>VLOOKUP(G2005,lookups!$A$2:$I$201,5,0)</f>
        <v>#N/A</v>
      </c>
      <c r="O2005" t="e">
        <f>VLOOKUP(G2005,lookups!$A$2:$I$201,6,0)</f>
        <v>#N/A</v>
      </c>
      <c r="P2005" t="e">
        <f>VLOOKUP(G2005,lookups!$A$2:$I$201,7,0)</f>
        <v>#N/A</v>
      </c>
      <c r="Q2005" t="e">
        <f t="shared" si="33"/>
        <v>#N/A</v>
      </c>
    </row>
    <row r="2006" spans="11:17" x14ac:dyDescent="0.2">
      <c r="K2006" t="e">
        <f>VLOOKUP(G2006,lookups!$A$2:$I$201,2,0)</f>
        <v>#N/A</v>
      </c>
      <c r="L2006" t="e">
        <f>VLOOKUP(G2006,lookups!$A$2:$I$201,3,0)</f>
        <v>#N/A</v>
      </c>
      <c r="M2006" t="e">
        <f>VLOOKUP(G2006,lookups!$A$2:$I$201,4,0)</f>
        <v>#N/A</v>
      </c>
      <c r="N2006" t="e">
        <f>VLOOKUP(G2006,lookups!$A$2:$I$201,5,0)</f>
        <v>#N/A</v>
      </c>
      <c r="O2006" t="e">
        <f>VLOOKUP(G2006,lookups!$A$2:$I$201,6,0)</f>
        <v>#N/A</v>
      </c>
      <c r="P2006" t="e">
        <f>VLOOKUP(G2006,lookups!$A$2:$I$201,7,0)</f>
        <v>#N/A</v>
      </c>
      <c r="Q2006" t="e">
        <f t="shared" si="33"/>
        <v>#N/A</v>
      </c>
    </row>
    <row r="2007" spans="11:17" x14ac:dyDescent="0.2">
      <c r="K2007" t="e">
        <f>VLOOKUP(G2007,lookups!$A$2:$I$201,2,0)</f>
        <v>#N/A</v>
      </c>
      <c r="L2007" t="e">
        <f>VLOOKUP(G2007,lookups!$A$2:$I$201,3,0)</f>
        <v>#N/A</v>
      </c>
      <c r="M2007" t="e">
        <f>VLOOKUP(G2007,lookups!$A$2:$I$201,4,0)</f>
        <v>#N/A</v>
      </c>
      <c r="N2007" t="e">
        <f>VLOOKUP(G2007,lookups!$A$2:$I$201,5,0)</f>
        <v>#N/A</v>
      </c>
      <c r="O2007" t="e">
        <f>VLOOKUP(G2007,lookups!$A$2:$I$201,6,0)</f>
        <v>#N/A</v>
      </c>
      <c r="P2007" t="e">
        <f>VLOOKUP(G2007,lookups!$A$2:$I$201,7,0)</f>
        <v>#N/A</v>
      </c>
      <c r="Q2007" t="e">
        <f t="shared" si="33"/>
        <v>#N/A</v>
      </c>
    </row>
    <row r="2008" spans="11:17" x14ac:dyDescent="0.2">
      <c r="K2008" t="e">
        <f>VLOOKUP(G2008,lookups!$A$2:$I$201,2,0)</f>
        <v>#N/A</v>
      </c>
      <c r="L2008" t="e">
        <f>VLOOKUP(G2008,lookups!$A$2:$I$201,3,0)</f>
        <v>#N/A</v>
      </c>
      <c r="M2008" t="e">
        <f>VLOOKUP(G2008,lookups!$A$2:$I$201,4,0)</f>
        <v>#N/A</v>
      </c>
      <c r="N2008" t="e">
        <f>VLOOKUP(G2008,lookups!$A$2:$I$201,5,0)</f>
        <v>#N/A</v>
      </c>
      <c r="O2008" t="e">
        <f>VLOOKUP(G2008,lookups!$A$2:$I$201,6,0)</f>
        <v>#N/A</v>
      </c>
      <c r="P2008" t="e">
        <f>VLOOKUP(G2008,lookups!$A$2:$I$201,7,0)</f>
        <v>#N/A</v>
      </c>
      <c r="Q2008" t="e">
        <f t="shared" si="33"/>
        <v>#N/A</v>
      </c>
    </row>
    <row r="2009" spans="11:17" x14ac:dyDescent="0.2">
      <c r="K2009" t="e">
        <f>VLOOKUP(G2009,lookups!$A$2:$I$201,2,0)</f>
        <v>#N/A</v>
      </c>
      <c r="L2009" t="e">
        <f>VLOOKUP(G2009,lookups!$A$2:$I$201,3,0)</f>
        <v>#N/A</v>
      </c>
      <c r="M2009" t="e">
        <f>VLOOKUP(G2009,lookups!$A$2:$I$201,4,0)</f>
        <v>#N/A</v>
      </c>
      <c r="N2009" t="e">
        <f>VLOOKUP(G2009,lookups!$A$2:$I$201,5,0)</f>
        <v>#N/A</v>
      </c>
      <c r="O2009" t="e">
        <f>VLOOKUP(G2009,lookups!$A$2:$I$201,6,0)</f>
        <v>#N/A</v>
      </c>
      <c r="P2009" t="e">
        <f>VLOOKUP(G2009,lookups!$A$2:$I$201,7,0)</f>
        <v>#N/A</v>
      </c>
      <c r="Q2009" t="e">
        <f t="shared" si="33"/>
        <v>#N/A</v>
      </c>
    </row>
    <row r="2010" spans="11:17" x14ac:dyDescent="0.2">
      <c r="K2010" t="e">
        <f>VLOOKUP(G2010,lookups!$A$2:$I$201,2,0)</f>
        <v>#N/A</v>
      </c>
      <c r="L2010" t="e">
        <f>VLOOKUP(G2010,lookups!$A$2:$I$201,3,0)</f>
        <v>#N/A</v>
      </c>
      <c r="M2010" t="e">
        <f>VLOOKUP(G2010,lookups!$A$2:$I$201,4,0)</f>
        <v>#N/A</v>
      </c>
      <c r="N2010" t="e">
        <f>VLOOKUP(G2010,lookups!$A$2:$I$201,5,0)</f>
        <v>#N/A</v>
      </c>
      <c r="O2010" t="e">
        <f>VLOOKUP(G2010,lookups!$A$2:$I$201,6,0)</f>
        <v>#N/A</v>
      </c>
      <c r="P2010" t="e">
        <f>VLOOKUP(G2010,lookups!$A$2:$I$201,7,0)</f>
        <v>#N/A</v>
      </c>
      <c r="Q2010" t="e">
        <f t="shared" si="33"/>
        <v>#N/A</v>
      </c>
    </row>
    <row r="2011" spans="11:17" x14ac:dyDescent="0.2">
      <c r="K2011" t="e">
        <f>VLOOKUP(G2011,lookups!$A$2:$I$201,2,0)</f>
        <v>#N/A</v>
      </c>
      <c r="L2011" t="e">
        <f>VLOOKUP(G2011,lookups!$A$2:$I$201,3,0)</f>
        <v>#N/A</v>
      </c>
      <c r="M2011" t="e">
        <f>VLOOKUP(G2011,lookups!$A$2:$I$201,4,0)</f>
        <v>#N/A</v>
      </c>
      <c r="N2011" t="e">
        <f>VLOOKUP(G2011,lookups!$A$2:$I$201,5,0)</f>
        <v>#N/A</v>
      </c>
      <c r="O2011" t="e">
        <f>VLOOKUP(G2011,lookups!$A$2:$I$201,6,0)</f>
        <v>#N/A</v>
      </c>
      <c r="P2011" t="e">
        <f>VLOOKUP(G2011,lookups!$A$2:$I$201,7,0)</f>
        <v>#N/A</v>
      </c>
      <c r="Q2011" t="e">
        <f t="shared" si="33"/>
        <v>#N/A</v>
      </c>
    </row>
    <row r="2012" spans="11:17" x14ac:dyDescent="0.2">
      <c r="K2012" t="e">
        <f>VLOOKUP(G2012,lookups!$A$2:$I$201,2,0)</f>
        <v>#N/A</v>
      </c>
      <c r="L2012" t="e">
        <f>VLOOKUP(G2012,lookups!$A$2:$I$201,3,0)</f>
        <v>#N/A</v>
      </c>
      <c r="M2012" t="e">
        <f>VLOOKUP(G2012,lookups!$A$2:$I$201,4,0)</f>
        <v>#N/A</v>
      </c>
      <c r="N2012" t="e">
        <f>VLOOKUP(G2012,lookups!$A$2:$I$201,5,0)</f>
        <v>#N/A</v>
      </c>
      <c r="O2012" t="e">
        <f>VLOOKUP(G2012,lookups!$A$2:$I$201,6,0)</f>
        <v>#N/A</v>
      </c>
      <c r="P2012" t="e">
        <f>VLOOKUP(G2012,lookups!$A$2:$I$201,7,0)</f>
        <v>#N/A</v>
      </c>
      <c r="Q2012" t="e">
        <f t="shared" si="33"/>
        <v>#N/A</v>
      </c>
    </row>
    <row r="2013" spans="11:17" x14ac:dyDescent="0.2">
      <c r="K2013" t="e">
        <f>VLOOKUP(G2013,lookups!$A$2:$I$201,2,0)</f>
        <v>#N/A</v>
      </c>
      <c r="L2013" t="e">
        <f>VLOOKUP(G2013,lookups!$A$2:$I$201,3,0)</f>
        <v>#N/A</v>
      </c>
      <c r="M2013" t="e">
        <f>VLOOKUP(G2013,lookups!$A$2:$I$201,4,0)</f>
        <v>#N/A</v>
      </c>
      <c r="N2013" t="e">
        <f>VLOOKUP(G2013,lookups!$A$2:$I$201,5,0)</f>
        <v>#N/A</v>
      </c>
      <c r="O2013" t="e">
        <f>VLOOKUP(G2013,lookups!$A$2:$I$201,6,0)</f>
        <v>#N/A</v>
      </c>
      <c r="P2013" t="e">
        <f>VLOOKUP(G2013,lookups!$A$2:$I$201,7,0)</f>
        <v>#N/A</v>
      </c>
      <c r="Q2013" t="e">
        <f t="shared" si="33"/>
        <v>#N/A</v>
      </c>
    </row>
    <row r="2014" spans="11:17" x14ac:dyDescent="0.2">
      <c r="K2014" t="e">
        <f>VLOOKUP(G2014,lookups!$A$2:$I$201,2,0)</f>
        <v>#N/A</v>
      </c>
      <c r="L2014" t="e">
        <f>VLOOKUP(G2014,lookups!$A$2:$I$201,3,0)</f>
        <v>#N/A</v>
      </c>
      <c r="M2014" t="e">
        <f>VLOOKUP(G2014,lookups!$A$2:$I$201,4,0)</f>
        <v>#N/A</v>
      </c>
      <c r="N2014" t="e">
        <f>VLOOKUP(G2014,lookups!$A$2:$I$201,5,0)</f>
        <v>#N/A</v>
      </c>
      <c r="O2014" t="e">
        <f>VLOOKUP(G2014,lookups!$A$2:$I$201,6,0)</f>
        <v>#N/A</v>
      </c>
      <c r="P2014" t="e">
        <f>VLOOKUP(G2014,lookups!$A$2:$I$201,7,0)</f>
        <v>#N/A</v>
      </c>
      <c r="Q2014" t="e">
        <f t="shared" si="33"/>
        <v>#N/A</v>
      </c>
    </row>
    <row r="2015" spans="11:17" x14ac:dyDescent="0.2">
      <c r="K2015" t="e">
        <f>VLOOKUP(G2015,lookups!$A$2:$I$201,2,0)</f>
        <v>#N/A</v>
      </c>
      <c r="L2015" t="e">
        <f>VLOOKUP(G2015,lookups!$A$2:$I$201,3,0)</f>
        <v>#N/A</v>
      </c>
      <c r="M2015" t="e">
        <f>VLOOKUP(G2015,lookups!$A$2:$I$201,4,0)</f>
        <v>#N/A</v>
      </c>
      <c r="N2015" t="e">
        <f>VLOOKUP(G2015,lookups!$A$2:$I$201,5,0)</f>
        <v>#N/A</v>
      </c>
      <c r="O2015" t="e">
        <f>VLOOKUP(G2015,lookups!$A$2:$I$201,6,0)</f>
        <v>#N/A</v>
      </c>
      <c r="P2015" t="e">
        <f>VLOOKUP(G2015,lookups!$A$2:$I$201,7,0)</f>
        <v>#N/A</v>
      </c>
      <c r="Q2015" t="e">
        <f t="shared" si="33"/>
        <v>#N/A</v>
      </c>
    </row>
    <row r="2016" spans="11:17" x14ac:dyDescent="0.2">
      <c r="K2016" t="e">
        <f>VLOOKUP(G2016,lookups!$A$2:$I$201,2,0)</f>
        <v>#N/A</v>
      </c>
      <c r="L2016" t="e">
        <f>VLOOKUP(G2016,lookups!$A$2:$I$201,3,0)</f>
        <v>#N/A</v>
      </c>
      <c r="M2016" t="e">
        <f>VLOOKUP(G2016,lookups!$A$2:$I$201,4,0)</f>
        <v>#N/A</v>
      </c>
      <c r="N2016" t="e">
        <f>VLOOKUP(G2016,lookups!$A$2:$I$201,5,0)</f>
        <v>#N/A</v>
      </c>
      <c r="O2016" t="e">
        <f>VLOOKUP(G2016,lookups!$A$2:$I$201,6,0)</f>
        <v>#N/A</v>
      </c>
      <c r="P2016" t="e">
        <f>VLOOKUP(G2016,lookups!$A$2:$I$201,7,0)</f>
        <v>#N/A</v>
      </c>
      <c r="Q2016" t="e">
        <f t="shared" si="33"/>
        <v>#N/A</v>
      </c>
    </row>
    <row r="2017" spans="11:17" x14ac:dyDescent="0.2">
      <c r="K2017" t="e">
        <f>VLOOKUP(G2017,lookups!$A$2:$I$201,2,0)</f>
        <v>#N/A</v>
      </c>
      <c r="L2017" t="e">
        <f>VLOOKUP(G2017,lookups!$A$2:$I$201,3,0)</f>
        <v>#N/A</v>
      </c>
      <c r="M2017" t="e">
        <f>VLOOKUP(G2017,lookups!$A$2:$I$201,4,0)</f>
        <v>#N/A</v>
      </c>
      <c r="N2017" t="e">
        <f>VLOOKUP(G2017,lookups!$A$2:$I$201,5,0)</f>
        <v>#N/A</v>
      </c>
      <c r="O2017" t="e">
        <f>VLOOKUP(G2017,lookups!$A$2:$I$201,6,0)</f>
        <v>#N/A</v>
      </c>
      <c r="P2017" t="e">
        <f>VLOOKUP(G2017,lookups!$A$2:$I$201,7,0)</f>
        <v>#N/A</v>
      </c>
      <c r="Q2017" t="e">
        <f t="shared" si="33"/>
        <v>#N/A</v>
      </c>
    </row>
    <row r="2018" spans="11:17" x14ac:dyDescent="0.2">
      <c r="K2018" t="e">
        <f>VLOOKUP(G2018,lookups!$A$2:$I$201,2,0)</f>
        <v>#N/A</v>
      </c>
      <c r="L2018" t="e">
        <f>VLOOKUP(G2018,lookups!$A$2:$I$201,3,0)</f>
        <v>#N/A</v>
      </c>
      <c r="M2018" t="e">
        <f>VLOOKUP(G2018,lookups!$A$2:$I$201,4,0)</f>
        <v>#N/A</v>
      </c>
      <c r="N2018" t="e">
        <f>VLOOKUP(G2018,lookups!$A$2:$I$201,5,0)</f>
        <v>#N/A</v>
      </c>
      <c r="O2018" t="e">
        <f>VLOOKUP(G2018,lookups!$A$2:$I$201,6,0)</f>
        <v>#N/A</v>
      </c>
      <c r="P2018" t="e">
        <f>VLOOKUP(G2018,lookups!$A$2:$I$201,7,0)</f>
        <v>#N/A</v>
      </c>
      <c r="Q2018" t="e">
        <f t="shared" si="33"/>
        <v>#N/A</v>
      </c>
    </row>
    <row r="2019" spans="11:17" x14ac:dyDescent="0.2">
      <c r="K2019" t="e">
        <f>VLOOKUP(G2019,lookups!$A$2:$I$201,2,0)</f>
        <v>#N/A</v>
      </c>
      <c r="L2019" t="e">
        <f>VLOOKUP(G2019,lookups!$A$2:$I$201,3,0)</f>
        <v>#N/A</v>
      </c>
      <c r="M2019" t="e">
        <f>VLOOKUP(G2019,lookups!$A$2:$I$201,4,0)</f>
        <v>#N/A</v>
      </c>
      <c r="N2019" t="e">
        <f>VLOOKUP(G2019,lookups!$A$2:$I$201,5,0)</f>
        <v>#N/A</v>
      </c>
      <c r="O2019" t="e">
        <f>VLOOKUP(G2019,lookups!$A$2:$I$201,6,0)</f>
        <v>#N/A</v>
      </c>
      <c r="P2019" t="e">
        <f>VLOOKUP(G2019,lookups!$A$2:$I$201,7,0)</f>
        <v>#N/A</v>
      </c>
      <c r="Q2019" t="e">
        <f t="shared" si="33"/>
        <v>#N/A</v>
      </c>
    </row>
    <row r="2020" spans="11:17" x14ac:dyDescent="0.2">
      <c r="K2020" t="e">
        <f>VLOOKUP(G2020,lookups!$A$2:$I$201,2,0)</f>
        <v>#N/A</v>
      </c>
      <c r="L2020" t="e">
        <f>VLOOKUP(G2020,lookups!$A$2:$I$201,3,0)</f>
        <v>#N/A</v>
      </c>
      <c r="M2020" t="e">
        <f>VLOOKUP(G2020,lookups!$A$2:$I$201,4,0)</f>
        <v>#N/A</v>
      </c>
      <c r="N2020" t="e">
        <f>VLOOKUP(G2020,lookups!$A$2:$I$201,5,0)</f>
        <v>#N/A</v>
      </c>
      <c r="O2020" t="e">
        <f>VLOOKUP(G2020,lookups!$A$2:$I$201,6,0)</f>
        <v>#N/A</v>
      </c>
      <c r="P2020" t="e">
        <f>VLOOKUP(G2020,lookups!$A$2:$I$201,7,0)</f>
        <v>#N/A</v>
      </c>
      <c r="Q2020" t="e">
        <f t="shared" si="33"/>
        <v>#N/A</v>
      </c>
    </row>
    <row r="2021" spans="11:17" x14ac:dyDescent="0.2">
      <c r="K2021" t="e">
        <f>VLOOKUP(G2021,lookups!$A$2:$I$201,2,0)</f>
        <v>#N/A</v>
      </c>
      <c r="L2021" t="e">
        <f>VLOOKUP(G2021,lookups!$A$2:$I$201,3,0)</f>
        <v>#N/A</v>
      </c>
      <c r="M2021" t="e">
        <f>VLOOKUP(G2021,lookups!$A$2:$I$201,4,0)</f>
        <v>#N/A</v>
      </c>
      <c r="N2021" t="e">
        <f>VLOOKUP(G2021,lookups!$A$2:$I$201,5,0)</f>
        <v>#N/A</v>
      </c>
      <c r="O2021" t="e">
        <f>VLOOKUP(G2021,lookups!$A$2:$I$201,6,0)</f>
        <v>#N/A</v>
      </c>
      <c r="P2021" t="e">
        <f>VLOOKUP(G2021,lookups!$A$2:$I$201,7,0)</f>
        <v>#N/A</v>
      </c>
      <c r="Q2021" t="e">
        <f t="shared" si="33"/>
        <v>#N/A</v>
      </c>
    </row>
    <row r="2022" spans="11:17" x14ac:dyDescent="0.2">
      <c r="K2022" t="e">
        <f>VLOOKUP(G2022,lookups!$A$2:$I$201,2,0)</f>
        <v>#N/A</v>
      </c>
      <c r="L2022" t="e">
        <f>VLOOKUP(G2022,lookups!$A$2:$I$201,3,0)</f>
        <v>#N/A</v>
      </c>
      <c r="M2022" t="e">
        <f>VLOOKUP(G2022,lookups!$A$2:$I$201,4,0)</f>
        <v>#N/A</v>
      </c>
      <c r="N2022" t="e">
        <f>VLOOKUP(G2022,lookups!$A$2:$I$201,5,0)</f>
        <v>#N/A</v>
      </c>
      <c r="O2022" t="e">
        <f>VLOOKUP(G2022,lookups!$A$2:$I$201,6,0)</f>
        <v>#N/A</v>
      </c>
      <c r="P2022" t="e">
        <f>VLOOKUP(G2022,lookups!$A$2:$I$201,7,0)</f>
        <v>#N/A</v>
      </c>
      <c r="Q2022" t="e">
        <f t="shared" si="33"/>
        <v>#N/A</v>
      </c>
    </row>
    <row r="2023" spans="11:17" x14ac:dyDescent="0.2">
      <c r="K2023" t="e">
        <f>VLOOKUP(G2023,lookups!$A$2:$I$201,2,0)</f>
        <v>#N/A</v>
      </c>
      <c r="L2023" t="e">
        <f>VLOOKUP(G2023,lookups!$A$2:$I$201,3,0)</f>
        <v>#N/A</v>
      </c>
      <c r="M2023" t="e">
        <f>VLOOKUP(G2023,lookups!$A$2:$I$201,4,0)</f>
        <v>#N/A</v>
      </c>
      <c r="N2023" t="e">
        <f>VLOOKUP(G2023,lookups!$A$2:$I$201,5,0)</f>
        <v>#N/A</v>
      </c>
      <c r="O2023" t="e">
        <f>VLOOKUP(G2023,lookups!$A$2:$I$201,6,0)</f>
        <v>#N/A</v>
      </c>
      <c r="P2023" t="e">
        <f>VLOOKUP(G2023,lookups!$A$2:$I$201,7,0)</f>
        <v>#N/A</v>
      </c>
      <c r="Q2023" t="e">
        <f t="shared" si="33"/>
        <v>#N/A</v>
      </c>
    </row>
    <row r="2024" spans="11:17" x14ac:dyDescent="0.2">
      <c r="K2024" t="e">
        <f>VLOOKUP(G2024,lookups!$A$2:$I$201,2,0)</f>
        <v>#N/A</v>
      </c>
      <c r="L2024" t="e">
        <f>VLOOKUP(G2024,lookups!$A$2:$I$201,3,0)</f>
        <v>#N/A</v>
      </c>
      <c r="M2024" t="e">
        <f>VLOOKUP(G2024,lookups!$A$2:$I$201,4,0)</f>
        <v>#N/A</v>
      </c>
      <c r="N2024" t="e">
        <f>VLOOKUP(G2024,lookups!$A$2:$I$201,5,0)</f>
        <v>#N/A</v>
      </c>
      <c r="O2024" t="e">
        <f>VLOOKUP(G2024,lookups!$A$2:$I$201,6,0)</f>
        <v>#N/A</v>
      </c>
      <c r="P2024" t="e">
        <f>VLOOKUP(G2024,lookups!$A$2:$I$201,7,0)</f>
        <v>#N/A</v>
      </c>
      <c r="Q2024" t="e">
        <f t="shared" si="33"/>
        <v>#N/A</v>
      </c>
    </row>
    <row r="2025" spans="11:17" x14ac:dyDescent="0.2">
      <c r="K2025" t="e">
        <f>VLOOKUP(G2025,lookups!$A$2:$I$201,2,0)</f>
        <v>#N/A</v>
      </c>
      <c r="L2025" t="e">
        <f>VLOOKUP(G2025,lookups!$A$2:$I$201,3,0)</f>
        <v>#N/A</v>
      </c>
      <c r="M2025" t="e">
        <f>VLOOKUP(G2025,lookups!$A$2:$I$201,4,0)</f>
        <v>#N/A</v>
      </c>
      <c r="N2025" t="e">
        <f>VLOOKUP(G2025,lookups!$A$2:$I$201,5,0)</f>
        <v>#N/A</v>
      </c>
      <c r="O2025" t="e">
        <f>VLOOKUP(G2025,lookups!$A$2:$I$201,6,0)</f>
        <v>#N/A</v>
      </c>
      <c r="P2025" t="e">
        <f>VLOOKUP(G2025,lookups!$A$2:$I$201,7,0)</f>
        <v>#N/A</v>
      </c>
      <c r="Q2025" t="e">
        <f t="shared" si="33"/>
        <v>#N/A</v>
      </c>
    </row>
    <row r="2026" spans="11:17" x14ac:dyDescent="0.2">
      <c r="K2026" t="e">
        <f>VLOOKUP(G2026,lookups!$A$2:$I$201,2,0)</f>
        <v>#N/A</v>
      </c>
      <c r="L2026" t="e">
        <f>VLOOKUP(G2026,lookups!$A$2:$I$201,3,0)</f>
        <v>#N/A</v>
      </c>
      <c r="M2026" t="e">
        <f>VLOOKUP(G2026,lookups!$A$2:$I$201,4,0)</f>
        <v>#N/A</v>
      </c>
      <c r="N2026" t="e">
        <f>VLOOKUP(G2026,lookups!$A$2:$I$201,5,0)</f>
        <v>#N/A</v>
      </c>
      <c r="O2026" t="e">
        <f>VLOOKUP(G2026,lookups!$A$2:$I$201,6,0)</f>
        <v>#N/A</v>
      </c>
      <c r="P2026" t="e">
        <f>VLOOKUP(G2026,lookups!$A$2:$I$201,7,0)</f>
        <v>#N/A</v>
      </c>
      <c r="Q2026" t="e">
        <f t="shared" si="33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52" activePane="bottomLeft" state="frozen"/>
      <selection pane="bottomLeft" activeCell="B152" sqref="B152:B181"/>
    </sheetView>
  </sheetViews>
  <sheetFormatPr baseColWidth="10" defaultRowHeight="16" x14ac:dyDescent="0.2"/>
  <sheetData>
    <row r="1" spans="1:8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390</v>
      </c>
      <c r="H1" s="30" t="s">
        <v>389</v>
      </c>
    </row>
    <row r="2" spans="1:8" x14ac:dyDescent="0.2">
      <c r="A2" s="31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1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1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1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1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1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1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1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1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1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1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1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1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1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1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1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1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1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1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1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1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1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1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1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1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1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1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1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1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1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1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1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1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1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1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1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1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1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1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1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1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1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1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1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1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1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1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1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1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1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1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1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1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1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1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1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1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1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1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1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1">
        <v>44141</v>
      </c>
      <c r="B62" s="32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1">
        <v>44141</v>
      </c>
      <c r="B63" s="32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1">
        <v>44141</v>
      </c>
      <c r="B64" s="32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1">
        <v>44141</v>
      </c>
      <c r="B65" s="32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1">
        <v>44141</v>
      </c>
      <c r="B66" s="32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1">
        <v>44141</v>
      </c>
      <c r="B67" s="32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1">
        <v>44141</v>
      </c>
      <c r="B68" s="32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1">
        <v>44141</v>
      </c>
      <c r="B69" s="32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1">
        <v>44141</v>
      </c>
      <c r="B70" s="32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1">
        <v>44141</v>
      </c>
      <c r="B71" s="32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1">
        <v>44141</v>
      </c>
      <c r="B72" s="32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1">
        <v>44141</v>
      </c>
      <c r="B73" s="32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1">
        <v>44141</v>
      </c>
      <c r="B74" s="32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1">
        <v>44141</v>
      </c>
      <c r="B75" s="32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1">
        <v>44141</v>
      </c>
      <c r="B76" s="32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1">
        <v>44141</v>
      </c>
      <c r="B77" s="32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1">
        <v>44141</v>
      </c>
      <c r="B78" s="32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1">
        <v>44141</v>
      </c>
      <c r="B79" s="32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1">
        <v>44141</v>
      </c>
      <c r="B80" s="32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1">
        <v>44141</v>
      </c>
      <c r="B81" s="32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1">
        <v>44141</v>
      </c>
      <c r="B82" s="32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1">
        <v>44141</v>
      </c>
      <c r="B83" s="32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1">
        <v>44141</v>
      </c>
      <c r="B84" s="32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1">
        <v>44141</v>
      </c>
      <c r="B85" s="32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1">
        <v>44141</v>
      </c>
      <c r="B86" s="32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1">
        <v>44141</v>
      </c>
      <c r="B87" s="32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1">
        <v>44141</v>
      </c>
      <c r="B88" s="32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1">
        <v>44141</v>
      </c>
      <c r="B89" s="32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1">
        <v>44141</v>
      </c>
      <c r="B90" s="32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1">
        <v>44141</v>
      </c>
      <c r="B91" s="32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1">
        <v>44141</v>
      </c>
      <c r="B92" s="32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1">
        <v>44141</v>
      </c>
      <c r="B93" s="32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1">
        <v>44141</v>
      </c>
      <c r="B94" s="32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1">
        <v>44141</v>
      </c>
      <c r="B95" s="32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1">
        <v>44141</v>
      </c>
      <c r="B96" s="32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1">
        <v>44141</v>
      </c>
      <c r="B97" s="32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1">
        <v>44141</v>
      </c>
      <c r="B98" s="32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1">
        <v>44141</v>
      </c>
      <c r="B99" s="32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1">
        <v>44141</v>
      </c>
      <c r="B100" s="32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1">
        <v>44141</v>
      </c>
      <c r="B101" s="32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1">
        <v>44141</v>
      </c>
      <c r="B102" s="32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1">
        <v>44141</v>
      </c>
      <c r="B103" s="32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1">
        <v>44141</v>
      </c>
      <c r="B104" s="32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1">
        <v>44141</v>
      </c>
      <c r="B105" s="32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1">
        <v>44141</v>
      </c>
      <c r="B106" s="32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1">
        <v>44141</v>
      </c>
      <c r="B107" s="32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1">
        <v>44141</v>
      </c>
      <c r="B108" s="32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1">
        <v>44141</v>
      </c>
      <c r="B109" s="32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1">
        <v>44141</v>
      </c>
      <c r="B110" s="32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1">
        <v>44141</v>
      </c>
      <c r="B111" s="32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1">
        <v>44141</v>
      </c>
      <c r="B112" s="32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1">
        <v>44141</v>
      </c>
      <c r="B113" s="32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1">
        <v>44141</v>
      </c>
      <c r="B114" s="32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1">
        <v>44141</v>
      </c>
      <c r="B115" s="32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1">
        <v>44141</v>
      </c>
      <c r="B116" s="32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1">
        <v>44141</v>
      </c>
      <c r="B117" s="32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1">
        <v>44141</v>
      </c>
      <c r="B118" s="32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1">
        <v>44141</v>
      </c>
      <c r="B119" s="32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1">
        <v>44141</v>
      </c>
      <c r="B120" s="32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1">
        <v>44141</v>
      </c>
      <c r="B121" s="32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1">
        <v>44144</v>
      </c>
      <c r="B122" s="32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1">
        <v>44144</v>
      </c>
      <c r="B123" s="32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1">
        <v>44144</v>
      </c>
      <c r="B124" s="32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1">
        <v>44144</v>
      </c>
      <c r="B125" s="32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1">
        <v>44144</v>
      </c>
      <c r="B126" s="32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1">
        <v>44144</v>
      </c>
      <c r="B127" s="32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1">
        <v>44144</v>
      </c>
      <c r="B128" s="32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1">
        <v>44144</v>
      </c>
      <c r="B129" s="32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1">
        <v>44144</v>
      </c>
      <c r="B130" s="32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1">
        <v>44144</v>
      </c>
      <c r="B131" s="32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1">
        <v>44144</v>
      </c>
      <c r="B132" s="32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1">
        <v>44144</v>
      </c>
      <c r="B133" s="32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1">
        <v>44144</v>
      </c>
      <c r="B134" s="32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1">
        <v>44144</v>
      </c>
      <c r="B135" s="32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1">
        <v>44144</v>
      </c>
      <c r="B136" s="32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1">
        <v>44144</v>
      </c>
      <c r="B137" s="32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1">
        <v>44144</v>
      </c>
      <c r="B138" s="32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1">
        <v>44144</v>
      </c>
      <c r="B139" s="32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1">
        <v>44144</v>
      </c>
      <c r="B140" s="32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1">
        <v>44144</v>
      </c>
      <c r="B141" s="32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1">
        <v>44144</v>
      </c>
      <c r="B142" s="32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1">
        <v>44144</v>
      </c>
      <c r="B143" s="32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1">
        <v>44144</v>
      </c>
      <c r="B144" s="32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1">
        <v>44144</v>
      </c>
      <c r="B145" s="32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1">
        <v>44144</v>
      </c>
      <c r="B146" s="32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1">
        <v>44144</v>
      </c>
      <c r="B147" s="32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1">
        <v>44144</v>
      </c>
      <c r="B148" s="32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1">
        <v>44144</v>
      </c>
      <c r="B149" s="32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1">
        <v>44144</v>
      </c>
      <c r="B150" s="32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1">
        <v>44144</v>
      </c>
      <c r="B151" s="32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1">
        <v>44144</v>
      </c>
      <c r="B152" s="32">
        <v>0.58333333333333337</v>
      </c>
      <c r="C152" t="s">
        <v>395</v>
      </c>
      <c r="D152" s="32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1">
        <v>44144</v>
      </c>
      <c r="B153" s="32">
        <v>0.58333333333333337</v>
      </c>
      <c r="C153" t="s">
        <v>395</v>
      </c>
      <c r="D153" s="32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1">
        <v>44144</v>
      </c>
      <c r="B154" s="32">
        <v>0.58333333333333304</v>
      </c>
      <c r="C154" t="s">
        <v>395</v>
      </c>
      <c r="D154" s="32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1">
        <v>44144</v>
      </c>
      <c r="B155" s="32">
        <v>0.58333333333333304</v>
      </c>
      <c r="C155" t="s">
        <v>395</v>
      </c>
      <c r="D155" s="32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1">
        <v>44144</v>
      </c>
      <c r="B156" s="32">
        <v>0.58333333333333304</v>
      </c>
      <c r="C156" t="s">
        <v>395</v>
      </c>
      <c r="D156" s="32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1">
        <v>44144</v>
      </c>
      <c r="B157" s="32">
        <v>0.58333333333333304</v>
      </c>
      <c r="C157" t="s">
        <v>395</v>
      </c>
      <c r="D157" s="32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1">
        <v>44144</v>
      </c>
      <c r="B158" s="32">
        <v>0.58333333333333304</v>
      </c>
      <c r="C158" t="s">
        <v>395</v>
      </c>
      <c r="D158" s="32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1">
        <v>44144</v>
      </c>
      <c r="B159" s="32">
        <v>0.58333333333333304</v>
      </c>
      <c r="C159" t="s">
        <v>395</v>
      </c>
      <c r="D159" s="32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1">
        <v>44144</v>
      </c>
      <c r="B160" s="32">
        <v>0.58333333333333304</v>
      </c>
      <c r="C160" t="s">
        <v>395</v>
      </c>
      <c r="D160" s="32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1">
        <v>44144</v>
      </c>
      <c r="B161" s="32">
        <v>0.58333333333333304</v>
      </c>
      <c r="C161" t="s">
        <v>395</v>
      </c>
      <c r="D161" s="32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1">
        <v>44144</v>
      </c>
      <c r="B162" s="32">
        <v>0.58333333333333304</v>
      </c>
      <c r="C162" t="s">
        <v>395</v>
      </c>
      <c r="D162" s="32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1">
        <v>44144</v>
      </c>
      <c r="B163" s="32">
        <v>0.58333333333333304</v>
      </c>
      <c r="C163" t="s">
        <v>395</v>
      </c>
      <c r="D163" s="32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1">
        <v>44144</v>
      </c>
      <c r="B164" s="32">
        <v>0.58333333333333304</v>
      </c>
      <c r="C164" t="s">
        <v>395</v>
      </c>
      <c r="D164" s="32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1">
        <v>44144</v>
      </c>
      <c r="B165" s="32">
        <v>0.58333333333333304</v>
      </c>
      <c r="C165" t="s">
        <v>395</v>
      </c>
      <c r="D165" s="32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1">
        <v>44144</v>
      </c>
      <c r="B166" s="32">
        <v>0.58333333333333304</v>
      </c>
      <c r="C166" t="s">
        <v>395</v>
      </c>
      <c r="D166" s="32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1">
        <v>44144</v>
      </c>
      <c r="B167" s="32">
        <v>0.58333333333333304</v>
      </c>
      <c r="C167" t="s">
        <v>395</v>
      </c>
      <c r="D167" s="32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1">
        <v>44144</v>
      </c>
      <c r="B168" s="32">
        <v>0.58333333333333304</v>
      </c>
      <c r="C168" t="s">
        <v>395</v>
      </c>
      <c r="D168" s="32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1">
        <v>44144</v>
      </c>
      <c r="B169" s="32">
        <v>0.58333333333333304</v>
      </c>
      <c r="C169" t="s">
        <v>395</v>
      </c>
      <c r="D169" s="32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1">
        <v>44144</v>
      </c>
      <c r="B170" s="32">
        <v>0.58333333333333304</v>
      </c>
      <c r="C170" t="s">
        <v>395</v>
      </c>
      <c r="D170" s="32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1">
        <v>44144</v>
      </c>
      <c r="B171" s="32">
        <v>0.58333333333333304</v>
      </c>
      <c r="C171" t="s">
        <v>395</v>
      </c>
      <c r="D171" s="32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1">
        <v>44144</v>
      </c>
      <c r="B172" s="32">
        <v>0.58333333333333304</v>
      </c>
      <c r="C172" t="s">
        <v>395</v>
      </c>
      <c r="D172" s="32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1">
        <v>44144</v>
      </c>
      <c r="B173" s="32">
        <v>0.58333333333333304</v>
      </c>
      <c r="C173" t="s">
        <v>395</v>
      </c>
      <c r="D173" s="32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1">
        <v>44144</v>
      </c>
      <c r="B174" s="32">
        <v>0.58333333333333304</v>
      </c>
      <c r="C174" t="s">
        <v>395</v>
      </c>
      <c r="D174" s="32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1">
        <v>44144</v>
      </c>
      <c r="B175" s="32">
        <v>0.58333333333333304</v>
      </c>
      <c r="C175" t="s">
        <v>395</v>
      </c>
      <c r="D175" s="32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1">
        <v>44144</v>
      </c>
      <c r="B176" s="32">
        <v>0.58333333333333304</v>
      </c>
      <c r="C176" t="s">
        <v>395</v>
      </c>
      <c r="D176" s="32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1">
        <v>44144</v>
      </c>
      <c r="B177" s="32">
        <v>0.58333333333333304</v>
      </c>
      <c r="C177" t="s">
        <v>395</v>
      </c>
      <c r="D177" s="32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1">
        <v>44144</v>
      </c>
      <c r="B178" s="32">
        <v>0.58333333333333304</v>
      </c>
      <c r="C178" t="s">
        <v>395</v>
      </c>
      <c r="D178" s="32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1">
        <v>44144</v>
      </c>
      <c r="B179" s="32">
        <v>0.58333333333333304</v>
      </c>
      <c r="C179" t="s">
        <v>395</v>
      </c>
      <c r="D179" s="32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1">
        <v>44144</v>
      </c>
      <c r="B180" s="32">
        <v>0.58333333333333304</v>
      </c>
      <c r="C180" t="s">
        <v>395</v>
      </c>
      <c r="D180" s="32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1">
        <v>44144</v>
      </c>
      <c r="B181" s="32">
        <v>0.58333333333333304</v>
      </c>
      <c r="C181" t="s">
        <v>395</v>
      </c>
      <c r="D181" s="32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79" activePane="bottomLeft" state="frozen"/>
      <selection pane="bottomLeft" activeCell="A97" sqref="A9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4" t="s">
        <v>376</v>
      </c>
      <c r="B1" s="25" t="s">
        <v>6</v>
      </c>
      <c r="C1" s="25" t="s">
        <v>377</v>
      </c>
      <c r="D1" s="26" t="s">
        <v>7</v>
      </c>
      <c r="E1" s="27" t="s">
        <v>8</v>
      </c>
      <c r="F1" s="28" t="s">
        <v>12</v>
      </c>
      <c r="G1" s="28" t="s">
        <v>13</v>
      </c>
      <c r="H1" s="29" t="s">
        <v>378</v>
      </c>
      <c r="I1" s="29" t="s">
        <v>379</v>
      </c>
      <c r="J1" s="26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2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3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3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1D50-505A-EB43-A26E-E2EEF4D5B305}">
  <dimension ref="A1:K144"/>
  <sheetViews>
    <sheetView workbookViewId="0">
      <pane ySplit="1" topLeftCell="A115" activePane="bottomLeft" state="frozen"/>
      <selection pane="bottomLeft" activeCell="J116" sqref="J116:J11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34" t="s">
        <v>376</v>
      </c>
      <c r="B1" s="35" t="s">
        <v>6</v>
      </c>
      <c r="C1" s="35" t="s">
        <v>377</v>
      </c>
      <c r="D1" s="36" t="s">
        <v>7</v>
      </c>
      <c r="E1" s="37" t="s">
        <v>8</v>
      </c>
      <c r="F1" s="38" t="s">
        <v>12</v>
      </c>
      <c r="G1" s="38" t="s">
        <v>13</v>
      </c>
      <c r="H1" s="39" t="s">
        <v>378</v>
      </c>
      <c r="I1" s="39" t="s">
        <v>379</v>
      </c>
      <c r="J1" s="36" t="s">
        <v>380</v>
      </c>
      <c r="K1" s="2"/>
    </row>
    <row r="2" spans="1:11" x14ac:dyDescent="0.2">
      <c r="A2" s="40" t="s">
        <v>15</v>
      </c>
      <c r="B2" s="4" t="s">
        <v>16</v>
      </c>
      <c r="C2" s="4" t="s">
        <v>17</v>
      </c>
      <c r="D2" s="1" t="s">
        <v>18</v>
      </c>
      <c r="E2" s="1" t="s">
        <v>19</v>
      </c>
      <c r="F2" s="41">
        <v>1.8200000000000001E-2</v>
      </c>
      <c r="G2" s="41">
        <v>3.05</v>
      </c>
      <c r="H2" s="42">
        <v>3.8</v>
      </c>
      <c r="I2" s="42">
        <v>0.2</v>
      </c>
      <c r="J2" s="1" t="s">
        <v>20</v>
      </c>
      <c r="K2" s="2"/>
    </row>
    <row r="3" spans="1:11" x14ac:dyDescent="0.2">
      <c r="A3" s="40" t="s">
        <v>21</v>
      </c>
      <c r="B3" s="4" t="s">
        <v>22</v>
      </c>
      <c r="C3" s="4" t="s">
        <v>23</v>
      </c>
      <c r="D3" s="1" t="s">
        <v>24</v>
      </c>
      <c r="E3" s="1" t="s">
        <v>25</v>
      </c>
      <c r="F3" s="41">
        <v>2.818E-2</v>
      </c>
      <c r="G3" s="41">
        <v>2.83</v>
      </c>
      <c r="H3" s="42">
        <v>2</v>
      </c>
      <c r="I3" s="42">
        <v>0</v>
      </c>
      <c r="J3" s="1" t="s">
        <v>20</v>
      </c>
      <c r="K3" s="2"/>
    </row>
    <row r="4" spans="1:11" x14ac:dyDescent="0.2">
      <c r="A4" s="40" t="s">
        <v>26</v>
      </c>
      <c r="B4" s="4" t="s">
        <v>27</v>
      </c>
      <c r="C4" s="4" t="s">
        <v>28</v>
      </c>
      <c r="D4" s="1" t="s">
        <v>24</v>
      </c>
      <c r="E4" s="1" t="s">
        <v>29</v>
      </c>
      <c r="F4" s="41">
        <v>4.07E-2</v>
      </c>
      <c r="G4" s="41">
        <v>2.69</v>
      </c>
      <c r="H4" s="42">
        <v>2.7</v>
      </c>
      <c r="I4" s="42">
        <v>0.2</v>
      </c>
      <c r="J4" s="1" t="s">
        <v>20</v>
      </c>
      <c r="K4" s="2"/>
    </row>
    <row r="5" spans="1:11" x14ac:dyDescent="0.2">
      <c r="A5" s="40" t="s">
        <v>30</v>
      </c>
      <c r="B5" s="4" t="s">
        <v>31</v>
      </c>
      <c r="C5" s="4" t="s">
        <v>32</v>
      </c>
      <c r="D5" s="1" t="s">
        <v>33</v>
      </c>
      <c r="E5" s="1" t="s">
        <v>34</v>
      </c>
      <c r="F5" s="43">
        <v>2.3699999999999999E-2</v>
      </c>
      <c r="G5" s="43">
        <v>2.9752000000000001</v>
      </c>
      <c r="H5" s="42">
        <v>2</v>
      </c>
      <c r="I5" s="42">
        <v>0</v>
      </c>
      <c r="J5" s="1" t="s">
        <v>35</v>
      </c>
      <c r="K5" s="2"/>
    </row>
    <row r="6" spans="1:11" x14ac:dyDescent="0.2">
      <c r="A6" s="40" t="s">
        <v>36</v>
      </c>
      <c r="B6" s="4" t="s">
        <v>37</v>
      </c>
      <c r="C6" s="4" t="s">
        <v>38</v>
      </c>
      <c r="D6" s="1" t="s">
        <v>33</v>
      </c>
      <c r="E6" s="1" t="s">
        <v>34</v>
      </c>
      <c r="F6" s="41">
        <v>4.0000000000000001E-3</v>
      </c>
      <c r="G6" s="43">
        <v>3.5327999999999999</v>
      </c>
      <c r="H6" s="42">
        <v>2</v>
      </c>
      <c r="I6" s="42">
        <v>0.02</v>
      </c>
      <c r="J6" s="1" t="s">
        <v>35</v>
      </c>
      <c r="K6" s="2"/>
    </row>
    <row r="7" spans="1:11" x14ac:dyDescent="0.2">
      <c r="A7" s="40" t="s">
        <v>39</v>
      </c>
      <c r="B7" s="4" t="s">
        <v>40</v>
      </c>
      <c r="C7" s="4" t="s">
        <v>41</v>
      </c>
      <c r="D7" s="1" t="s">
        <v>33</v>
      </c>
      <c r="E7" s="1" t="s">
        <v>34</v>
      </c>
      <c r="F7" s="41">
        <v>4.1500000000000002E-2</v>
      </c>
      <c r="G7" s="41">
        <v>2.8346</v>
      </c>
      <c r="H7" s="42">
        <v>2</v>
      </c>
      <c r="I7" s="42">
        <v>0.03</v>
      </c>
      <c r="J7" s="1" t="s">
        <v>35</v>
      </c>
      <c r="K7" s="2"/>
    </row>
    <row r="8" spans="1:11" x14ac:dyDescent="0.2">
      <c r="A8" s="40" t="s">
        <v>42</v>
      </c>
      <c r="B8" s="4" t="s">
        <v>43</v>
      </c>
      <c r="C8" s="4" t="s">
        <v>44</v>
      </c>
      <c r="D8" s="1" t="s">
        <v>45</v>
      </c>
      <c r="E8" s="1" t="s">
        <v>25</v>
      </c>
      <c r="F8" s="41">
        <v>0.82299999999999995</v>
      </c>
      <c r="G8" s="43">
        <v>1.8136000000000001</v>
      </c>
      <c r="H8" s="42">
        <v>2.8</v>
      </c>
      <c r="I8" s="42">
        <v>0.45</v>
      </c>
      <c r="J8" s="1" t="s">
        <v>35</v>
      </c>
      <c r="K8" s="2"/>
    </row>
    <row r="9" spans="1:11" x14ac:dyDescent="0.2">
      <c r="A9" s="40" t="s">
        <v>46</v>
      </c>
      <c r="B9" s="4" t="s">
        <v>47</v>
      </c>
      <c r="C9" s="4" t="s">
        <v>48</v>
      </c>
      <c r="D9" s="1" t="s">
        <v>49</v>
      </c>
      <c r="E9" s="1" t="s">
        <v>19</v>
      </c>
      <c r="F9" s="41">
        <v>5.8999999999999999E-3</v>
      </c>
      <c r="G9" s="41">
        <v>3.3915999999999999</v>
      </c>
      <c r="H9" s="42">
        <v>3.6</v>
      </c>
      <c r="I9" s="1">
        <v>0.2</v>
      </c>
      <c r="J9" s="1" t="s">
        <v>35</v>
      </c>
      <c r="K9" s="2"/>
    </row>
    <row r="10" spans="1:11" x14ac:dyDescent="0.2">
      <c r="A10" s="40" t="s">
        <v>50</v>
      </c>
      <c r="B10" s="4" t="s">
        <v>51</v>
      </c>
      <c r="C10" s="4" t="s">
        <v>52</v>
      </c>
      <c r="D10" s="1" t="s">
        <v>53</v>
      </c>
      <c r="E10" s="1" t="s">
        <v>19</v>
      </c>
      <c r="F10" s="41">
        <v>1E-4</v>
      </c>
      <c r="G10" s="41">
        <v>3.5539999999999998</v>
      </c>
      <c r="H10" s="42">
        <v>4.3</v>
      </c>
      <c r="I10" s="42">
        <v>0.73</v>
      </c>
      <c r="J10" s="1" t="s">
        <v>20</v>
      </c>
      <c r="K10" s="2"/>
    </row>
    <row r="11" spans="1:11" x14ac:dyDescent="0.2">
      <c r="A11" s="40" t="s">
        <v>54</v>
      </c>
      <c r="B11" s="4" t="s">
        <v>55</v>
      </c>
      <c r="C11" s="4" t="s">
        <v>56</v>
      </c>
      <c r="D11" s="1" t="s">
        <v>57</v>
      </c>
      <c r="E11" s="1" t="s">
        <v>29</v>
      </c>
      <c r="F11" s="41">
        <v>2.6700000000000002E-2</v>
      </c>
      <c r="G11" s="41">
        <v>2.9903</v>
      </c>
      <c r="H11" s="42"/>
      <c r="I11" s="42"/>
      <c r="J11" s="1" t="s">
        <v>35</v>
      </c>
      <c r="K11" s="2"/>
    </row>
    <row r="12" spans="1:11" x14ac:dyDescent="0.2">
      <c r="A12" s="40" t="s">
        <v>58</v>
      </c>
      <c r="B12" s="4" t="s">
        <v>59</v>
      </c>
      <c r="C12" s="4" t="s">
        <v>60</v>
      </c>
      <c r="D12" s="1" t="s">
        <v>61</v>
      </c>
      <c r="E12" s="1" t="s">
        <v>19</v>
      </c>
      <c r="F12" s="41">
        <v>1.44E-2</v>
      </c>
      <c r="G12" s="41">
        <v>3.0531999999999999</v>
      </c>
      <c r="H12" s="42">
        <v>3.4</v>
      </c>
      <c r="I12" s="42">
        <v>0.49</v>
      </c>
      <c r="J12" s="1" t="s">
        <v>35</v>
      </c>
      <c r="K12" s="2"/>
    </row>
    <row r="13" spans="1:11" x14ac:dyDescent="0.2">
      <c r="A13" s="40" t="s">
        <v>62</v>
      </c>
      <c r="B13" s="4" t="s">
        <v>63</v>
      </c>
      <c r="C13" s="4" t="s">
        <v>64</v>
      </c>
      <c r="D13" s="1" t="s">
        <v>65</v>
      </c>
      <c r="E13" s="1" t="s">
        <v>19</v>
      </c>
      <c r="F13" s="41">
        <v>1.047E-2</v>
      </c>
      <c r="G13" s="41">
        <v>3.05</v>
      </c>
      <c r="H13" s="42">
        <v>4.4000000000000004</v>
      </c>
      <c r="I13" s="42">
        <v>0.78</v>
      </c>
      <c r="J13" s="1" t="s">
        <v>20</v>
      </c>
      <c r="K13" s="2"/>
    </row>
    <row r="14" spans="1:11" x14ac:dyDescent="0.2">
      <c r="A14" s="40" t="s">
        <v>66</v>
      </c>
      <c r="B14" s="4" t="s">
        <v>67</v>
      </c>
      <c r="C14" s="4" t="s">
        <v>68</v>
      </c>
      <c r="D14" s="1" t="s">
        <v>69</v>
      </c>
      <c r="E14" s="1" t="s">
        <v>19</v>
      </c>
      <c r="F14" s="41">
        <v>2.818E-2</v>
      </c>
      <c r="G14" s="41">
        <v>2.9</v>
      </c>
      <c r="H14" s="1">
        <v>3.5</v>
      </c>
      <c r="I14" s="42">
        <v>0.2</v>
      </c>
      <c r="J14" s="1" t="s">
        <v>20</v>
      </c>
      <c r="K14" s="2"/>
    </row>
    <row r="15" spans="1:11" x14ac:dyDescent="0.2">
      <c r="A15" s="40" t="s">
        <v>70</v>
      </c>
      <c r="B15" s="4" t="s">
        <v>71</v>
      </c>
      <c r="C15" s="4" t="s">
        <v>72</v>
      </c>
      <c r="D15" s="1" t="s">
        <v>73</v>
      </c>
      <c r="E15" s="1" t="s">
        <v>74</v>
      </c>
      <c r="F15" s="41">
        <v>2.3400000000000001E-2</v>
      </c>
      <c r="G15" s="41">
        <v>2.94</v>
      </c>
      <c r="H15" s="1">
        <v>3.5</v>
      </c>
      <c r="I15" s="42">
        <v>0.2</v>
      </c>
      <c r="J15" s="1" t="s">
        <v>20</v>
      </c>
      <c r="K15" s="2"/>
    </row>
    <row r="16" spans="1:11" x14ac:dyDescent="0.2">
      <c r="A16" s="40" t="s">
        <v>75</v>
      </c>
      <c r="B16" s="4" t="s">
        <v>76</v>
      </c>
      <c r="C16" s="5" t="s">
        <v>77</v>
      </c>
      <c r="D16" s="1" t="s">
        <v>69</v>
      </c>
      <c r="E16" s="1" t="s">
        <v>19</v>
      </c>
      <c r="F16" s="6">
        <v>2.0420000000000001E-2</v>
      </c>
      <c r="G16" s="6">
        <v>2.94</v>
      </c>
      <c r="H16" s="42"/>
      <c r="I16" s="42"/>
      <c r="J16" s="1" t="s">
        <v>20</v>
      </c>
      <c r="K16" s="2"/>
    </row>
    <row r="17" spans="1:11" x14ac:dyDescent="0.2">
      <c r="A17" s="40" t="s">
        <v>78</v>
      </c>
      <c r="B17" s="4" t="s">
        <v>79</v>
      </c>
      <c r="C17" s="4" t="s">
        <v>80</v>
      </c>
      <c r="D17" s="1" t="s">
        <v>45</v>
      </c>
      <c r="E17" s="1" t="s">
        <v>19</v>
      </c>
      <c r="F17" s="41">
        <v>5.62E-2</v>
      </c>
      <c r="G17" s="41">
        <v>2.6534</v>
      </c>
      <c r="H17" s="42">
        <v>3</v>
      </c>
      <c r="I17" s="42">
        <v>0.16</v>
      </c>
      <c r="J17" s="1" t="s">
        <v>35</v>
      </c>
      <c r="K17" s="2"/>
    </row>
    <row r="18" spans="1:11" x14ac:dyDescent="0.2">
      <c r="A18" s="40" t="s">
        <v>81</v>
      </c>
      <c r="B18" s="4" t="s">
        <v>82</v>
      </c>
      <c r="C18" s="4" t="s">
        <v>83</v>
      </c>
      <c r="D18" s="1" t="s">
        <v>45</v>
      </c>
      <c r="E18" s="1" t="s">
        <v>25</v>
      </c>
      <c r="F18" s="41">
        <v>6.8400000000000002E-2</v>
      </c>
      <c r="G18" s="41">
        <v>2.5632000000000001</v>
      </c>
      <c r="H18" s="42">
        <v>2.6</v>
      </c>
      <c r="I18" s="42">
        <v>0.19</v>
      </c>
      <c r="J18" s="1" t="s">
        <v>35</v>
      </c>
      <c r="K18" s="2"/>
    </row>
    <row r="19" spans="1:11" x14ac:dyDescent="0.2">
      <c r="A19" s="40" t="s">
        <v>84</v>
      </c>
      <c r="B19" s="4" t="s">
        <v>85</v>
      </c>
      <c r="C19" s="4" t="s">
        <v>86</v>
      </c>
      <c r="D19" s="1" t="s">
        <v>87</v>
      </c>
      <c r="E19" s="1" t="s">
        <v>25</v>
      </c>
      <c r="F19" s="41">
        <v>2.239E-2</v>
      </c>
      <c r="G19" s="41">
        <v>2.96</v>
      </c>
      <c r="H19" s="42">
        <v>3</v>
      </c>
      <c r="I19" s="42">
        <v>0.38</v>
      </c>
      <c r="J19" s="1" t="s">
        <v>20</v>
      </c>
      <c r="K19" s="2"/>
    </row>
    <row r="20" spans="1:11" x14ac:dyDescent="0.2">
      <c r="A20" s="40" t="s">
        <v>88</v>
      </c>
      <c r="B20" s="4" t="s">
        <v>89</v>
      </c>
      <c r="C20" s="44" t="s">
        <v>90</v>
      </c>
      <c r="D20" s="1" t="s">
        <v>91</v>
      </c>
      <c r="E20" s="1" t="s">
        <v>19</v>
      </c>
      <c r="F20" s="41">
        <v>2.188E-2</v>
      </c>
      <c r="G20" s="41">
        <v>2.93</v>
      </c>
      <c r="H20" s="1">
        <v>4.5</v>
      </c>
      <c r="I20" s="42">
        <v>0.2</v>
      </c>
      <c r="J20" s="1" t="s">
        <v>20</v>
      </c>
      <c r="K20" s="2"/>
    </row>
    <row r="21" spans="1:11" x14ac:dyDescent="0.2">
      <c r="A21" s="40" t="s">
        <v>92</v>
      </c>
      <c r="B21" s="4" t="s">
        <v>93</v>
      </c>
      <c r="C21" s="4" t="s">
        <v>94</v>
      </c>
      <c r="D21" s="1" t="s">
        <v>91</v>
      </c>
      <c r="E21" s="1" t="s">
        <v>19</v>
      </c>
      <c r="F21" s="41">
        <v>2.188E-2</v>
      </c>
      <c r="G21" s="41">
        <v>2.95</v>
      </c>
      <c r="H21" s="42">
        <v>4.2</v>
      </c>
      <c r="I21" s="42">
        <v>0.4</v>
      </c>
      <c r="J21" s="1" t="s">
        <v>20</v>
      </c>
      <c r="K21" s="2"/>
    </row>
    <row r="22" spans="1:11" x14ac:dyDescent="0.2">
      <c r="A22" s="40" t="s">
        <v>95</v>
      </c>
      <c r="B22" s="4" t="s">
        <v>96</v>
      </c>
      <c r="C22" s="4" t="s">
        <v>97</v>
      </c>
      <c r="D22" s="1" t="s">
        <v>91</v>
      </c>
      <c r="E22" s="1" t="s">
        <v>19</v>
      </c>
      <c r="F22" s="41">
        <v>7.4000000000000003E-3</v>
      </c>
      <c r="G22" s="41">
        <v>3.2370000000000001</v>
      </c>
      <c r="H22" s="42">
        <v>4.4000000000000004</v>
      </c>
      <c r="I22" s="42">
        <v>0.77</v>
      </c>
      <c r="J22" s="1" t="s">
        <v>35</v>
      </c>
      <c r="K22" s="2"/>
    </row>
    <row r="23" spans="1:11" x14ac:dyDescent="0.2">
      <c r="A23" s="40" t="s">
        <v>98</v>
      </c>
      <c r="B23" s="4" t="s">
        <v>99</v>
      </c>
      <c r="C23" s="4" t="s">
        <v>100</v>
      </c>
      <c r="D23" s="1" t="s">
        <v>73</v>
      </c>
      <c r="E23" s="1" t="s">
        <v>19</v>
      </c>
      <c r="F23" s="41">
        <v>1.35E-2</v>
      </c>
      <c r="G23" s="41">
        <v>3.0438999999999998</v>
      </c>
      <c r="H23" s="42">
        <v>4.2</v>
      </c>
      <c r="I23" s="42">
        <v>0.74</v>
      </c>
      <c r="J23" s="1" t="s">
        <v>35</v>
      </c>
      <c r="K23" s="2"/>
    </row>
    <row r="24" spans="1:11" x14ac:dyDescent="0.2">
      <c r="A24" s="40" t="s">
        <v>101</v>
      </c>
      <c r="B24" s="4" t="s">
        <v>102</v>
      </c>
      <c r="C24" s="4" t="s">
        <v>103</v>
      </c>
      <c r="D24" s="1" t="s">
        <v>73</v>
      </c>
      <c r="E24" s="1" t="s">
        <v>19</v>
      </c>
      <c r="F24" s="41">
        <v>1.7500000000000002E-2</v>
      </c>
      <c r="G24" s="41">
        <v>3</v>
      </c>
      <c r="H24" s="42">
        <v>4</v>
      </c>
      <c r="I24" s="42">
        <v>0.7</v>
      </c>
      <c r="J24" s="1" t="s">
        <v>35</v>
      </c>
      <c r="K24" s="2"/>
    </row>
    <row r="25" spans="1:11" x14ac:dyDescent="0.2">
      <c r="A25" s="40" t="s">
        <v>104</v>
      </c>
      <c r="B25" s="4" t="s">
        <v>105</v>
      </c>
      <c r="C25" s="4" t="s">
        <v>106</v>
      </c>
      <c r="D25" s="1" t="s">
        <v>107</v>
      </c>
      <c r="E25" s="1" t="s">
        <v>19</v>
      </c>
      <c r="F25" s="41">
        <v>2.2200000000000001E-2</v>
      </c>
      <c r="G25" s="41">
        <v>3.1395</v>
      </c>
      <c r="H25" s="42">
        <v>3.2</v>
      </c>
      <c r="I25" s="42">
        <v>0.43</v>
      </c>
      <c r="J25" s="1" t="s">
        <v>35</v>
      </c>
      <c r="K25" s="2"/>
    </row>
    <row r="26" spans="1:11" x14ac:dyDescent="0.2">
      <c r="A26" s="40" t="s">
        <v>108</v>
      </c>
      <c r="B26" s="4" t="s">
        <v>109</v>
      </c>
      <c r="C26" s="4" t="s">
        <v>110</v>
      </c>
      <c r="D26" s="1" t="s">
        <v>107</v>
      </c>
      <c r="E26" s="1" t="s">
        <v>19</v>
      </c>
      <c r="F26" s="41">
        <v>2.1999999999999999E-2</v>
      </c>
      <c r="G26" s="41">
        <v>3.1897000000000002</v>
      </c>
      <c r="H26" s="42">
        <v>3.4</v>
      </c>
      <c r="I26" s="42">
        <v>0.2</v>
      </c>
      <c r="J26" s="1" t="s">
        <v>35</v>
      </c>
      <c r="K26" s="2"/>
    </row>
    <row r="27" spans="1:11" x14ac:dyDescent="0.2">
      <c r="A27" s="40" t="s">
        <v>111</v>
      </c>
      <c r="B27" s="4" t="s">
        <v>112</v>
      </c>
      <c r="C27" s="4" t="s">
        <v>113</v>
      </c>
      <c r="D27" s="1" t="s">
        <v>107</v>
      </c>
      <c r="E27" s="1" t="s">
        <v>19</v>
      </c>
      <c r="F27" s="41">
        <v>2.1999999999999999E-2</v>
      </c>
      <c r="G27" s="41">
        <v>3.1897000000000002</v>
      </c>
      <c r="H27" s="42">
        <v>3</v>
      </c>
      <c r="I27" s="42">
        <v>0.44</v>
      </c>
      <c r="J27" s="1" t="s">
        <v>35</v>
      </c>
      <c r="K27" s="2"/>
    </row>
    <row r="28" spans="1:11" x14ac:dyDescent="0.2">
      <c r="A28" s="40" t="s">
        <v>114</v>
      </c>
      <c r="B28" s="4" t="s">
        <v>115</v>
      </c>
      <c r="C28" s="4" t="s">
        <v>116</v>
      </c>
      <c r="D28" s="1" t="s">
        <v>107</v>
      </c>
      <c r="E28" s="1" t="s">
        <v>19</v>
      </c>
      <c r="F28" s="41">
        <v>3.1800000000000002E-2</v>
      </c>
      <c r="G28" s="41">
        <v>2.9838</v>
      </c>
      <c r="H28" s="42">
        <v>3.7</v>
      </c>
      <c r="I28" s="42">
        <v>0.2</v>
      </c>
      <c r="J28" s="1" t="s">
        <v>35</v>
      </c>
      <c r="K28" s="2"/>
    </row>
    <row r="29" spans="1:11" x14ac:dyDescent="0.2">
      <c r="A29" s="40" t="s">
        <v>117</v>
      </c>
      <c r="B29" s="4" t="s">
        <v>118</v>
      </c>
      <c r="C29" s="4" t="s">
        <v>119</v>
      </c>
      <c r="D29" s="1" t="s">
        <v>107</v>
      </c>
      <c r="E29" s="1" t="s">
        <v>74</v>
      </c>
      <c r="F29" s="41">
        <v>2.52E-2</v>
      </c>
      <c r="G29" s="41">
        <v>3.0760000000000001</v>
      </c>
      <c r="H29" s="42"/>
      <c r="I29" s="42"/>
      <c r="J29" s="1" t="s">
        <v>35</v>
      </c>
      <c r="K29" s="2"/>
    </row>
    <row r="30" spans="1:11" x14ac:dyDescent="0.2">
      <c r="A30" s="40" t="s">
        <v>120</v>
      </c>
      <c r="B30" s="4" t="s">
        <v>121</v>
      </c>
      <c r="C30" s="4" t="s">
        <v>122</v>
      </c>
      <c r="D30" s="1" t="s">
        <v>18</v>
      </c>
      <c r="E30" s="1" t="s">
        <v>123</v>
      </c>
      <c r="F30" s="41">
        <v>1.4789999999999999E-2</v>
      </c>
      <c r="G30" s="41">
        <v>2.98</v>
      </c>
      <c r="H30" s="42">
        <v>3</v>
      </c>
      <c r="I30" s="42">
        <v>0</v>
      </c>
      <c r="J30" s="1" t="s">
        <v>20</v>
      </c>
      <c r="K30" s="2"/>
    </row>
    <row r="31" spans="1:11" x14ac:dyDescent="0.2">
      <c r="A31" s="40" t="s">
        <v>124</v>
      </c>
      <c r="B31" s="4" t="s">
        <v>125</v>
      </c>
      <c r="C31" s="4" t="s">
        <v>126</v>
      </c>
      <c r="D31" s="1" t="s">
        <v>18</v>
      </c>
      <c r="E31" s="1" t="s">
        <v>123</v>
      </c>
      <c r="F31" s="41">
        <v>1.4789999999999999E-2</v>
      </c>
      <c r="G31" s="41">
        <v>2.98</v>
      </c>
      <c r="H31" s="42">
        <v>3</v>
      </c>
      <c r="I31" s="42">
        <v>0</v>
      </c>
      <c r="J31" s="1" t="s">
        <v>127</v>
      </c>
      <c r="K31" s="2"/>
    </row>
    <row r="32" spans="1:11" x14ac:dyDescent="0.2">
      <c r="A32" s="40" t="s">
        <v>128</v>
      </c>
      <c r="B32" s="4" t="s">
        <v>129</v>
      </c>
      <c r="C32" s="4" t="s">
        <v>130</v>
      </c>
      <c r="D32" s="1" t="s">
        <v>61</v>
      </c>
      <c r="E32" s="1" t="s">
        <v>123</v>
      </c>
      <c r="F32" s="41">
        <v>9.5499999999999995E-3</v>
      </c>
      <c r="G32" s="41">
        <v>3.05</v>
      </c>
      <c r="H32" s="42">
        <v>3.4</v>
      </c>
      <c r="I32" s="1">
        <v>0.2</v>
      </c>
      <c r="J32" s="1" t="s">
        <v>20</v>
      </c>
      <c r="K32" s="2"/>
    </row>
    <row r="33" spans="1:11" x14ac:dyDescent="0.2">
      <c r="A33" s="40" t="s">
        <v>131</v>
      </c>
      <c r="B33" s="4" t="s">
        <v>400</v>
      </c>
      <c r="C33" s="4" t="s">
        <v>133</v>
      </c>
      <c r="D33" s="1" t="s">
        <v>134</v>
      </c>
      <c r="E33" s="1" t="s">
        <v>19</v>
      </c>
      <c r="F33" s="41">
        <v>4.3650000000000001E-2</v>
      </c>
      <c r="G33" s="41">
        <v>2.87</v>
      </c>
      <c r="H33" s="1">
        <v>3.9</v>
      </c>
      <c r="I33" s="1">
        <v>0.2</v>
      </c>
      <c r="J33" s="45" t="s">
        <v>20</v>
      </c>
      <c r="K33" s="2"/>
    </row>
    <row r="34" spans="1:11" x14ac:dyDescent="0.2">
      <c r="A34" s="40" t="s">
        <v>135</v>
      </c>
      <c r="B34" s="4" t="s">
        <v>136</v>
      </c>
      <c r="C34" s="4" t="s">
        <v>137</v>
      </c>
      <c r="D34" s="1" t="s">
        <v>134</v>
      </c>
      <c r="E34" s="1" t="s">
        <v>19</v>
      </c>
      <c r="F34" s="41">
        <v>6.6070000000000004E-2</v>
      </c>
      <c r="G34" s="41">
        <v>2.84</v>
      </c>
      <c r="H34" s="1">
        <v>3.7</v>
      </c>
      <c r="I34" s="42">
        <v>0</v>
      </c>
      <c r="J34" s="1" t="s">
        <v>20</v>
      </c>
      <c r="K34" s="2"/>
    </row>
    <row r="35" spans="1:11" x14ac:dyDescent="0.2">
      <c r="A35" s="40" t="s">
        <v>138</v>
      </c>
      <c r="B35" s="4" t="s">
        <v>139</v>
      </c>
      <c r="C35" s="4" t="s">
        <v>140</v>
      </c>
      <c r="D35" s="1" t="s">
        <v>73</v>
      </c>
      <c r="E35" s="1" t="s">
        <v>19</v>
      </c>
      <c r="F35" s="41">
        <v>1.11E-2</v>
      </c>
      <c r="G35" s="41">
        <v>3.1124000000000001</v>
      </c>
      <c r="H35" s="1">
        <v>3.5</v>
      </c>
      <c r="I35" s="42">
        <v>0.4</v>
      </c>
      <c r="J35" s="1" t="s">
        <v>35</v>
      </c>
      <c r="K35" s="2"/>
    </row>
    <row r="36" spans="1:11" x14ac:dyDescent="0.2">
      <c r="A36" s="40" t="s">
        <v>141</v>
      </c>
      <c r="B36" s="4" t="s">
        <v>142</v>
      </c>
      <c r="C36" s="4" t="s">
        <v>143</v>
      </c>
      <c r="D36" s="1" t="s">
        <v>73</v>
      </c>
      <c r="E36" s="1" t="s">
        <v>19</v>
      </c>
      <c r="F36" s="41">
        <v>1.11E-2</v>
      </c>
      <c r="G36" s="41">
        <v>3.1124000000000001</v>
      </c>
      <c r="H36" s="1">
        <v>3.8</v>
      </c>
      <c r="I36" s="1">
        <v>0.3</v>
      </c>
      <c r="J36" s="1" t="s">
        <v>35</v>
      </c>
      <c r="K36" s="2"/>
    </row>
    <row r="37" spans="1:11" x14ac:dyDescent="0.2">
      <c r="A37" s="40" t="s">
        <v>144</v>
      </c>
      <c r="B37" s="4" t="s">
        <v>145</v>
      </c>
      <c r="C37" s="4" t="s">
        <v>146</v>
      </c>
      <c r="D37" s="1" t="s">
        <v>73</v>
      </c>
      <c r="E37" s="1" t="s">
        <v>19</v>
      </c>
      <c r="F37" s="41">
        <v>6.4999999999999997E-3</v>
      </c>
      <c r="G37" s="41">
        <v>3.2292000000000001</v>
      </c>
      <c r="I37" s="42"/>
      <c r="J37" s="1" t="s">
        <v>35</v>
      </c>
      <c r="K37" s="2"/>
    </row>
    <row r="38" spans="1:11" x14ac:dyDescent="0.2">
      <c r="A38" s="40" t="s">
        <v>147</v>
      </c>
      <c r="B38" s="4" t="s">
        <v>148</v>
      </c>
      <c r="C38" s="4" t="s">
        <v>149</v>
      </c>
      <c r="D38" s="1" t="s">
        <v>150</v>
      </c>
      <c r="E38" s="1" t="s">
        <v>19</v>
      </c>
      <c r="F38" s="41">
        <v>8.3199999999999993E-3</v>
      </c>
      <c r="G38" s="41">
        <v>3.09</v>
      </c>
      <c r="H38" s="42">
        <v>3.5</v>
      </c>
      <c r="I38" s="42">
        <v>0.3</v>
      </c>
      <c r="J38" s="1" t="s">
        <v>127</v>
      </c>
      <c r="K38" s="2"/>
    </row>
    <row r="39" spans="1:11" x14ac:dyDescent="0.2">
      <c r="A39" s="40" t="s">
        <v>151</v>
      </c>
      <c r="B39" s="4" t="s">
        <v>152</v>
      </c>
      <c r="C39" s="44" t="s">
        <v>153</v>
      </c>
      <c r="D39" s="1" t="s">
        <v>154</v>
      </c>
      <c r="E39" s="1" t="s">
        <v>19</v>
      </c>
      <c r="F39" s="41">
        <v>1.1480000000000001E-2</v>
      </c>
      <c r="G39" s="41">
        <v>3.07</v>
      </c>
      <c r="H39" s="1">
        <v>3.2</v>
      </c>
      <c r="I39" s="42">
        <v>0.2</v>
      </c>
      <c r="J39" s="1" t="s">
        <v>20</v>
      </c>
      <c r="K39" s="2"/>
    </row>
    <row r="40" spans="1:11" x14ac:dyDescent="0.2">
      <c r="A40" s="40" t="s">
        <v>155</v>
      </c>
      <c r="B40" s="4" t="s">
        <v>156</v>
      </c>
      <c r="C40" s="4" t="s">
        <v>157</v>
      </c>
      <c r="D40" s="1" t="s">
        <v>158</v>
      </c>
      <c r="E40" s="1" t="s">
        <v>19</v>
      </c>
      <c r="F40" s="41">
        <v>1.8600000000000001E-3</v>
      </c>
      <c r="G40" s="41">
        <v>3.07</v>
      </c>
      <c r="H40" s="1">
        <v>3.9</v>
      </c>
      <c r="I40" s="42">
        <v>0.63</v>
      </c>
      <c r="J40" s="1" t="s">
        <v>127</v>
      </c>
      <c r="K40" s="2"/>
    </row>
    <row r="41" spans="1:11" x14ac:dyDescent="0.2">
      <c r="A41" s="40" t="s">
        <v>159</v>
      </c>
      <c r="B41" s="4" t="s">
        <v>160</v>
      </c>
      <c r="C41" s="4" t="s">
        <v>161</v>
      </c>
      <c r="D41" s="1" t="s">
        <v>158</v>
      </c>
      <c r="E41" s="1" t="s">
        <v>19</v>
      </c>
      <c r="F41" s="41">
        <v>9.1E-4</v>
      </c>
      <c r="G41" s="41">
        <v>3.12</v>
      </c>
      <c r="H41" s="42">
        <v>4.5</v>
      </c>
      <c r="I41" s="42">
        <v>0.8</v>
      </c>
      <c r="J41" s="1" t="s">
        <v>127</v>
      </c>
      <c r="K41" s="2"/>
    </row>
    <row r="42" spans="1:11" x14ac:dyDescent="0.2">
      <c r="A42" s="40" t="s">
        <v>162</v>
      </c>
      <c r="B42" s="4" t="s">
        <v>163</v>
      </c>
      <c r="C42" s="4" t="s">
        <v>164</v>
      </c>
      <c r="D42" s="1" t="s">
        <v>49</v>
      </c>
      <c r="E42" s="1" t="s">
        <v>19</v>
      </c>
      <c r="F42" s="41">
        <v>1.67E-2</v>
      </c>
      <c r="G42" s="41">
        <v>3.0423</v>
      </c>
      <c r="H42" s="42">
        <v>3.3</v>
      </c>
      <c r="I42" s="42">
        <v>0.1</v>
      </c>
      <c r="J42" s="1" t="s">
        <v>35</v>
      </c>
      <c r="K42" s="2"/>
    </row>
    <row r="43" spans="1:11" x14ac:dyDescent="0.2">
      <c r="A43" s="40" t="s">
        <v>165</v>
      </c>
      <c r="B43" s="4" t="s">
        <v>166</v>
      </c>
      <c r="C43" s="4" t="s">
        <v>167</v>
      </c>
      <c r="D43" s="1" t="s">
        <v>49</v>
      </c>
      <c r="E43" s="1" t="s">
        <v>19</v>
      </c>
      <c r="F43" s="41">
        <v>1.47E-2</v>
      </c>
      <c r="G43" s="41">
        <v>3.0558999999999998</v>
      </c>
      <c r="H43" s="42">
        <v>3.2</v>
      </c>
      <c r="I43" s="42">
        <v>0.49</v>
      </c>
      <c r="J43" s="1" t="s">
        <v>35</v>
      </c>
      <c r="K43" s="2"/>
    </row>
    <row r="44" spans="1:11" x14ac:dyDescent="0.2">
      <c r="A44" s="40" t="s">
        <v>168</v>
      </c>
      <c r="B44" s="4" t="s">
        <v>169</v>
      </c>
      <c r="C44" s="4" t="s">
        <v>170</v>
      </c>
      <c r="D44" s="1" t="s">
        <v>49</v>
      </c>
      <c r="E44" s="1" t="s">
        <v>19</v>
      </c>
      <c r="F44" s="41">
        <v>1.259E-2</v>
      </c>
      <c r="G44" s="41">
        <v>2.99</v>
      </c>
      <c r="H44" s="42">
        <v>3.2</v>
      </c>
      <c r="I44" s="42">
        <v>0.39</v>
      </c>
      <c r="J44" s="1" t="s">
        <v>171</v>
      </c>
      <c r="K44" s="2"/>
    </row>
    <row r="45" spans="1:11" x14ac:dyDescent="0.2">
      <c r="A45" s="40" t="s">
        <v>172</v>
      </c>
      <c r="B45" s="4" t="s">
        <v>173</v>
      </c>
      <c r="C45" s="4" t="s">
        <v>174</v>
      </c>
      <c r="D45" s="1" t="s">
        <v>49</v>
      </c>
      <c r="E45" s="1" t="s">
        <v>19</v>
      </c>
      <c r="F45" s="41">
        <v>1.2699999999999999E-2</v>
      </c>
      <c r="G45" s="41">
        <v>3.1581000000000001</v>
      </c>
      <c r="H45" s="42">
        <v>3.3</v>
      </c>
      <c r="I45" s="42">
        <v>0.41</v>
      </c>
      <c r="J45" s="1" t="s">
        <v>35</v>
      </c>
      <c r="K45" s="2"/>
    </row>
    <row r="46" spans="1:11" x14ac:dyDescent="0.2">
      <c r="A46" s="40" t="s">
        <v>175</v>
      </c>
      <c r="B46" s="4" t="s">
        <v>176</v>
      </c>
      <c r="C46" s="4" t="s">
        <v>177</v>
      </c>
      <c r="D46" s="1" t="s">
        <v>49</v>
      </c>
      <c r="E46" s="1" t="s">
        <v>19</v>
      </c>
      <c r="F46" s="41">
        <v>1.9900000000000001E-2</v>
      </c>
      <c r="G46" s="41">
        <v>2.9931999999999999</v>
      </c>
      <c r="H46" s="42">
        <v>3.5</v>
      </c>
      <c r="I46" s="42">
        <v>0.2</v>
      </c>
      <c r="J46" s="1" t="s">
        <v>35</v>
      </c>
      <c r="K46" s="2"/>
    </row>
    <row r="47" spans="1:11" x14ac:dyDescent="0.2">
      <c r="A47" s="40" t="s">
        <v>178</v>
      </c>
      <c r="B47" s="4" t="s">
        <v>179</v>
      </c>
      <c r="C47" s="4" t="s">
        <v>180</v>
      </c>
      <c r="D47" s="1" t="s">
        <v>49</v>
      </c>
      <c r="E47" s="1" t="s">
        <v>19</v>
      </c>
      <c r="F47" s="41">
        <v>1.21E-2</v>
      </c>
      <c r="G47" s="41">
        <v>3.1612</v>
      </c>
      <c r="H47" s="42">
        <v>3.6</v>
      </c>
      <c r="I47" s="42">
        <v>0.48</v>
      </c>
      <c r="J47" s="1" t="s">
        <v>35</v>
      </c>
      <c r="K47" s="2"/>
    </row>
    <row r="48" spans="1:11" x14ac:dyDescent="0.2">
      <c r="A48" s="40" t="s">
        <v>181</v>
      </c>
      <c r="B48" s="4" t="s">
        <v>182</v>
      </c>
      <c r="C48" s="4" t="s">
        <v>183</v>
      </c>
      <c r="D48" s="1" t="s">
        <v>49</v>
      </c>
      <c r="E48" s="1" t="s">
        <v>19</v>
      </c>
      <c r="F48" s="41">
        <v>1.9400000000000001E-2</v>
      </c>
      <c r="G48" s="41">
        <v>2.9996</v>
      </c>
      <c r="H48" s="42">
        <v>3.4</v>
      </c>
      <c r="I48" s="42">
        <v>0.47</v>
      </c>
      <c r="J48" s="1" t="s">
        <v>35</v>
      </c>
      <c r="K48" s="2"/>
    </row>
    <row r="49" spans="1:11" x14ac:dyDescent="0.2">
      <c r="A49" s="40" t="s">
        <v>426</v>
      </c>
      <c r="B49" s="4" t="s">
        <v>427</v>
      </c>
      <c r="C49" s="4" t="s">
        <v>428</v>
      </c>
      <c r="D49" s="1" t="s">
        <v>49</v>
      </c>
      <c r="E49" s="1" t="s">
        <v>19</v>
      </c>
      <c r="F49" s="41"/>
      <c r="G49" s="41"/>
      <c r="H49" s="42"/>
      <c r="I49" s="42"/>
      <c r="J49" s="1" t="s">
        <v>20</v>
      </c>
      <c r="K49" s="2"/>
    </row>
    <row r="50" spans="1:11" x14ac:dyDescent="0.2">
      <c r="A50" s="40" t="s">
        <v>184</v>
      </c>
      <c r="B50" s="4" t="s">
        <v>185</v>
      </c>
      <c r="C50" s="4" t="s">
        <v>186</v>
      </c>
      <c r="D50" s="1" t="s">
        <v>49</v>
      </c>
      <c r="E50" s="1" t="s">
        <v>19</v>
      </c>
      <c r="F50" s="41">
        <v>1.2699999999999999E-2</v>
      </c>
      <c r="G50" s="41">
        <v>3.1581000000000001</v>
      </c>
      <c r="H50" s="42">
        <v>3.3</v>
      </c>
      <c r="I50" s="42">
        <v>0.41</v>
      </c>
      <c r="J50" s="1" t="s">
        <v>187</v>
      </c>
      <c r="K50" s="2"/>
    </row>
    <row r="51" spans="1:11" x14ac:dyDescent="0.2">
      <c r="A51" s="40" t="s">
        <v>188</v>
      </c>
      <c r="B51" s="4" t="s">
        <v>189</v>
      </c>
      <c r="C51" s="4" t="s">
        <v>190</v>
      </c>
      <c r="D51" s="1" t="s">
        <v>49</v>
      </c>
      <c r="E51" s="1" t="s">
        <v>19</v>
      </c>
      <c r="F51" s="41">
        <v>0.01</v>
      </c>
      <c r="G51" s="41">
        <v>3.2077</v>
      </c>
      <c r="H51" s="42">
        <v>4.4000000000000004</v>
      </c>
      <c r="I51" s="42">
        <v>0</v>
      </c>
      <c r="J51" s="1" t="s">
        <v>35</v>
      </c>
      <c r="K51" s="2"/>
    </row>
    <row r="52" spans="1:11" x14ac:dyDescent="0.2">
      <c r="A52" s="40" t="s">
        <v>191</v>
      </c>
      <c r="B52" s="4" t="s">
        <v>192</v>
      </c>
      <c r="C52" s="4" t="s">
        <v>193</v>
      </c>
      <c r="D52" s="1" t="s">
        <v>61</v>
      </c>
      <c r="E52" s="1" t="s">
        <v>19</v>
      </c>
      <c r="F52" s="41">
        <v>9.3299999999999998E-3</v>
      </c>
      <c r="G52" s="41">
        <v>3.06</v>
      </c>
      <c r="H52" s="42">
        <v>3.3</v>
      </c>
      <c r="I52" s="42">
        <v>0.46</v>
      </c>
      <c r="J52" s="1" t="s">
        <v>20</v>
      </c>
      <c r="K52" s="2"/>
    </row>
    <row r="53" spans="1:11" x14ac:dyDescent="0.2">
      <c r="A53" s="40" t="s">
        <v>194</v>
      </c>
      <c r="B53" s="4" t="s">
        <v>195</v>
      </c>
      <c r="C53" s="4" t="s">
        <v>196</v>
      </c>
      <c r="D53" s="1" t="s">
        <v>61</v>
      </c>
      <c r="E53" s="1" t="s">
        <v>19</v>
      </c>
      <c r="F53" s="41">
        <v>0.01</v>
      </c>
      <c r="G53" s="41">
        <v>3.13</v>
      </c>
      <c r="H53" s="42">
        <v>3.5</v>
      </c>
      <c r="I53" s="42">
        <v>0.54</v>
      </c>
      <c r="J53" s="1" t="s">
        <v>20</v>
      </c>
      <c r="K53" s="2"/>
    </row>
    <row r="54" spans="1:11" x14ac:dyDescent="0.2">
      <c r="A54" s="40" t="s">
        <v>197</v>
      </c>
      <c r="B54" s="4" t="s">
        <v>198</v>
      </c>
      <c r="C54" s="44" t="s">
        <v>199</v>
      </c>
      <c r="D54" s="1" t="s">
        <v>61</v>
      </c>
      <c r="E54" s="1" t="s">
        <v>19</v>
      </c>
      <c r="F54" s="41">
        <v>1.047E-2</v>
      </c>
      <c r="G54" s="41">
        <v>3.2</v>
      </c>
      <c r="H54" s="42">
        <v>3.3</v>
      </c>
      <c r="I54" s="42">
        <v>0.2</v>
      </c>
      <c r="J54" s="1" t="s">
        <v>20</v>
      </c>
      <c r="K54" s="2"/>
    </row>
    <row r="55" spans="1:11" x14ac:dyDescent="0.2">
      <c r="A55" s="40" t="s">
        <v>200</v>
      </c>
      <c r="B55" s="4" t="s">
        <v>201</v>
      </c>
      <c r="C55" s="5" t="s">
        <v>202</v>
      </c>
      <c r="D55" s="1" t="s">
        <v>61</v>
      </c>
      <c r="E55" s="1" t="s">
        <v>34</v>
      </c>
      <c r="F55" s="41">
        <v>1.023E-2</v>
      </c>
      <c r="G55" s="41">
        <v>3.06</v>
      </c>
      <c r="H55" s="42">
        <v>3.7</v>
      </c>
      <c r="I55" s="42">
        <v>0.2</v>
      </c>
      <c r="J55" s="1" t="s">
        <v>20</v>
      </c>
      <c r="K55" s="2"/>
    </row>
    <row r="56" spans="1:11" x14ac:dyDescent="0.2">
      <c r="A56" s="40" t="s">
        <v>203</v>
      </c>
      <c r="B56" s="4" t="s">
        <v>204</v>
      </c>
      <c r="C56" s="4" t="s">
        <v>205</v>
      </c>
      <c r="D56" s="1" t="s">
        <v>61</v>
      </c>
      <c r="E56" s="1" t="s">
        <v>19</v>
      </c>
      <c r="F56" s="41">
        <v>1.3100000000000001E-2</v>
      </c>
      <c r="G56" s="41">
        <v>3.0379999999999998</v>
      </c>
      <c r="H56" s="42">
        <v>3.3</v>
      </c>
      <c r="I56" s="42">
        <v>0.44</v>
      </c>
      <c r="J56" s="1" t="s">
        <v>206</v>
      </c>
    </row>
    <row r="57" spans="1:11" x14ac:dyDescent="0.2">
      <c r="A57" s="40" t="s">
        <v>207</v>
      </c>
      <c r="B57" s="4" t="s">
        <v>208</v>
      </c>
      <c r="C57" s="4" t="s">
        <v>209</v>
      </c>
      <c r="D57" s="1" t="s">
        <v>210</v>
      </c>
      <c r="E57" s="1" t="s">
        <v>19</v>
      </c>
      <c r="F57" s="41">
        <v>1.738E-2</v>
      </c>
      <c r="G57" s="41">
        <v>2.9</v>
      </c>
      <c r="H57" s="42">
        <v>3.8</v>
      </c>
      <c r="I57" s="42">
        <v>0.47</v>
      </c>
      <c r="J57" s="1" t="s">
        <v>20</v>
      </c>
      <c r="K57" s="2"/>
    </row>
    <row r="58" spans="1:11" x14ac:dyDescent="0.2">
      <c r="A58" s="40" t="s">
        <v>211</v>
      </c>
      <c r="B58" s="4" t="s">
        <v>212</v>
      </c>
      <c r="C58" s="4" t="s">
        <v>213</v>
      </c>
      <c r="D58" s="1" t="s">
        <v>214</v>
      </c>
      <c r="E58" s="1" t="s">
        <v>25</v>
      </c>
      <c r="F58" s="41">
        <v>3.3700000000000001E-2</v>
      </c>
      <c r="G58" s="41">
        <v>2.9003999999999999</v>
      </c>
      <c r="H58" s="42">
        <v>3</v>
      </c>
      <c r="I58" s="42">
        <v>0</v>
      </c>
      <c r="J58" s="1" t="s">
        <v>35</v>
      </c>
      <c r="K58" s="2"/>
    </row>
    <row r="59" spans="1:11" x14ac:dyDescent="0.2">
      <c r="A59" s="40" t="s">
        <v>215</v>
      </c>
      <c r="B59" s="4" t="s">
        <v>216</v>
      </c>
      <c r="C59" s="4" t="s">
        <v>217</v>
      </c>
      <c r="D59" s="1" t="s">
        <v>214</v>
      </c>
      <c r="E59" s="1" t="s">
        <v>25</v>
      </c>
      <c r="F59" s="41">
        <v>4.2799999999999998E-2</v>
      </c>
      <c r="G59" s="41">
        <v>2.8576999999999999</v>
      </c>
      <c r="H59" s="42">
        <v>2.6</v>
      </c>
      <c r="I59" s="42">
        <v>0.33</v>
      </c>
      <c r="J59" s="1" t="s">
        <v>35</v>
      </c>
      <c r="K59" s="2"/>
    </row>
    <row r="60" spans="1:11" x14ac:dyDescent="0.2">
      <c r="A60" s="40" t="s">
        <v>218</v>
      </c>
      <c r="B60" s="4" t="s">
        <v>219</v>
      </c>
      <c r="C60" s="4" t="s">
        <v>220</v>
      </c>
      <c r="D60" s="1" t="s">
        <v>221</v>
      </c>
      <c r="E60" s="1" t="s">
        <v>19</v>
      </c>
      <c r="F60" s="41">
        <v>1.585E-2</v>
      </c>
      <c r="G60" s="41">
        <v>2.97</v>
      </c>
      <c r="H60" s="42">
        <v>3.5</v>
      </c>
      <c r="I60" s="42">
        <v>0.56999999999999995</v>
      </c>
      <c r="J60" s="1" t="s">
        <v>20</v>
      </c>
      <c r="K60" s="2"/>
    </row>
    <row r="61" spans="1:11" x14ac:dyDescent="0.2">
      <c r="A61" s="40" t="s">
        <v>222</v>
      </c>
      <c r="B61" s="4" t="s">
        <v>223</v>
      </c>
      <c r="C61" s="4" t="s">
        <v>224</v>
      </c>
      <c r="D61" s="1" t="s">
        <v>221</v>
      </c>
      <c r="E61" s="1" t="s">
        <v>19</v>
      </c>
      <c r="F61" s="41">
        <v>1.1480000000000001E-2</v>
      </c>
      <c r="G61" s="41">
        <v>2.89</v>
      </c>
      <c r="H61" s="42">
        <v>3.5</v>
      </c>
      <c r="I61" s="42">
        <v>0.4</v>
      </c>
      <c r="J61" s="1" t="s">
        <v>20</v>
      </c>
      <c r="K61" s="2"/>
    </row>
    <row r="62" spans="1:11" x14ac:dyDescent="0.2">
      <c r="A62" s="40" t="s">
        <v>225</v>
      </c>
      <c r="B62" s="4" t="s">
        <v>226</v>
      </c>
      <c r="C62" s="4" t="s">
        <v>227</v>
      </c>
      <c r="D62" s="1" t="s">
        <v>73</v>
      </c>
      <c r="E62" s="1" t="s">
        <v>19</v>
      </c>
      <c r="F62" s="41">
        <v>1.7780000000000001E-2</v>
      </c>
      <c r="G62" s="41">
        <v>3.03</v>
      </c>
      <c r="H62" s="42">
        <v>3.7</v>
      </c>
      <c r="I62" s="42">
        <v>0.4</v>
      </c>
      <c r="J62" s="1" t="s">
        <v>20</v>
      </c>
      <c r="K62" s="2"/>
    </row>
    <row r="63" spans="1:11" x14ac:dyDescent="0.2">
      <c r="A63" s="40" t="s">
        <v>228</v>
      </c>
      <c r="B63" s="4" t="s">
        <v>229</v>
      </c>
      <c r="C63" s="4" t="s">
        <v>230</v>
      </c>
      <c r="D63" s="1" t="s">
        <v>231</v>
      </c>
      <c r="E63" s="1" t="s">
        <v>34</v>
      </c>
      <c r="F63" s="41">
        <v>1.2019999999999999E-2</v>
      </c>
      <c r="G63" s="41">
        <v>3.02</v>
      </c>
      <c r="H63" s="42">
        <v>2</v>
      </c>
      <c r="I63" s="42">
        <v>0</v>
      </c>
      <c r="J63" s="1" t="s">
        <v>232</v>
      </c>
      <c r="K63" s="2"/>
    </row>
    <row r="64" spans="1:11" x14ac:dyDescent="0.2">
      <c r="A64" s="40" t="s">
        <v>233</v>
      </c>
      <c r="B64" s="4" t="s">
        <v>234</v>
      </c>
      <c r="C64" s="4" t="s">
        <v>235</v>
      </c>
      <c r="D64" s="1" t="s">
        <v>61</v>
      </c>
      <c r="E64" s="1" t="s">
        <v>19</v>
      </c>
      <c r="F64" s="41">
        <v>0.20300000000000001</v>
      </c>
      <c r="G64" s="41">
        <v>2.988</v>
      </c>
      <c r="H64" s="42">
        <v>4.2</v>
      </c>
      <c r="I64" s="42">
        <v>0</v>
      </c>
      <c r="J64" s="1" t="s">
        <v>35</v>
      </c>
      <c r="K64" s="2"/>
    </row>
    <row r="65" spans="1:11" x14ac:dyDescent="0.2">
      <c r="A65" s="40" t="s">
        <v>236</v>
      </c>
      <c r="B65" s="4" t="s">
        <v>237</v>
      </c>
      <c r="C65" s="4" t="s">
        <v>238</v>
      </c>
      <c r="D65" s="1" t="s">
        <v>24</v>
      </c>
      <c r="E65" s="1" t="s">
        <v>25</v>
      </c>
      <c r="F65" s="41">
        <v>4.9000000000000002E-2</v>
      </c>
      <c r="G65" s="41">
        <v>2.78</v>
      </c>
      <c r="H65" s="42">
        <v>3</v>
      </c>
      <c r="I65" s="42">
        <v>0.25</v>
      </c>
      <c r="J65" s="1" t="s">
        <v>239</v>
      </c>
      <c r="K65" s="2"/>
    </row>
    <row r="66" spans="1:11" x14ac:dyDescent="0.2">
      <c r="A66" s="40" t="s">
        <v>240</v>
      </c>
      <c r="B66" s="4" t="s">
        <v>241</v>
      </c>
      <c r="C66" s="4" t="s">
        <v>242</v>
      </c>
      <c r="D66" s="1" t="s">
        <v>24</v>
      </c>
      <c r="E66" s="1" t="s">
        <v>25</v>
      </c>
      <c r="F66" s="41">
        <v>4.8980000000000003E-2</v>
      </c>
      <c r="G66" s="41">
        <v>2.78</v>
      </c>
      <c r="H66" s="1">
        <v>3.3</v>
      </c>
      <c r="I66" s="1">
        <v>0.2</v>
      </c>
      <c r="J66" s="1" t="s">
        <v>20</v>
      </c>
      <c r="K66" s="2"/>
    </row>
    <row r="67" spans="1:11" x14ac:dyDescent="0.2">
      <c r="A67" s="40" t="s">
        <v>243</v>
      </c>
      <c r="B67" s="4" t="s">
        <v>244</v>
      </c>
      <c r="C67" s="4" t="s">
        <v>245</v>
      </c>
      <c r="D67" s="1" t="s">
        <v>246</v>
      </c>
      <c r="E67" s="1" t="s">
        <v>19</v>
      </c>
      <c r="F67" s="41">
        <v>1.6199999999999999E-2</v>
      </c>
      <c r="G67" s="41">
        <v>3.0112000000000001</v>
      </c>
      <c r="H67" s="1">
        <v>3.9</v>
      </c>
      <c r="I67" s="42">
        <v>0.2</v>
      </c>
      <c r="J67" s="1" t="s">
        <v>35</v>
      </c>
      <c r="K67" s="2"/>
    </row>
    <row r="68" spans="1:11" x14ac:dyDescent="0.2">
      <c r="A68" s="40" t="s">
        <v>247</v>
      </c>
      <c r="B68" s="4" t="s">
        <v>401</v>
      </c>
      <c r="C68" s="4" t="s">
        <v>249</v>
      </c>
      <c r="D68" s="1" t="s">
        <v>246</v>
      </c>
      <c r="E68" s="1" t="s">
        <v>19</v>
      </c>
      <c r="F68" s="41">
        <v>1.9400000000000001E-2</v>
      </c>
      <c r="G68" s="41">
        <v>2.9779</v>
      </c>
      <c r="H68" s="42">
        <v>4.2</v>
      </c>
      <c r="I68" s="42">
        <v>0.72</v>
      </c>
      <c r="J68" s="1" t="s">
        <v>35</v>
      </c>
      <c r="K68" s="2"/>
    </row>
    <row r="69" spans="1:11" x14ac:dyDescent="0.2">
      <c r="A69" s="40" t="s">
        <v>250</v>
      </c>
      <c r="B69" s="4" t="s">
        <v>251</v>
      </c>
      <c r="C69" s="4" t="s">
        <v>252</v>
      </c>
      <c r="D69" s="1" t="s">
        <v>246</v>
      </c>
      <c r="E69" s="1" t="s">
        <v>19</v>
      </c>
      <c r="F69" s="41">
        <v>1.5100000000000001E-2</v>
      </c>
      <c r="G69" s="41">
        <v>3.0600999999999998</v>
      </c>
      <c r="H69" s="42">
        <v>4.4000000000000004</v>
      </c>
      <c r="I69" s="42">
        <v>0.5</v>
      </c>
      <c r="J69" s="1" t="s">
        <v>35</v>
      </c>
      <c r="K69" s="2"/>
    </row>
    <row r="70" spans="1:11" x14ac:dyDescent="0.2">
      <c r="A70" s="40" t="s">
        <v>253</v>
      </c>
      <c r="B70" s="4" t="s">
        <v>254</v>
      </c>
      <c r="C70" s="4" t="s">
        <v>255</v>
      </c>
      <c r="D70" s="1" t="s">
        <v>246</v>
      </c>
      <c r="E70" s="1" t="s">
        <v>19</v>
      </c>
      <c r="F70" s="41">
        <v>3.0800000000000001E-2</v>
      </c>
      <c r="G70" s="41">
        <v>2.8574000000000002</v>
      </c>
      <c r="H70" s="42">
        <v>4.4000000000000004</v>
      </c>
      <c r="I70" s="42">
        <v>0.03</v>
      </c>
      <c r="J70" s="1" t="s">
        <v>35</v>
      </c>
      <c r="K70" s="2"/>
    </row>
    <row r="71" spans="1:11" x14ac:dyDescent="0.2">
      <c r="A71" s="40" t="s">
        <v>256</v>
      </c>
      <c r="B71" s="4" t="s">
        <v>257</v>
      </c>
      <c r="C71" s="4" t="s">
        <v>258</v>
      </c>
      <c r="D71" s="1" t="s">
        <v>246</v>
      </c>
      <c r="E71" s="1" t="s">
        <v>19</v>
      </c>
      <c r="F71" s="41">
        <v>4.2900000000000001E-2</v>
      </c>
      <c r="G71" s="41">
        <v>2.7189999999999999</v>
      </c>
      <c r="H71" s="42">
        <v>4.4000000000000004</v>
      </c>
      <c r="I71" s="42">
        <v>0.75</v>
      </c>
      <c r="J71" s="1" t="s">
        <v>35</v>
      </c>
      <c r="K71" s="2"/>
    </row>
    <row r="72" spans="1:11" x14ac:dyDescent="0.2">
      <c r="A72" s="40" t="s">
        <v>402</v>
      </c>
      <c r="B72" s="4" t="s">
        <v>403</v>
      </c>
      <c r="C72" s="4" t="s">
        <v>404</v>
      </c>
      <c r="D72" s="1" t="s">
        <v>246</v>
      </c>
      <c r="E72" s="1" t="s">
        <v>19</v>
      </c>
      <c r="F72" s="41"/>
      <c r="G72" s="41"/>
      <c r="H72" s="42"/>
      <c r="I72" s="42"/>
      <c r="K72" s="2"/>
    </row>
    <row r="73" spans="1:11" x14ac:dyDescent="0.2">
      <c r="A73" s="40" t="s">
        <v>259</v>
      </c>
      <c r="B73" s="4" t="s">
        <v>260</v>
      </c>
      <c r="C73" s="4" t="s">
        <v>261</v>
      </c>
      <c r="D73" s="1" t="s">
        <v>246</v>
      </c>
      <c r="E73" s="1" t="s">
        <v>19</v>
      </c>
      <c r="F73" s="41">
        <v>2.9499999999999998E-2</v>
      </c>
      <c r="G73" s="41">
        <v>2.8146</v>
      </c>
      <c r="H73" s="42">
        <v>3.8</v>
      </c>
      <c r="I73" s="42">
        <v>0.62</v>
      </c>
      <c r="J73" s="1" t="s">
        <v>35</v>
      </c>
      <c r="K73" s="2"/>
    </row>
    <row r="74" spans="1:11" x14ac:dyDescent="0.2">
      <c r="A74" s="40" t="s">
        <v>262</v>
      </c>
      <c r="B74" s="4" t="s">
        <v>263</v>
      </c>
      <c r="C74" s="4" t="s">
        <v>264</v>
      </c>
      <c r="D74" s="1" t="s">
        <v>265</v>
      </c>
      <c r="E74" s="1" t="s">
        <v>19</v>
      </c>
      <c r="F74" s="41">
        <v>7.9399999999999991E-3</v>
      </c>
      <c r="G74" s="41">
        <v>2.98</v>
      </c>
      <c r="H74" s="1">
        <v>4.5</v>
      </c>
      <c r="I74" s="42">
        <v>0</v>
      </c>
      <c r="J74" s="1" t="s">
        <v>20</v>
      </c>
      <c r="K74" s="2"/>
    </row>
    <row r="75" spans="1:11" x14ac:dyDescent="0.2">
      <c r="A75" s="40" t="s">
        <v>266</v>
      </c>
      <c r="B75" s="4" t="s">
        <v>267</v>
      </c>
      <c r="C75" s="4" t="s">
        <v>268</v>
      </c>
      <c r="D75" s="1" t="s">
        <v>57</v>
      </c>
      <c r="E75" s="1" t="s">
        <v>25</v>
      </c>
      <c r="F75" s="41">
        <v>5.62E-2</v>
      </c>
      <c r="G75" s="41">
        <v>2.6532</v>
      </c>
      <c r="H75" s="42">
        <v>2.4</v>
      </c>
      <c r="I75" s="42">
        <v>0.28000000000000003</v>
      </c>
      <c r="J75" s="1" t="s">
        <v>35</v>
      </c>
      <c r="K75" s="2"/>
    </row>
    <row r="76" spans="1:11" x14ac:dyDescent="0.2">
      <c r="A76" s="40" t="s">
        <v>269</v>
      </c>
      <c r="B76" s="4" t="s">
        <v>270</v>
      </c>
      <c r="C76" s="4" t="s">
        <v>271</v>
      </c>
      <c r="D76" s="1" t="s">
        <v>18</v>
      </c>
      <c r="E76" s="1" t="s">
        <v>34</v>
      </c>
      <c r="F76" s="41">
        <v>2.3900000000000001E-2</v>
      </c>
      <c r="G76" s="41">
        <v>3.0825</v>
      </c>
      <c r="H76" s="42">
        <v>2.1</v>
      </c>
      <c r="I76" s="42">
        <v>0.15</v>
      </c>
      <c r="J76" s="1" t="s">
        <v>35</v>
      </c>
      <c r="K76" s="2"/>
    </row>
    <row r="77" spans="1:11" x14ac:dyDescent="0.2">
      <c r="A77" s="40" t="s">
        <v>272</v>
      </c>
      <c r="B77" s="4" t="s">
        <v>273</v>
      </c>
      <c r="C77" s="4" t="s">
        <v>274</v>
      </c>
      <c r="D77" s="1" t="s">
        <v>275</v>
      </c>
      <c r="E77" s="1" t="s">
        <v>19</v>
      </c>
      <c r="F77" s="41">
        <v>9.7699999999999992E-3</v>
      </c>
      <c r="G77" s="41">
        <v>3.12</v>
      </c>
      <c r="H77" s="42">
        <v>3.5</v>
      </c>
      <c r="I77" s="42">
        <v>0.37</v>
      </c>
      <c r="J77" s="1" t="s">
        <v>20</v>
      </c>
      <c r="K77" s="2"/>
    </row>
    <row r="78" spans="1:11" x14ac:dyDescent="0.2">
      <c r="A78" s="40" t="s">
        <v>276</v>
      </c>
      <c r="B78" s="4" t="s">
        <v>277</v>
      </c>
      <c r="C78" s="4" t="s">
        <v>278</v>
      </c>
      <c r="D78" s="1" t="s">
        <v>73</v>
      </c>
      <c r="E78" s="1" t="s">
        <v>19</v>
      </c>
      <c r="F78" s="41">
        <v>9.4000000000000004E-3</v>
      </c>
      <c r="G78" s="41">
        <v>3.12</v>
      </c>
      <c r="H78" s="42">
        <v>4.5</v>
      </c>
      <c r="I78" s="42">
        <v>0.8</v>
      </c>
      <c r="J78" s="1" t="s">
        <v>35</v>
      </c>
      <c r="K78" s="2"/>
    </row>
    <row r="79" spans="1:11" x14ac:dyDescent="0.2">
      <c r="A79" s="40" t="s">
        <v>279</v>
      </c>
      <c r="B79" s="4" t="s">
        <v>280</v>
      </c>
      <c r="C79" s="4" t="s">
        <v>281</v>
      </c>
      <c r="D79" s="1" t="s">
        <v>282</v>
      </c>
      <c r="E79" s="1" t="s">
        <v>19</v>
      </c>
      <c r="F79" s="41">
        <v>1.5100000000000001E-3</v>
      </c>
      <c r="G79" s="41">
        <v>2.91</v>
      </c>
      <c r="H79" s="42">
        <v>3.5</v>
      </c>
      <c r="I79" s="42">
        <v>0.5</v>
      </c>
      <c r="J79" s="1" t="s">
        <v>20</v>
      </c>
      <c r="K79" s="2"/>
    </row>
    <row r="80" spans="1:11" x14ac:dyDescent="0.2">
      <c r="A80" s="40" t="s">
        <v>283</v>
      </c>
      <c r="B80" s="4" t="s">
        <v>284</v>
      </c>
      <c r="C80" s="4" t="s">
        <v>285</v>
      </c>
      <c r="D80" s="1" t="s">
        <v>221</v>
      </c>
      <c r="E80" s="1" t="s">
        <v>19</v>
      </c>
      <c r="F80" s="41">
        <v>1.2019999999999999E-2</v>
      </c>
      <c r="G80" s="41">
        <v>3.06</v>
      </c>
      <c r="H80" s="42">
        <v>3.6</v>
      </c>
      <c r="I80" s="42">
        <v>0.56000000000000005</v>
      </c>
      <c r="J80" s="1" t="s">
        <v>20</v>
      </c>
      <c r="K80" s="2"/>
    </row>
    <row r="81" spans="1:11" x14ac:dyDescent="0.2">
      <c r="A81" s="40" t="s">
        <v>286</v>
      </c>
      <c r="B81" s="4" t="s">
        <v>287</v>
      </c>
      <c r="C81" s="4" t="s">
        <v>288</v>
      </c>
      <c r="D81" s="1" t="s">
        <v>246</v>
      </c>
      <c r="E81" s="1" t="s">
        <v>19</v>
      </c>
      <c r="F81" s="41">
        <v>4.0500000000000001E-2</v>
      </c>
      <c r="G81" s="41">
        <v>2.718</v>
      </c>
      <c r="H81" s="42">
        <v>4</v>
      </c>
      <c r="I81" s="42">
        <v>0.67</v>
      </c>
      <c r="J81" s="1" t="s">
        <v>35</v>
      </c>
      <c r="K81" s="2"/>
    </row>
    <row r="82" spans="1:11" x14ac:dyDescent="0.2">
      <c r="A82" s="40" t="s">
        <v>289</v>
      </c>
      <c r="B82" s="4" t="s">
        <v>290</v>
      </c>
      <c r="C82" s="4" t="s">
        <v>291</v>
      </c>
      <c r="D82" s="1" t="s">
        <v>73</v>
      </c>
      <c r="E82" s="1" t="s">
        <v>19</v>
      </c>
      <c r="F82" s="41">
        <v>1.35E-2</v>
      </c>
      <c r="G82" s="41">
        <v>3.0430000000000001</v>
      </c>
      <c r="H82" s="42">
        <v>3.2</v>
      </c>
      <c r="I82" s="1">
        <v>0.1</v>
      </c>
      <c r="J82" s="1" t="s">
        <v>20</v>
      </c>
      <c r="K82" s="2"/>
    </row>
    <row r="83" spans="1:11" x14ac:dyDescent="0.2">
      <c r="A83" s="40" t="s">
        <v>292</v>
      </c>
      <c r="B83" s="4" t="s">
        <v>293</v>
      </c>
      <c r="C83" s="4" t="s">
        <v>294</v>
      </c>
      <c r="D83" s="1" t="s">
        <v>214</v>
      </c>
      <c r="E83" s="1" t="s">
        <v>19</v>
      </c>
      <c r="F83" s="41">
        <v>3.44E-2</v>
      </c>
      <c r="G83" s="41">
        <v>2.968</v>
      </c>
      <c r="H83" s="42"/>
      <c r="I83" s="42"/>
      <c r="J83" s="1" t="s">
        <v>35</v>
      </c>
      <c r="K83" s="2"/>
    </row>
    <row r="84" spans="1:11" x14ac:dyDescent="0.2">
      <c r="A84" s="40" t="s">
        <v>295</v>
      </c>
      <c r="B84" s="4" t="s">
        <v>296</v>
      </c>
      <c r="C84" s="4" t="s">
        <v>297</v>
      </c>
      <c r="D84" s="1" t="s">
        <v>214</v>
      </c>
      <c r="E84" s="1" t="s">
        <v>19</v>
      </c>
      <c r="F84" s="41">
        <v>2.0299999999999999E-2</v>
      </c>
      <c r="G84" s="41">
        <v>3.1263999999999998</v>
      </c>
      <c r="H84" s="42">
        <v>2.8</v>
      </c>
      <c r="I84" s="42">
        <v>0</v>
      </c>
      <c r="J84" s="1" t="s">
        <v>35</v>
      </c>
      <c r="K84" s="2"/>
    </row>
    <row r="85" spans="1:11" x14ac:dyDescent="0.2">
      <c r="A85" s="40" t="s">
        <v>298</v>
      </c>
      <c r="B85" s="4" t="s">
        <v>299</v>
      </c>
      <c r="C85" s="4" t="s">
        <v>300</v>
      </c>
      <c r="D85" s="1" t="s">
        <v>275</v>
      </c>
      <c r="E85" s="1" t="s">
        <v>19</v>
      </c>
      <c r="F85" s="41">
        <v>0.01</v>
      </c>
      <c r="G85" s="41">
        <v>3.12</v>
      </c>
      <c r="H85" s="42">
        <v>3.5</v>
      </c>
      <c r="I85" s="42">
        <v>0.53</v>
      </c>
      <c r="J85" s="1" t="s">
        <v>20</v>
      </c>
      <c r="K85" s="2"/>
    </row>
    <row r="86" spans="1:11" x14ac:dyDescent="0.2">
      <c r="A86" s="40" t="s">
        <v>301</v>
      </c>
      <c r="B86" s="4" t="s">
        <v>302</v>
      </c>
      <c r="C86" s="4" t="s">
        <v>303</v>
      </c>
      <c r="D86" s="1" t="s">
        <v>304</v>
      </c>
      <c r="E86" s="1" t="s">
        <v>19</v>
      </c>
      <c r="F86" s="41">
        <v>1.1480000000000001E-2</v>
      </c>
      <c r="G86" s="41">
        <v>3.09</v>
      </c>
      <c r="H86" s="42">
        <v>4.4000000000000004</v>
      </c>
      <c r="I86" s="42">
        <v>0.79</v>
      </c>
      <c r="J86" s="1" t="s">
        <v>20</v>
      </c>
      <c r="K86" s="2"/>
    </row>
    <row r="87" spans="1:11" x14ac:dyDescent="0.2">
      <c r="A87" s="40" t="s">
        <v>305</v>
      </c>
      <c r="B87" s="4" t="s">
        <v>306</v>
      </c>
      <c r="C87" s="4" t="s">
        <v>307</v>
      </c>
      <c r="D87" s="1" t="s">
        <v>73</v>
      </c>
      <c r="E87" s="1" t="s">
        <v>19</v>
      </c>
      <c r="F87" s="41">
        <v>1.1480000000000001E-2</v>
      </c>
      <c r="G87" s="41">
        <v>3.06</v>
      </c>
      <c r="H87" s="42">
        <v>4.0999999999999996</v>
      </c>
      <c r="I87" s="42">
        <v>0.5</v>
      </c>
      <c r="J87" s="1" t="s">
        <v>20</v>
      </c>
      <c r="K87" s="2"/>
    </row>
    <row r="88" spans="1:11" x14ac:dyDescent="0.2">
      <c r="A88" s="40" t="s">
        <v>308</v>
      </c>
      <c r="B88" s="4" t="s">
        <v>309</v>
      </c>
      <c r="C88" s="4" t="s">
        <v>310</v>
      </c>
      <c r="D88" s="1" t="s">
        <v>311</v>
      </c>
      <c r="E88" s="1" t="s">
        <v>34</v>
      </c>
      <c r="F88" s="41">
        <v>1.5299999999999999E-2</v>
      </c>
      <c r="G88" s="41">
        <v>3.0626000000000002</v>
      </c>
      <c r="H88" s="42">
        <v>2</v>
      </c>
      <c r="I88" s="42">
        <v>0</v>
      </c>
      <c r="J88" s="1" t="s">
        <v>35</v>
      </c>
      <c r="K88" s="2"/>
    </row>
    <row r="89" spans="1:11" x14ac:dyDescent="0.2">
      <c r="A89" s="40" t="s">
        <v>312</v>
      </c>
      <c r="B89" s="4" t="s">
        <v>313</v>
      </c>
      <c r="C89" s="4" t="s">
        <v>314</v>
      </c>
      <c r="D89" s="1" t="s">
        <v>311</v>
      </c>
      <c r="E89" s="1" t="s">
        <v>34</v>
      </c>
      <c r="F89" s="41">
        <v>1.24E-2</v>
      </c>
      <c r="G89" s="41">
        <v>3.1109</v>
      </c>
      <c r="H89" s="42">
        <v>2</v>
      </c>
      <c r="I89" s="42">
        <v>0</v>
      </c>
      <c r="J89" s="1" t="s">
        <v>35</v>
      </c>
      <c r="K89" s="2"/>
    </row>
    <row r="90" spans="1:11" x14ac:dyDescent="0.2">
      <c r="A90" s="40" t="s">
        <v>315</v>
      </c>
      <c r="B90" s="4" t="s">
        <v>316</v>
      </c>
      <c r="C90" s="4" t="s">
        <v>317</v>
      </c>
      <c r="D90" s="1" t="s">
        <v>311</v>
      </c>
      <c r="E90" s="1" t="s">
        <v>34</v>
      </c>
      <c r="F90" s="41">
        <v>1.55E-2</v>
      </c>
      <c r="G90" s="41">
        <v>3.0626000000000002</v>
      </c>
      <c r="H90" s="42">
        <v>2</v>
      </c>
      <c r="I90" s="42">
        <v>0</v>
      </c>
      <c r="J90" s="1" t="s">
        <v>35</v>
      </c>
      <c r="K90" s="2"/>
    </row>
    <row r="91" spans="1:11" x14ac:dyDescent="0.2">
      <c r="A91" s="40" t="s">
        <v>318</v>
      </c>
      <c r="B91" s="4" t="s">
        <v>319</v>
      </c>
      <c r="C91" s="4" t="s">
        <v>399</v>
      </c>
      <c r="D91" s="1" t="s">
        <v>311</v>
      </c>
      <c r="E91" s="1" t="s">
        <v>34</v>
      </c>
      <c r="F91" s="41">
        <v>1.47E-2</v>
      </c>
      <c r="G91" s="41">
        <v>3.0548000000000002</v>
      </c>
      <c r="H91" s="42">
        <v>2</v>
      </c>
      <c r="I91" s="42">
        <v>0</v>
      </c>
      <c r="J91" s="1" t="s">
        <v>35</v>
      </c>
      <c r="K91" s="2"/>
    </row>
    <row r="92" spans="1:11" x14ac:dyDescent="0.2">
      <c r="A92" s="40" t="s">
        <v>320</v>
      </c>
      <c r="B92" s="4" t="s">
        <v>321</v>
      </c>
      <c r="C92" s="4" t="s">
        <v>322</v>
      </c>
      <c r="D92" s="1" t="s">
        <v>311</v>
      </c>
      <c r="E92" s="1" t="s">
        <v>34</v>
      </c>
      <c r="F92" s="41">
        <v>3.3500000000000002E-2</v>
      </c>
      <c r="G92" s="41">
        <v>2.7086000000000001</v>
      </c>
      <c r="H92" s="42">
        <v>2</v>
      </c>
      <c r="I92" s="42">
        <v>0</v>
      </c>
      <c r="J92" s="1" t="s">
        <v>35</v>
      </c>
      <c r="K92" s="2"/>
    </row>
    <row r="93" spans="1:11" x14ac:dyDescent="0.2">
      <c r="A93" s="40" t="s">
        <v>323</v>
      </c>
      <c r="B93" s="4" t="s">
        <v>324</v>
      </c>
      <c r="C93" s="4" t="s">
        <v>325</v>
      </c>
      <c r="D93" s="1" t="s">
        <v>311</v>
      </c>
      <c r="E93" s="1" t="s">
        <v>34</v>
      </c>
      <c r="F93" s="41">
        <v>2.5000000000000001E-2</v>
      </c>
      <c r="G93" s="41">
        <v>2.9214000000000002</v>
      </c>
      <c r="H93" s="42">
        <v>2</v>
      </c>
      <c r="I93" s="42">
        <v>0.08</v>
      </c>
      <c r="J93" s="1" t="s">
        <v>35</v>
      </c>
      <c r="K93" s="2"/>
    </row>
    <row r="94" spans="1:11" x14ac:dyDescent="0.2">
      <c r="A94" s="40" t="s">
        <v>326</v>
      </c>
      <c r="B94" s="4" t="s">
        <v>327</v>
      </c>
      <c r="C94" s="4" t="s">
        <v>328</v>
      </c>
      <c r="D94" s="1" t="s">
        <v>304</v>
      </c>
      <c r="E94" s="1" t="s">
        <v>19</v>
      </c>
      <c r="F94" s="41">
        <v>1.5140000000000001E-2</v>
      </c>
      <c r="G94" s="41">
        <v>2.99</v>
      </c>
      <c r="H94" s="42">
        <v>3.8</v>
      </c>
      <c r="I94" s="42">
        <v>0.55000000000000004</v>
      </c>
      <c r="J94" s="1" t="s">
        <v>20</v>
      </c>
      <c r="K94" s="2"/>
    </row>
    <row r="95" spans="1:11" x14ac:dyDescent="0.2">
      <c r="A95" s="40" t="s">
        <v>329</v>
      </c>
      <c r="B95" s="4" t="s">
        <v>330</v>
      </c>
      <c r="C95" s="4" t="s">
        <v>331</v>
      </c>
      <c r="D95" s="1" t="s">
        <v>311</v>
      </c>
      <c r="E95" s="1" t="s">
        <v>34</v>
      </c>
      <c r="F95" s="41">
        <v>1.21E-2</v>
      </c>
      <c r="G95" s="41">
        <v>3.0274999999999999</v>
      </c>
      <c r="H95" s="42"/>
      <c r="I95" s="42"/>
      <c r="J95" s="1" t="s">
        <v>332</v>
      </c>
      <c r="K95" s="2"/>
    </row>
    <row r="96" spans="1:11" x14ac:dyDescent="0.2">
      <c r="A96" s="40" t="s">
        <v>333</v>
      </c>
      <c r="B96" s="4" t="s">
        <v>334</v>
      </c>
      <c r="C96" s="4" t="s">
        <v>335</v>
      </c>
      <c r="D96" s="1" t="s">
        <v>311</v>
      </c>
      <c r="E96" s="1" t="s">
        <v>34</v>
      </c>
      <c r="F96" s="41">
        <v>4.5999999999999999E-3</v>
      </c>
      <c r="G96" s="41">
        <v>3.4291</v>
      </c>
      <c r="H96" s="42">
        <v>2</v>
      </c>
      <c r="I96" s="42">
        <v>0.06</v>
      </c>
      <c r="J96" s="1" t="s">
        <v>35</v>
      </c>
      <c r="K96" s="2"/>
    </row>
    <row r="97" spans="1:11" x14ac:dyDescent="0.2">
      <c r="A97" s="40" t="s">
        <v>336</v>
      </c>
      <c r="B97" s="4" t="s">
        <v>337</v>
      </c>
      <c r="C97" s="4" t="s">
        <v>338</v>
      </c>
      <c r="D97" s="1" t="s">
        <v>311</v>
      </c>
      <c r="E97" s="1" t="s">
        <v>34</v>
      </c>
      <c r="F97" s="41">
        <v>9.9000000000000008E-3</v>
      </c>
      <c r="G97" s="41">
        <v>3.1707999999999998</v>
      </c>
      <c r="H97" s="42">
        <v>2</v>
      </c>
      <c r="I97" s="42">
        <v>0</v>
      </c>
      <c r="J97" s="1" t="s">
        <v>35</v>
      </c>
      <c r="K97" s="2"/>
    </row>
    <row r="98" spans="1:11" x14ac:dyDescent="0.2">
      <c r="A98" s="40" t="s">
        <v>339</v>
      </c>
      <c r="B98" s="4" t="s">
        <v>340</v>
      </c>
      <c r="C98" s="4" t="s">
        <v>341</v>
      </c>
      <c r="D98" s="1" t="s">
        <v>311</v>
      </c>
      <c r="E98" s="1" t="s">
        <v>34</v>
      </c>
      <c r="F98" s="41">
        <v>0.121</v>
      </c>
      <c r="G98" s="41">
        <v>3.0274999999999999</v>
      </c>
      <c r="H98" s="42">
        <v>2</v>
      </c>
      <c r="I98" s="42">
        <v>0</v>
      </c>
      <c r="J98" s="1" t="s">
        <v>35</v>
      </c>
      <c r="K98" s="2"/>
    </row>
    <row r="99" spans="1:11" x14ac:dyDescent="0.2">
      <c r="A99" s="47" t="s">
        <v>342</v>
      </c>
      <c r="B99" s="4" t="s">
        <v>343</v>
      </c>
      <c r="C99" s="4" t="s">
        <v>344</v>
      </c>
      <c r="D99" s="1" t="s">
        <v>311</v>
      </c>
      <c r="E99" s="1" t="s">
        <v>34</v>
      </c>
      <c r="F99" s="41">
        <v>1.5599999999999999E-2</v>
      </c>
      <c r="G99" s="41">
        <v>3.0640999999999998</v>
      </c>
      <c r="H99" s="42">
        <v>2</v>
      </c>
      <c r="I99" s="42">
        <v>0</v>
      </c>
      <c r="J99" s="1" t="s">
        <v>35</v>
      </c>
      <c r="K99" s="2"/>
    </row>
    <row r="100" spans="1:11" x14ac:dyDescent="0.2">
      <c r="A100" s="40" t="s">
        <v>345</v>
      </c>
      <c r="B100" s="4" t="s">
        <v>346</v>
      </c>
      <c r="C100" s="4" t="s">
        <v>347</v>
      </c>
      <c r="D100" s="1" t="s">
        <v>311</v>
      </c>
      <c r="E100" s="1" t="s">
        <v>34</v>
      </c>
      <c r="F100" s="41">
        <v>2.5000000000000001E-2</v>
      </c>
      <c r="G100" s="41">
        <v>2.9214000000000002</v>
      </c>
      <c r="H100" s="42">
        <v>2</v>
      </c>
      <c r="I100" s="42">
        <v>0.02</v>
      </c>
      <c r="J100" s="1" t="s">
        <v>35</v>
      </c>
      <c r="K100" s="2"/>
    </row>
    <row r="101" spans="1:11" x14ac:dyDescent="0.2">
      <c r="A101" s="40" t="s">
        <v>348</v>
      </c>
      <c r="B101" s="4" t="s">
        <v>349</v>
      </c>
      <c r="C101" s="4" t="s">
        <v>350</v>
      </c>
      <c r="D101" s="1" t="s">
        <v>351</v>
      </c>
      <c r="E101" s="1" t="s">
        <v>19</v>
      </c>
      <c r="F101" s="41">
        <v>5.0000000000000001E-3</v>
      </c>
      <c r="G101" s="41">
        <v>3.0825</v>
      </c>
      <c r="H101" s="1">
        <v>4.5</v>
      </c>
      <c r="I101" s="1">
        <v>0.6</v>
      </c>
      <c r="J101" s="1" t="s">
        <v>35</v>
      </c>
      <c r="K101" s="2"/>
    </row>
    <row r="102" spans="1:11" x14ac:dyDescent="0.2">
      <c r="A102" s="40" t="s">
        <v>352</v>
      </c>
      <c r="B102" s="4" t="s">
        <v>353</v>
      </c>
      <c r="C102" s="5" t="s">
        <v>354</v>
      </c>
      <c r="D102" s="1" t="s">
        <v>18</v>
      </c>
      <c r="E102" s="1" t="s">
        <v>34</v>
      </c>
      <c r="F102" s="41">
        <v>1.95E-2</v>
      </c>
      <c r="G102" s="41">
        <v>2.99</v>
      </c>
      <c r="H102" s="42">
        <v>2.5</v>
      </c>
      <c r="I102" s="42">
        <v>0.1</v>
      </c>
      <c r="J102" s="1" t="s">
        <v>20</v>
      </c>
      <c r="K102" s="2"/>
    </row>
    <row r="103" spans="1:11" x14ac:dyDescent="0.2">
      <c r="A103" s="40" t="s">
        <v>355</v>
      </c>
      <c r="B103" s="4" t="s">
        <v>356</v>
      </c>
      <c r="C103" s="4" t="s">
        <v>357</v>
      </c>
      <c r="D103" s="1" t="s">
        <v>18</v>
      </c>
      <c r="E103" s="1" t="s">
        <v>34</v>
      </c>
      <c r="F103" s="41">
        <v>1.9949999999999999E-2</v>
      </c>
      <c r="G103" s="41">
        <v>2.99</v>
      </c>
      <c r="H103" s="42">
        <v>2</v>
      </c>
      <c r="I103" s="42">
        <v>0</v>
      </c>
      <c r="J103" s="1" t="s">
        <v>20</v>
      </c>
      <c r="K103" s="2"/>
    </row>
    <row r="104" spans="1:11" x14ac:dyDescent="0.2">
      <c r="A104" s="40" t="s">
        <v>358</v>
      </c>
      <c r="B104" s="4" t="s">
        <v>359</v>
      </c>
      <c r="C104" s="4" t="s">
        <v>360</v>
      </c>
      <c r="D104" s="1" t="s">
        <v>18</v>
      </c>
      <c r="E104" s="1" t="s">
        <v>25</v>
      </c>
      <c r="F104" s="41">
        <v>1.9949999999999999E-2</v>
      </c>
      <c r="G104" s="41">
        <v>2.95</v>
      </c>
      <c r="H104" s="42">
        <v>3.1</v>
      </c>
      <c r="I104" s="42">
        <v>0.2</v>
      </c>
      <c r="J104" s="1" t="s">
        <v>20</v>
      </c>
      <c r="K104" s="2"/>
    </row>
    <row r="105" spans="1:11" x14ac:dyDescent="0.2">
      <c r="A105" s="40" t="s">
        <v>361</v>
      </c>
      <c r="B105" s="4" t="s">
        <v>362</v>
      </c>
      <c r="C105" s="4" t="s">
        <v>363</v>
      </c>
      <c r="D105" s="1" t="s">
        <v>18</v>
      </c>
      <c r="E105" s="1" t="s">
        <v>34</v>
      </c>
      <c r="F105" s="41">
        <v>1.4789999999999999E-2</v>
      </c>
      <c r="G105" s="41">
        <v>3.01</v>
      </c>
      <c r="H105" s="42">
        <v>2</v>
      </c>
      <c r="I105" s="42">
        <v>0</v>
      </c>
      <c r="J105" s="1" t="s">
        <v>20</v>
      </c>
      <c r="K105" s="2"/>
    </row>
    <row r="106" spans="1:11" x14ac:dyDescent="0.2">
      <c r="A106" s="40" t="s">
        <v>364</v>
      </c>
      <c r="B106" s="4" t="s">
        <v>365</v>
      </c>
      <c r="C106" s="4" t="s">
        <v>366</v>
      </c>
      <c r="D106" s="1" t="s">
        <v>18</v>
      </c>
      <c r="E106" s="1" t="s">
        <v>25</v>
      </c>
      <c r="F106" s="41">
        <v>2.188E-2</v>
      </c>
      <c r="G106" s="41">
        <v>2.96</v>
      </c>
      <c r="H106" s="1">
        <v>3.3</v>
      </c>
      <c r="I106" s="1">
        <v>0.3</v>
      </c>
      <c r="J106" s="1" t="s">
        <v>20</v>
      </c>
      <c r="K106" s="2"/>
    </row>
    <row r="107" spans="1:11" x14ac:dyDescent="0.2">
      <c r="A107" s="40" t="s">
        <v>367</v>
      </c>
      <c r="B107" s="4" t="s">
        <v>368</v>
      </c>
      <c r="C107" s="46" t="s">
        <v>369</v>
      </c>
      <c r="D107" s="1" t="s">
        <v>18</v>
      </c>
      <c r="E107" s="1" t="s">
        <v>34</v>
      </c>
      <c r="F107" s="41">
        <v>1.66E-2</v>
      </c>
      <c r="G107" s="41">
        <v>2.99</v>
      </c>
      <c r="H107" s="42"/>
      <c r="I107" s="42"/>
      <c r="J107" s="1" t="s">
        <v>20</v>
      </c>
      <c r="K107" s="2"/>
    </row>
    <row r="108" spans="1:11" x14ac:dyDescent="0.2">
      <c r="A108" s="40" t="s">
        <v>388</v>
      </c>
      <c r="B108" s="4" t="s">
        <v>371</v>
      </c>
      <c r="C108" s="4" t="s">
        <v>372</v>
      </c>
      <c r="D108" s="1" t="s">
        <v>370</v>
      </c>
      <c r="E108" s="1" t="s">
        <v>19</v>
      </c>
      <c r="F108" s="41">
        <v>3.8E-3</v>
      </c>
      <c r="G108" s="41">
        <v>3.21</v>
      </c>
      <c r="H108" s="42">
        <v>4.2</v>
      </c>
      <c r="I108" s="42">
        <v>0.72</v>
      </c>
      <c r="J108" s="1" t="s">
        <v>20</v>
      </c>
      <c r="K108" s="2"/>
    </row>
    <row r="109" spans="1:11" x14ac:dyDescent="0.2">
      <c r="A109" s="7" t="s">
        <v>373</v>
      </c>
      <c r="B109" s="4" t="s">
        <v>374</v>
      </c>
      <c r="C109" s="4" t="s">
        <v>375</v>
      </c>
      <c r="D109" s="1" t="s">
        <v>61</v>
      </c>
      <c r="E109" s="1" t="s">
        <v>19</v>
      </c>
      <c r="F109" s="41">
        <v>8.9099999999999995E-3</v>
      </c>
      <c r="G109" s="41">
        <v>3.01</v>
      </c>
      <c r="H109" s="42">
        <v>3.3</v>
      </c>
      <c r="I109" s="42">
        <v>0.1</v>
      </c>
      <c r="J109" s="1" t="s">
        <v>20</v>
      </c>
      <c r="K109" s="2"/>
    </row>
    <row r="110" spans="1:11" x14ac:dyDescent="0.2">
      <c r="A110" s="40" t="s">
        <v>392</v>
      </c>
      <c r="B110" s="4" t="s">
        <v>391</v>
      </c>
      <c r="C110" s="4" t="s">
        <v>396</v>
      </c>
      <c r="D110" s="1" t="s">
        <v>91</v>
      </c>
      <c r="E110" s="1" t="s">
        <v>19</v>
      </c>
      <c r="F110" s="41">
        <v>1.7000000000000001E-2</v>
      </c>
      <c r="G110" s="41">
        <v>2.95</v>
      </c>
      <c r="H110" s="42">
        <v>4.0999999999999996</v>
      </c>
      <c r="I110" s="42">
        <v>0.4</v>
      </c>
      <c r="J110" s="1" t="s">
        <v>20</v>
      </c>
      <c r="K110" s="2"/>
    </row>
    <row r="111" spans="1:11" x14ac:dyDescent="0.2">
      <c r="A111" s="7" t="s">
        <v>405</v>
      </c>
      <c r="B111" s="4" t="s">
        <v>406</v>
      </c>
      <c r="C111" s="4" t="s">
        <v>407</v>
      </c>
      <c r="D111" s="1" t="s">
        <v>311</v>
      </c>
      <c r="E111" s="1" t="s">
        <v>34</v>
      </c>
      <c r="F111" s="41">
        <v>4.5999999999999999E-3</v>
      </c>
      <c r="G111" s="41">
        <v>3.4291</v>
      </c>
      <c r="H111" s="42">
        <v>2</v>
      </c>
      <c r="I111" s="42">
        <v>0.06</v>
      </c>
      <c r="J111" s="1" t="s">
        <v>332</v>
      </c>
      <c r="K111" s="2"/>
    </row>
    <row r="112" spans="1:11" x14ac:dyDescent="0.2">
      <c r="A112" s="7" t="s">
        <v>408</v>
      </c>
      <c r="B112" s="4" t="s">
        <v>409</v>
      </c>
      <c r="C112" s="4" t="s">
        <v>410</v>
      </c>
      <c r="D112" s="1" t="s">
        <v>411</v>
      </c>
      <c r="E112" s="1" t="s">
        <v>123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20</v>
      </c>
      <c r="K112" s="2"/>
    </row>
    <row r="113" spans="1:11" x14ac:dyDescent="0.2">
      <c r="A113" s="7" t="s">
        <v>412</v>
      </c>
      <c r="B113" s="4" t="s">
        <v>413</v>
      </c>
      <c r="C113" s="4" t="s">
        <v>414</v>
      </c>
      <c r="D113" s="1" t="s">
        <v>411</v>
      </c>
      <c r="E113" s="1" t="s">
        <v>123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20</v>
      </c>
      <c r="K113" s="2"/>
    </row>
    <row r="114" spans="1:11" x14ac:dyDescent="0.2">
      <c r="A114" s="7" t="s">
        <v>415</v>
      </c>
      <c r="B114" s="4" t="s">
        <v>416</v>
      </c>
      <c r="C114" s="4" t="s">
        <v>417</v>
      </c>
      <c r="D114" s="1" t="s">
        <v>69</v>
      </c>
      <c r="E114" s="1" t="s">
        <v>25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20</v>
      </c>
      <c r="K114" s="2"/>
    </row>
    <row r="115" spans="1:11" x14ac:dyDescent="0.2">
      <c r="A115" s="7" t="s">
        <v>418</v>
      </c>
      <c r="B115" s="4" t="s">
        <v>419</v>
      </c>
      <c r="C115" s="4" t="s">
        <v>420</v>
      </c>
      <c r="D115" s="1" t="s">
        <v>421</v>
      </c>
      <c r="E115" s="1" t="s">
        <v>25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20</v>
      </c>
      <c r="K115" s="2"/>
    </row>
    <row r="116" spans="1:11" x14ac:dyDescent="0.2">
      <c r="A116" s="7" t="s">
        <v>422</v>
      </c>
      <c r="B116" s="4" t="s">
        <v>423</v>
      </c>
      <c r="C116" s="4" t="s">
        <v>424</v>
      </c>
      <c r="D116" s="1" t="s">
        <v>425</v>
      </c>
      <c r="E116" s="1" t="s">
        <v>25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20</v>
      </c>
      <c r="K116" s="2"/>
    </row>
    <row r="117" spans="1:11" x14ac:dyDescent="0.2">
      <c r="A117" s="7" t="s">
        <v>429</v>
      </c>
      <c r="B117" s="4" t="s">
        <v>430</v>
      </c>
      <c r="C117" s="4" t="s">
        <v>435</v>
      </c>
      <c r="D117" s="1" t="s">
        <v>431</v>
      </c>
      <c r="E117" s="1" t="s">
        <v>25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20</v>
      </c>
      <c r="K117" s="2"/>
    </row>
    <row r="118" spans="1:11" x14ac:dyDescent="0.2">
      <c r="A118" s="7" t="s">
        <v>432</v>
      </c>
      <c r="B118" s="4" t="s">
        <v>433</v>
      </c>
      <c r="C118" s="4" t="s">
        <v>434</v>
      </c>
      <c r="D118" s="1" t="s">
        <v>18</v>
      </c>
      <c r="E118" s="1" t="s">
        <v>25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20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fish</vt:lpstr>
      <vt:lpstr>rugosity</vt:lpstr>
      <vt:lpstr>species.lookup</vt:lpstr>
      <vt:lpstr>lookups</vt:lpstr>
      <vt:lpstr>lookups!fish.list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2022-11-14T20:06:22Z</dcterms:modified>
</cp:coreProperties>
</file>