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s" sheetId="1" r:id="rId4"/>
    <sheet state="visible" name="fish" sheetId="2" r:id="rId5"/>
    <sheet state="visible" name="inverts" sheetId="3" r:id="rId6"/>
    <sheet state="visible" name="lookups_fish" sheetId="4" r:id="rId7"/>
    <sheet state="visible" name="lookups_inverts" sheetId="5" r:id="rId8"/>
  </sheets>
  <definedNames>
    <definedName name="fish.list">#REF!</definedName>
    <definedName name="Spec_nam">#REF!</definedName>
  </definedNames>
  <calcPr/>
</workbook>
</file>

<file path=xl/sharedStrings.xml><?xml version="1.0" encoding="utf-8"?>
<sst xmlns="http://schemas.openxmlformats.org/spreadsheetml/2006/main" count="1068" uniqueCount="570">
  <si>
    <t>date</t>
  </si>
  <si>
    <t>site</t>
  </si>
  <si>
    <t>time.start</t>
  </si>
  <si>
    <t>gps.marker</t>
  </si>
  <si>
    <t>gps.number</t>
  </si>
  <si>
    <t>lat</t>
  </si>
  <si>
    <t>lon</t>
  </si>
  <si>
    <t>depth</t>
  </si>
  <si>
    <t>notes</t>
  </si>
  <si>
    <t>Loblolly Bay</t>
  </si>
  <si>
    <t>n/a</t>
  </si>
  <si>
    <t>hot water, silty, low tide, high prevalance of Valonia Macrophysa, some Jania spp., Leurencia spp., Dictyota spp., cladophora catenata, Cyanobacteria and high levels of sediment around mangrove roots</t>
  </si>
  <si>
    <t>surveyor</t>
  </si>
  <si>
    <t>transect</t>
  </si>
  <si>
    <t>depth.m</t>
  </si>
  <si>
    <t>species.code</t>
  </si>
  <si>
    <t>length</t>
  </si>
  <si>
    <t>number</t>
  </si>
  <si>
    <t>phase</t>
  </si>
  <si>
    <t>common.name</t>
  </si>
  <si>
    <t>species.name</t>
  </si>
  <si>
    <t>family</t>
  </si>
  <si>
    <t>functional.group</t>
  </si>
  <si>
    <t>a</t>
  </si>
  <si>
    <t>b</t>
  </si>
  <si>
    <t>biomass</t>
  </si>
  <si>
    <t>MWW</t>
  </si>
  <si>
    <t>sms</t>
  </si>
  <si>
    <t>sgm</t>
  </si>
  <si>
    <t>grs</t>
  </si>
  <si>
    <t>frg</t>
  </si>
  <si>
    <t>whg</t>
  </si>
  <si>
    <t>bsg</t>
  </si>
  <si>
    <t>mgs</t>
  </si>
  <si>
    <t>strp</t>
  </si>
  <si>
    <t>j</t>
  </si>
  <si>
    <t>beau</t>
  </si>
  <si>
    <t>rsil</t>
  </si>
  <si>
    <t>hsil</t>
  </si>
  <si>
    <t>jvg</t>
  </si>
  <si>
    <t>species code</t>
  </si>
  <si>
    <t>Species</t>
  </si>
  <si>
    <t>Type</t>
  </si>
  <si>
    <t>GRB</t>
  </si>
  <si>
    <t>wspo</t>
  </si>
  <si>
    <t>anem</t>
  </si>
  <si>
    <t>btun</t>
  </si>
  <si>
    <t>ospo</t>
  </si>
  <si>
    <t>code</t>
  </si>
  <si>
    <t>trophic.level</t>
  </si>
  <si>
    <t>trophic.se</t>
  </si>
  <si>
    <t>L-W.citation</t>
  </si>
  <si>
    <t>Sergeant Major</t>
  </si>
  <si>
    <t>Abudefduf saxatilis</t>
  </si>
  <si>
    <t>Pomacentridae</t>
  </si>
  <si>
    <t>Carnivores</t>
  </si>
  <si>
    <t>FishBase</t>
  </si>
  <si>
    <t>hcc</t>
  </si>
  <si>
    <t>Honeycomb Cowfish</t>
  </si>
  <si>
    <t>Acanthostracion polygonia</t>
  </si>
  <si>
    <t>Ostraciidae</t>
  </si>
  <si>
    <t>Omnivores</t>
  </si>
  <si>
    <t>scc</t>
  </si>
  <si>
    <t>Scrawled cowfish</t>
  </si>
  <si>
    <t>Acanthostracion quadricornis</t>
  </si>
  <si>
    <t>Omnivore</t>
  </si>
  <si>
    <t>ocs</t>
  </si>
  <si>
    <t>Ocean Surgeonfish</t>
  </si>
  <si>
    <t>Acanthurus bahianus</t>
  </si>
  <si>
    <t>Acanthuridae</t>
  </si>
  <si>
    <t>Herbivores</t>
  </si>
  <si>
    <t>Marks &amp; Klomp</t>
  </si>
  <si>
    <t>drf</t>
  </si>
  <si>
    <t>Doctorfish</t>
  </si>
  <si>
    <t>Acanthurus chirurgus</t>
  </si>
  <si>
    <t>blt</t>
  </si>
  <si>
    <t>Blue Tang</t>
  </si>
  <si>
    <t>Acanthurus coeruleus</t>
  </si>
  <si>
    <t>scf</t>
  </si>
  <si>
    <t>Scrawled Filefish</t>
  </si>
  <si>
    <t>Aluterus scriptus</t>
  </si>
  <si>
    <t>Monacanthidae</t>
  </si>
  <si>
    <t>blm</t>
  </si>
  <si>
    <t>Black Margate</t>
  </si>
  <si>
    <t>Anisotremus surinamensis</t>
  </si>
  <si>
    <t>Haemulidae</t>
  </si>
  <si>
    <t>trum</t>
  </si>
  <si>
    <t>Trumpet Fish</t>
  </si>
  <si>
    <t>Aulostomus maculatus</t>
  </si>
  <si>
    <t>Aulostomidae</t>
  </si>
  <si>
    <t>qut</t>
  </si>
  <si>
    <t>Queen triggerfish</t>
  </si>
  <si>
    <t>Balistes vetula</t>
  </si>
  <si>
    <t>Balistidae</t>
  </si>
  <si>
    <t>sph</t>
  </si>
  <si>
    <t>Spanish Hogfish</t>
  </si>
  <si>
    <t>Bodianus rufus</t>
  </si>
  <si>
    <t>Labridae</t>
  </si>
  <si>
    <t>pcf</t>
  </si>
  <si>
    <t>Peacock Flounder</t>
  </si>
  <si>
    <t>Bothus lunatus</t>
  </si>
  <si>
    <t>Bothidae</t>
  </si>
  <si>
    <t>jop</t>
  </si>
  <si>
    <t>Jolthead Porgy</t>
  </si>
  <si>
    <t>Calamus bajonado</t>
  </si>
  <si>
    <t>Sparidae</t>
  </si>
  <si>
    <t>sep</t>
  </si>
  <si>
    <t>Saucereye porgy</t>
  </si>
  <si>
    <t>Calamus calamus</t>
  </si>
  <si>
    <t>Serranidae</t>
  </si>
  <si>
    <t>Carnivore</t>
  </si>
  <si>
    <t>plp</t>
  </si>
  <si>
    <t>Pluma Porgy</t>
  </si>
  <si>
    <t>Calamus pennatula</t>
  </si>
  <si>
    <t>wsf</t>
  </si>
  <si>
    <t>Whitespotted Filefish</t>
  </si>
  <si>
    <t>Cantherhines macrocerus</t>
  </si>
  <si>
    <t>osf</t>
  </si>
  <si>
    <t>Orangespotted Filefish</t>
  </si>
  <si>
    <t>Cantherhines pullus</t>
  </si>
  <si>
    <t>snp</t>
  </si>
  <si>
    <t>Caribbean sharp-nose puffer</t>
  </si>
  <si>
    <t>Canthigaster rostrata</t>
  </si>
  <si>
    <t>Tetraodontidae</t>
  </si>
  <si>
    <t>yej</t>
  </si>
  <si>
    <t>Yellow Jack</t>
  </si>
  <si>
    <t>Carangoides bartholomaei</t>
  </si>
  <si>
    <t>Carangidae</t>
  </si>
  <si>
    <t>hej</t>
  </si>
  <si>
    <t>Horse-eye Jack</t>
  </si>
  <si>
    <t>Caranx latus</t>
  </si>
  <si>
    <t>baj</t>
  </si>
  <si>
    <t>Bar Jack</t>
  </si>
  <si>
    <t>Caranx ruber</t>
  </si>
  <si>
    <t>grb</t>
  </si>
  <si>
    <t>Graysby</t>
  </si>
  <si>
    <t>Cephalopholis cruentata</t>
  </si>
  <si>
    <t>con</t>
  </si>
  <si>
    <t>Coney</t>
  </si>
  <si>
    <t>Cephalopholis fulva</t>
  </si>
  <si>
    <t>bdb</t>
  </si>
  <si>
    <t>Banded Butterflyfish</t>
  </si>
  <si>
    <t>Chaetodan striatus</t>
  </si>
  <si>
    <t>Chaetodontidae</t>
  </si>
  <si>
    <t>lsb</t>
  </si>
  <si>
    <t>Longsnout Butterflyfish</t>
  </si>
  <si>
    <t>Chaetodon aculeatus</t>
  </si>
  <si>
    <t>4eb</t>
  </si>
  <si>
    <t>Foureye Butterflyfish</t>
  </si>
  <si>
    <t>Chaetodon capistratus</t>
  </si>
  <si>
    <t>spb</t>
  </si>
  <si>
    <t>Spotfin Butterflyfish</t>
  </si>
  <si>
    <t>Chaetodon ocellatus</t>
  </si>
  <si>
    <t>rfb</t>
  </si>
  <si>
    <t>Reef Butterflyfish</t>
  </si>
  <si>
    <t>Chaetodon sedentarius</t>
  </si>
  <si>
    <t>blc</t>
  </si>
  <si>
    <t>Blue Chromis</t>
  </si>
  <si>
    <t>Chromis cyanea</t>
  </si>
  <si>
    <t>Planktivore</t>
  </si>
  <si>
    <t>brc</t>
  </si>
  <si>
    <t>Brown Chromis</t>
  </si>
  <si>
    <t>Chromis multilineata</t>
  </si>
  <si>
    <t>FIshBase</t>
  </si>
  <si>
    <t>crw</t>
  </si>
  <si>
    <t>Creole Wrasse</t>
  </si>
  <si>
    <t>Clepticus parrae</t>
  </si>
  <si>
    <t>bal</t>
  </si>
  <si>
    <t>Balloonfish</t>
  </si>
  <si>
    <t>Diodon holocanthus</t>
  </si>
  <si>
    <t>Diodontidae</t>
  </si>
  <si>
    <t>porq</t>
  </si>
  <si>
    <t>Porcupinefish</t>
  </si>
  <si>
    <t>Diodon hystrix</t>
  </si>
  <si>
    <t>roh</t>
  </si>
  <si>
    <t>Rock Hind</t>
  </si>
  <si>
    <t>Epinephelus ascensionis</t>
  </si>
  <si>
    <t>reh</t>
  </si>
  <si>
    <t>Red Hind</t>
  </si>
  <si>
    <t>Epinephelus guttatus</t>
  </si>
  <si>
    <t>nag</t>
  </si>
  <si>
    <t>Nassau Grouper</t>
  </si>
  <si>
    <t>Epinephelus striatus</t>
  </si>
  <si>
    <t>spd</t>
  </si>
  <si>
    <t>Spotted Drum</t>
  </si>
  <si>
    <t>Equetus punctatus</t>
  </si>
  <si>
    <t>Sciaenidae</t>
  </si>
  <si>
    <t>yfm</t>
  </si>
  <si>
    <t>Yellowfin Mojarra</t>
  </si>
  <si>
    <t>Gerres cinereus</t>
  </si>
  <si>
    <t>Gerreidae</t>
  </si>
  <si>
    <t>gom</t>
  </si>
  <si>
    <t>Goldentail Moray</t>
  </si>
  <si>
    <t>Gymnothorax miliaris</t>
  </si>
  <si>
    <t>Muraenidae</t>
  </si>
  <si>
    <t>spm</t>
  </si>
  <si>
    <t>Spotted Moray</t>
  </si>
  <si>
    <t>Gymnothorax moringa</t>
  </si>
  <si>
    <t>whm</t>
  </si>
  <si>
    <t>White Margate</t>
  </si>
  <si>
    <t>Haemulon album</t>
  </si>
  <si>
    <t>csg</t>
  </si>
  <si>
    <t>Caesar Grunt</t>
  </si>
  <si>
    <t>Haemulon carbonarium</t>
  </si>
  <si>
    <t>smg</t>
  </si>
  <si>
    <t>Smallmouth Grunt</t>
  </si>
  <si>
    <t>Haemulon chrysargyreum</t>
  </si>
  <si>
    <t>FishBase - suspected typo in Marks &amp; Klomp</t>
  </si>
  <si>
    <t>French Grunt</t>
  </si>
  <si>
    <t>Haemulon flavolineatum</t>
  </si>
  <si>
    <t>slc</t>
  </si>
  <si>
    <t>Sailors Choice</t>
  </si>
  <si>
    <t>Haemulon parra</t>
  </si>
  <si>
    <t>White Grunt</t>
  </si>
  <si>
    <t>Haemulon plumieri</t>
  </si>
  <si>
    <t>Bluestriped Grunt</t>
  </si>
  <si>
    <t>Haemulon sciurus</t>
  </si>
  <si>
    <t>stg</t>
  </si>
  <si>
    <t>Striped grunt</t>
  </si>
  <si>
    <t>Haemulon striatum</t>
  </si>
  <si>
    <t>Grunt (juvenile)</t>
  </si>
  <si>
    <t>Haemulon spp.</t>
  </si>
  <si>
    <t>from Haemulon flavolineatum</t>
  </si>
  <si>
    <t>tom</t>
  </si>
  <si>
    <t>Tomate</t>
  </si>
  <si>
    <t>Haemulon aurolineatum</t>
  </si>
  <si>
    <t>sld</t>
  </si>
  <si>
    <t>Slippery Dick</t>
  </si>
  <si>
    <t>Halichoeres bivittatus</t>
  </si>
  <si>
    <t>yhw</t>
  </si>
  <si>
    <t>Yellowhead Wrasse</t>
  </si>
  <si>
    <t>Halichoeres garnoti</t>
  </si>
  <si>
    <t>clw</t>
  </si>
  <si>
    <t>Clown Wrasse</t>
  </si>
  <si>
    <t>Halichoeres maculipinna</t>
  </si>
  <si>
    <t>bew</t>
  </si>
  <si>
    <t>Blackear Wrasse</t>
  </si>
  <si>
    <t>Halichoeres poeyi</t>
  </si>
  <si>
    <t>pud</t>
  </si>
  <si>
    <t>Puddingwife</t>
  </si>
  <si>
    <t>Halichoeres radiatus</t>
  </si>
  <si>
    <t>FishBase (H. brasiliensis)</t>
  </si>
  <si>
    <t>ges</t>
  </si>
  <si>
    <t>Glass Eye Snapper</t>
  </si>
  <si>
    <t>Heteropriacanthus cruentatus</t>
  </si>
  <si>
    <t>Priacanthidae</t>
  </si>
  <si>
    <t>qua</t>
  </si>
  <si>
    <t>Queen Angelfish</t>
  </si>
  <si>
    <t>Holacanthus ciliaris</t>
  </si>
  <si>
    <t>Pomacanthidae</t>
  </si>
  <si>
    <t>rkb</t>
  </si>
  <si>
    <t>Rock Beauty</t>
  </si>
  <si>
    <t>Holacanthus tricolour</t>
  </si>
  <si>
    <t>sqf</t>
  </si>
  <si>
    <t>Squirrel Fish</t>
  </si>
  <si>
    <t>Holocentrus adsensionis</t>
  </si>
  <si>
    <t>Holocentridae</t>
  </si>
  <si>
    <t>lsq</t>
  </si>
  <si>
    <t>Longspine squirrelfish</t>
  </si>
  <si>
    <t>Holocentrus rufus</t>
  </si>
  <si>
    <t>ham</t>
  </si>
  <si>
    <t>Hamlet spp.</t>
  </si>
  <si>
    <t>Hypoplectrus puella</t>
  </si>
  <si>
    <t>bec</t>
  </si>
  <si>
    <t>Bermuda Chub</t>
  </si>
  <si>
    <t>Kyphosus sectatrix</t>
  </si>
  <si>
    <t>Kyphosidae</t>
  </si>
  <si>
    <t>FishBase (K. bosquii:)</t>
  </si>
  <si>
    <t>hog</t>
  </si>
  <si>
    <t>Hogfish</t>
  </si>
  <si>
    <t>Lachnolaimus maximus</t>
  </si>
  <si>
    <t>spt</t>
  </si>
  <si>
    <t>Spotted Trunkfish</t>
  </si>
  <si>
    <t>Lactophrys bicaudalis</t>
  </si>
  <si>
    <t>FishBase (L. triqueter)</t>
  </si>
  <si>
    <t>smt</t>
  </si>
  <si>
    <t>Smooth Trunkfish</t>
  </si>
  <si>
    <t>Lactophyrs triqueter</t>
  </si>
  <si>
    <t>mus</t>
  </si>
  <si>
    <t>Mutton Snapper</t>
  </si>
  <si>
    <t>Lutjanus analis</t>
  </si>
  <si>
    <t>Lutjanidae</t>
  </si>
  <si>
    <t>Schoolmaster Snapper</t>
  </si>
  <si>
    <t>Lutjanus apodus</t>
  </si>
  <si>
    <t>cus</t>
  </si>
  <si>
    <t>Cubera Snapper</t>
  </si>
  <si>
    <t>Lutjanus cyanopterus</t>
  </si>
  <si>
    <t>dgs</t>
  </si>
  <si>
    <t>Dog Snapper</t>
  </si>
  <si>
    <t>Lutjanus jocu</t>
  </si>
  <si>
    <t>Mahogany Snapper</t>
  </si>
  <si>
    <t>Lutjanus mahogoni</t>
  </si>
  <si>
    <t>Gray snapper</t>
  </si>
  <si>
    <t>Lutjanis griseus</t>
  </si>
  <si>
    <t>lns</t>
  </si>
  <si>
    <t>Lane Snapper</t>
  </si>
  <si>
    <t>Lutjanus synagris</t>
  </si>
  <si>
    <t>tar</t>
  </si>
  <si>
    <t>Tarpon</t>
  </si>
  <si>
    <t>Megalops atlanticus</t>
  </si>
  <si>
    <t>Megalopidae</t>
  </si>
  <si>
    <t>bld</t>
  </si>
  <si>
    <t>Black Durgon</t>
  </si>
  <si>
    <t>Melichthys niger</t>
  </si>
  <si>
    <t>ytd</t>
  </si>
  <si>
    <t>Yellowtail Damselfish</t>
  </si>
  <si>
    <t>Microspathodon chrysurus</t>
  </si>
  <si>
    <t>gtf</t>
  </si>
  <si>
    <t>Goatfish</t>
  </si>
  <si>
    <t>Mulloidichthys martinicus</t>
  </si>
  <si>
    <t>Mullidae</t>
  </si>
  <si>
    <t>tgg</t>
  </si>
  <si>
    <t>Tiger Grouper</t>
  </si>
  <si>
    <t>Mycteroperca tigris</t>
  </si>
  <si>
    <t>she</t>
  </si>
  <si>
    <t>Sharptail Eel</t>
  </si>
  <si>
    <t>Myrichthys breviceps</t>
  </si>
  <si>
    <t>Ophichthidae</t>
  </si>
  <si>
    <t>bbs</t>
  </si>
  <si>
    <t>Blackbar soldierfish</t>
  </si>
  <si>
    <t>Myripristis jacobus</t>
  </si>
  <si>
    <t>yts</t>
  </si>
  <si>
    <t>Yellowtail Snapper</t>
  </si>
  <si>
    <t>Ocyurus chrysurus</t>
  </si>
  <si>
    <t>crf</t>
  </si>
  <si>
    <t>Creole Fish</t>
  </si>
  <si>
    <t>Paranthias furcifer</t>
  </si>
  <si>
    <t>gra</t>
  </si>
  <si>
    <t>Gray Angelfish</t>
  </si>
  <si>
    <t>Pomacanthus arcuatus</t>
  </si>
  <si>
    <t>fra</t>
  </si>
  <si>
    <t>French Angelfish</t>
  </si>
  <si>
    <t>Pomacanthus paru</t>
  </si>
  <si>
    <t>sgf</t>
  </si>
  <si>
    <t>Spotted Goatfish</t>
  </si>
  <si>
    <t>Pseudupeneus maculatus</t>
  </si>
  <si>
    <t>lion</t>
  </si>
  <si>
    <t>Lionfish</t>
  </si>
  <si>
    <t>Pterois sp.</t>
  </si>
  <si>
    <t>Scorpaenidae</t>
  </si>
  <si>
    <t>soap</t>
  </si>
  <si>
    <t>Soapfish</t>
  </si>
  <si>
    <t>Rypticus saponaceus</t>
  </si>
  <si>
    <t>mdp</t>
  </si>
  <si>
    <t>Midnight Parrotfish</t>
  </si>
  <si>
    <t>Scarus coelestinus</t>
  </si>
  <si>
    <t>Scaridae</t>
  </si>
  <si>
    <t>blp</t>
  </si>
  <si>
    <t>Blue Parrotfish</t>
  </si>
  <si>
    <t>Scarus coeruleus</t>
  </si>
  <si>
    <t>rnp</t>
  </si>
  <si>
    <t>Rainbow Parrotfish</t>
  </si>
  <si>
    <t>Scarus guacamaia</t>
  </si>
  <si>
    <t>Striped Parrotfish</t>
  </si>
  <si>
    <t>Scarus iserti</t>
  </si>
  <si>
    <t>prp</t>
  </si>
  <si>
    <t>Princess Parrotfish</t>
  </si>
  <si>
    <t>Scarus taeniopterus</t>
  </si>
  <si>
    <t>qup</t>
  </si>
  <si>
    <t>Queen Parrotfish</t>
  </si>
  <si>
    <t>Scarus vetula</t>
  </si>
  <si>
    <t>scor</t>
  </si>
  <si>
    <t>Scorpionfish</t>
  </si>
  <si>
    <t>Scorpaena plumieri</t>
  </si>
  <si>
    <t>gbp</t>
  </si>
  <si>
    <t>Greenblotch Parrotfish</t>
  </si>
  <si>
    <t>Sparisoma atomarium</t>
  </si>
  <si>
    <t>used parameter values from S. aurofrenatum:</t>
  </si>
  <si>
    <t>rbp</t>
  </si>
  <si>
    <t>Redband Parrotfish</t>
  </si>
  <si>
    <t>Sparisoma aurofrenatum</t>
  </si>
  <si>
    <t>rtp</t>
  </si>
  <si>
    <t>Redtail Parrotfish</t>
  </si>
  <si>
    <t>Sparisoma chrysopterum</t>
  </si>
  <si>
    <t>btp</t>
  </si>
  <si>
    <t>Bucktooth parrotfish</t>
  </si>
  <si>
    <t>Sparisoma radians</t>
  </si>
  <si>
    <t>ytp</t>
  </si>
  <si>
    <t>Yellowtail parrotfish</t>
  </si>
  <si>
    <t>Sparisoma rubiprinne</t>
  </si>
  <si>
    <t>stop</t>
  </si>
  <si>
    <t>Stoplight Parrotfish</t>
  </si>
  <si>
    <t>Sparisoma viride</t>
  </si>
  <si>
    <t>bar</t>
  </si>
  <si>
    <t>Barracuda</t>
  </si>
  <si>
    <t>Sphyraena barracuda</t>
  </si>
  <si>
    <t>Sphyraenidae</t>
  </si>
  <si>
    <t>dud</t>
  </si>
  <si>
    <t>Dusky Damselfish</t>
  </si>
  <si>
    <t>Stegastes adustus</t>
  </si>
  <si>
    <t>lfd</t>
  </si>
  <si>
    <t>Longfin Damselfish</t>
  </si>
  <si>
    <t>Stegastes diencaeus</t>
  </si>
  <si>
    <t>Beaugregory</t>
  </si>
  <si>
    <t>Stegastes leucostictus</t>
  </si>
  <si>
    <t>bid</t>
  </si>
  <si>
    <t>Bicolour Damselfish</t>
  </si>
  <si>
    <t>Stegastes partitus</t>
  </si>
  <si>
    <t>3sd</t>
  </si>
  <si>
    <t>3-spot Damselfish</t>
  </si>
  <si>
    <t>Stegastes planifrons</t>
  </si>
  <si>
    <t>cod</t>
  </si>
  <si>
    <t>Cocoa Damselfish</t>
  </si>
  <si>
    <t>Stegastes variabilis</t>
  </si>
  <si>
    <t>sdv</t>
  </si>
  <si>
    <t>Sand diver</t>
  </si>
  <si>
    <t>Synodus intermedius</t>
  </si>
  <si>
    <t>Synodontidae</t>
  </si>
  <si>
    <t>bhw</t>
  </si>
  <si>
    <t>Bluehead Wrasse</t>
  </si>
  <si>
    <t>Thalassoma bifasciatum</t>
  </si>
  <si>
    <t>blr</t>
  </si>
  <si>
    <t>Blue runner</t>
  </si>
  <si>
    <t>Caranx crysos</t>
  </si>
  <si>
    <t>jvp</t>
  </si>
  <si>
    <t>Parrotfish (juvenile)</t>
  </si>
  <si>
    <t>Sparisoma spp.</t>
  </si>
  <si>
    <t>Reef silverside</t>
  </si>
  <si>
    <t>Hypoatherina harringtonensis</t>
  </si>
  <si>
    <t>Atherinidae</t>
  </si>
  <si>
    <t>Hardhead silverside</t>
  </si>
  <si>
    <t>Atherinomorus stipes</t>
  </si>
  <si>
    <t>sbr</t>
  </si>
  <si>
    <t>Sea bream</t>
  </si>
  <si>
    <t>Archosargus rhomboidalis</t>
  </si>
  <si>
    <t>her</t>
  </si>
  <si>
    <t>Redear herring</t>
  </si>
  <si>
    <t>Harengula humerali</t>
  </si>
  <si>
    <t>Clupeidae</t>
  </si>
  <si>
    <t>mul</t>
  </si>
  <si>
    <t>White mullet</t>
  </si>
  <si>
    <t>Mugil curema</t>
  </si>
  <si>
    <t>Mugilidae</t>
  </si>
  <si>
    <t>rlb</t>
  </si>
  <si>
    <t>Redlip blenny</t>
  </si>
  <si>
    <t>Ophioblennius atlanticus</t>
  </si>
  <si>
    <t>Blenniidae</t>
  </si>
  <si>
    <t>nsg</t>
  </si>
  <si>
    <t>Night sergeant</t>
  </si>
  <si>
    <t>Abudefduf taurus</t>
  </si>
  <si>
    <t>Code</t>
  </si>
  <si>
    <t>Species name</t>
  </si>
  <si>
    <t>Common name</t>
  </si>
  <si>
    <t xml:space="preserve">Confidence </t>
  </si>
  <si>
    <t>Notes</t>
  </si>
  <si>
    <t>ospor</t>
  </si>
  <si>
    <t>Scopalina ruetzleri</t>
  </si>
  <si>
    <t>Orange lumpy encrusting sponge</t>
  </si>
  <si>
    <t>sponge</t>
  </si>
  <si>
    <t>High</t>
  </si>
  <si>
    <t>Tedania ignis</t>
  </si>
  <si>
    <t>Orange 'fire' sponge</t>
  </si>
  <si>
    <t>sspo</t>
  </si>
  <si>
    <t>Aplysina spp.</t>
  </si>
  <si>
    <t>Thin 'spag' sponges</t>
  </si>
  <si>
    <t>Med</t>
  </si>
  <si>
    <t>Halisarca spp</t>
  </si>
  <si>
    <t xml:space="preserve">Star encrusting sponge </t>
  </si>
  <si>
    <t>deth</t>
  </si>
  <si>
    <t>Dysidea etheria</t>
  </si>
  <si>
    <t>gray purple sponge</t>
  </si>
  <si>
    <t>Low</t>
  </si>
  <si>
    <t>Phallusia nigra</t>
  </si>
  <si>
    <t>Black tunicate</t>
  </si>
  <si>
    <t>Tunicate</t>
  </si>
  <si>
    <t>yspo</t>
  </si>
  <si>
    <t>Suberites auriantaca</t>
  </si>
  <si>
    <t>Yellow sponge</t>
  </si>
  <si>
    <t>bluspo</t>
  </si>
  <si>
    <t>haliclona spp.</t>
  </si>
  <si>
    <t>blue sponge</t>
  </si>
  <si>
    <t>ppor</t>
  </si>
  <si>
    <t>Porites porites</t>
  </si>
  <si>
    <t>finger coral</t>
  </si>
  <si>
    <t>coral</t>
  </si>
  <si>
    <t>srad</t>
  </si>
  <si>
    <t>Siderastrea radians</t>
  </si>
  <si>
    <t>Lesser starlet coral</t>
  </si>
  <si>
    <t>sint</t>
  </si>
  <si>
    <t xml:space="preserve">Stephanoconeia interspeta </t>
  </si>
  <si>
    <t>Blushing star coral</t>
  </si>
  <si>
    <t>mare</t>
  </si>
  <si>
    <t>Manicina areolata</t>
  </si>
  <si>
    <t>rose coral</t>
  </si>
  <si>
    <t>bscuc</t>
  </si>
  <si>
    <t>Isostichopus badionotus</t>
  </si>
  <si>
    <t>Brown (three-rowed) sea cucumber</t>
  </si>
  <si>
    <t>sea cucumber</t>
  </si>
  <si>
    <t>wscuc</t>
  </si>
  <si>
    <t>Actinopygia agassizii</t>
  </si>
  <si>
    <t>White Five-toothed sea cucumber</t>
  </si>
  <si>
    <t>wsu</t>
  </si>
  <si>
    <t>Tripneustes ventricosus</t>
  </si>
  <si>
    <t>West indian sea egg</t>
  </si>
  <si>
    <t>sea urchin</t>
  </si>
  <si>
    <t>clam</t>
  </si>
  <si>
    <t>Dendostrea frons</t>
  </si>
  <si>
    <t>Frond oyster</t>
  </si>
  <si>
    <t>oyster</t>
  </si>
  <si>
    <t xml:space="preserve">Number = roots with one or more clusters </t>
  </si>
  <si>
    <t>oyst</t>
  </si>
  <si>
    <t>isognomon alatus</t>
  </si>
  <si>
    <t>flat tree oyster</t>
  </si>
  <si>
    <t>fwor</t>
  </si>
  <si>
    <t xml:space="preserve">Sabellastarte spp </t>
  </si>
  <si>
    <t>feather duster worm</t>
  </si>
  <si>
    <t>worm</t>
  </si>
  <si>
    <t>swor</t>
  </si>
  <si>
    <t>Eupolymnia crassicornis</t>
  </si>
  <si>
    <t>spaghetti worm</t>
  </si>
  <si>
    <t>Strombus gigas</t>
  </si>
  <si>
    <t>Queen Conch</t>
  </si>
  <si>
    <t>conch</t>
  </si>
  <si>
    <t>tun</t>
  </si>
  <si>
    <t>Ecteinascidia turbinata</t>
  </si>
  <si>
    <t>Mangrove tunicate</t>
  </si>
  <si>
    <t>tunicate</t>
  </si>
  <si>
    <t>Actinoporus elegans</t>
  </si>
  <si>
    <t>elegant anemone</t>
  </si>
  <si>
    <t>anemone</t>
  </si>
  <si>
    <t>hydr</t>
  </si>
  <si>
    <t>Thyroscyphus ramosus</t>
  </si>
  <si>
    <t>Algae hydroid</t>
  </si>
  <si>
    <t>hydroid</t>
  </si>
  <si>
    <t>ujel</t>
  </si>
  <si>
    <t>Cassiopea xamachana</t>
  </si>
  <si>
    <t>Upside down jellyfish</t>
  </si>
  <si>
    <t>Jelly fish</t>
  </si>
  <si>
    <t>ftun</t>
  </si>
  <si>
    <t>Botrylloides nigrum</t>
  </si>
  <si>
    <t>Flat tunicate</t>
  </si>
  <si>
    <t>past</t>
  </si>
  <si>
    <t>Porites asteroides</t>
  </si>
  <si>
    <t>mustard hill</t>
  </si>
  <si>
    <t>Coral</t>
  </si>
  <si>
    <t>pfur</t>
  </si>
  <si>
    <t>Porites furcata</t>
  </si>
  <si>
    <t>thin finger coral</t>
  </si>
  <si>
    <t>cane</t>
  </si>
  <si>
    <t>Macrodactyla doreensis</t>
  </si>
  <si>
    <t>Corkscrew anemone</t>
  </si>
  <si>
    <t>zoo</t>
  </si>
  <si>
    <t>Zooanthid spp</t>
  </si>
  <si>
    <t>Zooanthid</t>
  </si>
  <si>
    <t>aaga</t>
  </si>
  <si>
    <t>Agaricia agaricites</t>
  </si>
  <si>
    <t>Lettuce coral</t>
  </si>
  <si>
    <t>gorg</t>
  </si>
  <si>
    <t>Gorgonian spp</t>
  </si>
  <si>
    <t>Soft coral</t>
  </si>
  <si>
    <t>ooyst</t>
  </si>
  <si>
    <t>Unknown oyster spp</t>
  </si>
  <si>
    <t>Oyster spp</t>
  </si>
  <si>
    <t>Oyster</t>
  </si>
  <si>
    <t>pdiv</t>
  </si>
  <si>
    <t>Porites divaricata</t>
  </si>
  <si>
    <t>gspo</t>
  </si>
  <si>
    <t>niphates amorpha</t>
  </si>
  <si>
    <t>green sponge</t>
  </si>
  <si>
    <t>Sponge</t>
  </si>
  <si>
    <t>ssid</t>
  </si>
  <si>
    <t>Siderastrea siderea</t>
  </si>
  <si>
    <t>massive stralet coral</t>
  </si>
  <si>
    <t>high</t>
  </si>
  <si>
    <t>pfav</t>
  </si>
  <si>
    <t>Porites faveolata</t>
  </si>
  <si>
    <t>mant</t>
  </si>
  <si>
    <t>Gonodactylus curacaoensis</t>
  </si>
  <si>
    <t>Dark mantis</t>
  </si>
  <si>
    <t>Shrimp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</si>
</sst>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2.0"/>
      <color theme="1"/>
      <name val="Calibri"/>
      <scheme val="minor"/>
    </font>
    <font>
      <b/>
      <color theme="1"/>
      <name val="Arial"/>
    </font>
    <font>
      <color theme="1"/>
      <name val="Arial"/>
    </font>
    <font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b/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0" fontId="4" numFmtId="0" xfId="0" applyFont="1"/>
    <xf borderId="0" fillId="0" fontId="5" numFmtId="14" xfId="0" applyAlignment="1" applyFont="1" applyNumberFormat="1">
      <alignment readingOrder="0"/>
    </xf>
    <xf borderId="0" fillId="0" fontId="3" numFmtId="0" xfId="0" applyFont="1"/>
    <xf borderId="0" fillId="0" fontId="5" numFmtId="14" xfId="0" applyFont="1" applyNumberFormat="1"/>
    <xf borderId="0" fillId="0" fontId="5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 vertical="bottom"/>
    </xf>
    <xf borderId="0" fillId="0" fontId="8" numFmtId="0" xfId="0" applyAlignment="1" applyFont="1">
      <alignment horizontal="center" readingOrder="0" vertical="bottom"/>
    </xf>
    <xf borderId="1" fillId="0" fontId="9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horizontal="right" shrinkToFit="0" vertical="bottom" wrapText="0"/>
    </xf>
    <xf borderId="0" fillId="0" fontId="10" numFmtId="0" xfId="0" applyAlignment="1" applyFont="1">
      <alignment readingOrder="0" shrinkToFit="0" wrapText="0"/>
    </xf>
    <xf borderId="0" fillId="2" fontId="10" numFmtId="0" xfId="0" applyAlignment="1" applyFill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6" numFmtId="0" xfId="0" applyFont="1"/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8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44711.0</v>
      </c>
      <c r="B2" s="5" t="s">
        <v>9</v>
      </c>
      <c r="C2" s="6">
        <v>0.5986111111111111</v>
      </c>
      <c r="D2" s="5" t="s">
        <v>10</v>
      </c>
      <c r="E2" s="5" t="s">
        <v>10</v>
      </c>
      <c r="F2" s="5">
        <v>17.150204</v>
      </c>
      <c r="G2" s="5">
        <v>-61.760536</v>
      </c>
      <c r="H2" s="5">
        <v>0.2</v>
      </c>
      <c r="I2" s="5" t="s">
        <v>11</v>
      </c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6" width="10.56"/>
  </cols>
  <sheetData>
    <row r="1" ht="15.75" customHeight="1">
      <c r="A1" s="7" t="s">
        <v>0</v>
      </c>
      <c r="B1" s="7" t="s">
        <v>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>
        <v>44711.0</v>
      </c>
      <c r="B2" s="5" t="s">
        <v>9</v>
      </c>
      <c r="C2" s="5" t="s">
        <v>26</v>
      </c>
      <c r="D2" s="5">
        <v>1.0</v>
      </c>
      <c r="E2" s="5">
        <v>0.2</v>
      </c>
      <c r="F2" s="5" t="s">
        <v>27</v>
      </c>
      <c r="G2" s="5">
        <v>8.0</v>
      </c>
      <c r="H2" s="5">
        <v>3.0</v>
      </c>
      <c r="J2" s="9" t="str">
        <f>VLOOKUP(F2,lookups_fish!$A$2:$I$200,2,0)</f>
        <v>Schoolmaster Snapper</v>
      </c>
      <c r="K2" s="9" t="str">
        <f>VLOOKUP(F2,lookups_fish!$A$2:$I$200,3,0)</f>
        <v>Lutjanus apodus</v>
      </c>
      <c r="L2" s="9" t="str">
        <f>VLOOKUP(F2,lookups_fish!$A$2:$I$200,4,0)</f>
        <v>Lutjanidae</v>
      </c>
      <c r="M2" s="9" t="str">
        <f>VLOOKUP(F2,lookups_fish!$A$2:$I$200,5,0)</f>
        <v>Carnivores</v>
      </c>
      <c r="N2" s="9">
        <f>VLOOKUP(F2,lookups_fish!$A$2:$I$200,6,0)</f>
        <v>0.0194</v>
      </c>
      <c r="O2" s="9">
        <f>VLOOKUP(F2,lookups_fish!$A$2:$I$200,7,0)</f>
        <v>2.9779</v>
      </c>
      <c r="P2" s="9">
        <f t="shared" ref="P2:P171" si="1">N2*G2^O2</f>
        <v>9.48666145</v>
      </c>
    </row>
    <row r="3" ht="15.75" customHeight="1">
      <c r="A3" s="8">
        <v>44711.0</v>
      </c>
      <c r="B3" s="5" t="s">
        <v>9</v>
      </c>
      <c r="C3" s="5" t="s">
        <v>26</v>
      </c>
      <c r="D3" s="5">
        <v>1.0</v>
      </c>
      <c r="E3" s="5">
        <v>0.2</v>
      </c>
      <c r="F3" s="5" t="s">
        <v>27</v>
      </c>
      <c r="G3" s="5">
        <v>10.0</v>
      </c>
      <c r="H3" s="5">
        <v>4.0</v>
      </c>
      <c r="J3" s="9" t="str">
        <f>VLOOKUP(F3,lookups_fish!$A$2:$I$200,2,0)</f>
        <v>Schoolmaster Snapper</v>
      </c>
      <c r="K3" s="9" t="str">
        <f>VLOOKUP(F3,lookups_fish!$A$2:$I$200,3,0)</f>
        <v>Lutjanus apodus</v>
      </c>
      <c r="L3" s="9" t="str">
        <f>VLOOKUP(F3,lookups_fish!$A$2:$I$200,4,0)</f>
        <v>Lutjanidae</v>
      </c>
      <c r="M3" s="9" t="str">
        <f>VLOOKUP(F3,lookups_fish!$A$2:$I$200,5,0)</f>
        <v>Carnivores</v>
      </c>
      <c r="N3" s="9">
        <f>VLOOKUP(F3,lookups_fish!$A$2:$I$200,6,0)</f>
        <v>0.0194</v>
      </c>
      <c r="O3" s="9">
        <f>VLOOKUP(F3,lookups_fish!$A$2:$I$200,7,0)</f>
        <v>2.9779</v>
      </c>
      <c r="P3" s="9">
        <f t="shared" si="1"/>
        <v>18.43748712</v>
      </c>
    </row>
    <row r="4" ht="15.75" customHeight="1">
      <c r="A4" s="8">
        <v>44711.0</v>
      </c>
      <c r="B4" s="5" t="s">
        <v>9</v>
      </c>
      <c r="C4" s="5" t="s">
        <v>26</v>
      </c>
      <c r="D4" s="5">
        <v>1.0</v>
      </c>
      <c r="E4" s="5">
        <v>0.2</v>
      </c>
      <c r="F4" s="5" t="s">
        <v>27</v>
      </c>
      <c r="G4" s="5">
        <v>14.0</v>
      </c>
      <c r="H4" s="5">
        <v>2.0</v>
      </c>
      <c r="J4" s="9" t="str">
        <f>VLOOKUP(F4,lookups_fish!$A$2:$I$200,2,0)</f>
        <v>Schoolmaster Snapper</v>
      </c>
      <c r="K4" s="9" t="str">
        <f>VLOOKUP(F4,lookups_fish!$A$2:$I$200,3,0)</f>
        <v>Lutjanus apodus</v>
      </c>
      <c r="L4" s="9" t="str">
        <f>VLOOKUP(F4,lookups_fish!$A$2:$I$200,4,0)</f>
        <v>Lutjanidae</v>
      </c>
      <c r="M4" s="9" t="str">
        <f>VLOOKUP(F4,lookups_fish!$A$2:$I$200,5,0)</f>
        <v>Carnivores</v>
      </c>
      <c r="N4" s="9">
        <f>VLOOKUP(F4,lookups_fish!$A$2:$I$200,6,0)</f>
        <v>0.0194</v>
      </c>
      <c r="O4" s="9">
        <f>VLOOKUP(F4,lookups_fish!$A$2:$I$200,7,0)</f>
        <v>2.9779</v>
      </c>
      <c r="P4" s="9">
        <f t="shared" si="1"/>
        <v>50.21765253</v>
      </c>
    </row>
    <row r="5" ht="15.75" customHeight="1">
      <c r="A5" s="8">
        <v>44711.0</v>
      </c>
      <c r="B5" s="5" t="s">
        <v>9</v>
      </c>
      <c r="C5" s="5" t="s">
        <v>26</v>
      </c>
      <c r="D5" s="5">
        <v>1.0</v>
      </c>
      <c r="E5" s="5">
        <v>0.2</v>
      </c>
      <c r="F5" s="5" t="s">
        <v>27</v>
      </c>
      <c r="G5" s="5">
        <v>4.0</v>
      </c>
      <c r="J5" s="9" t="str">
        <f>VLOOKUP(F5,lookups_fish!$A$2:$I$200,2,0)</f>
        <v>Schoolmaster Snapper</v>
      </c>
      <c r="K5" s="9" t="str">
        <f>VLOOKUP(F5,lookups_fish!$A$2:$I$200,3,0)</f>
        <v>Lutjanus apodus</v>
      </c>
      <c r="L5" s="9" t="str">
        <f>VLOOKUP(F5,lookups_fish!$A$2:$I$200,4,0)</f>
        <v>Lutjanidae</v>
      </c>
      <c r="M5" s="9" t="str">
        <f>VLOOKUP(F5,lookups_fish!$A$2:$I$200,5,0)</f>
        <v>Carnivores</v>
      </c>
      <c r="N5" s="9">
        <f>VLOOKUP(F5,lookups_fish!$A$2:$I$200,6,0)</f>
        <v>0.0194</v>
      </c>
      <c r="O5" s="9">
        <f>VLOOKUP(F5,lookups_fish!$A$2:$I$200,7,0)</f>
        <v>2.9779</v>
      </c>
      <c r="P5" s="9">
        <f t="shared" si="1"/>
        <v>1.204137767</v>
      </c>
    </row>
    <row r="6" ht="15.75" customHeight="1">
      <c r="A6" s="8">
        <v>44711.0</v>
      </c>
      <c r="B6" s="5" t="s">
        <v>9</v>
      </c>
      <c r="C6" s="5" t="s">
        <v>26</v>
      </c>
      <c r="D6" s="5">
        <v>1.0</v>
      </c>
      <c r="E6" s="5">
        <v>0.2</v>
      </c>
      <c r="F6" s="5" t="s">
        <v>27</v>
      </c>
      <c r="G6" s="5">
        <v>5.0</v>
      </c>
      <c r="J6" s="9" t="str">
        <f>VLOOKUP(F6,lookups_fish!$A$2:$I$200,2,0)</f>
        <v>Schoolmaster Snapper</v>
      </c>
      <c r="K6" s="9" t="str">
        <f>VLOOKUP(F6,lookups_fish!$A$2:$I$200,3,0)</f>
        <v>Lutjanus apodus</v>
      </c>
      <c r="L6" s="9" t="str">
        <f>VLOOKUP(F6,lookups_fish!$A$2:$I$200,4,0)</f>
        <v>Lutjanidae</v>
      </c>
      <c r="M6" s="9" t="str">
        <f>VLOOKUP(F6,lookups_fish!$A$2:$I$200,5,0)</f>
        <v>Carnivores</v>
      </c>
      <c r="N6" s="9">
        <f>VLOOKUP(F6,lookups_fish!$A$2:$I$200,6,0)</f>
        <v>0.0194</v>
      </c>
      <c r="O6" s="9">
        <f>VLOOKUP(F6,lookups_fish!$A$2:$I$200,7,0)</f>
        <v>2.9779</v>
      </c>
      <c r="P6" s="9">
        <f t="shared" si="1"/>
        <v>2.340262135</v>
      </c>
    </row>
    <row r="7" ht="15.75" customHeight="1">
      <c r="A7" s="8">
        <v>44711.0</v>
      </c>
      <c r="B7" s="5" t="s">
        <v>9</v>
      </c>
      <c r="C7" s="5" t="s">
        <v>26</v>
      </c>
      <c r="D7" s="5">
        <v>1.0</v>
      </c>
      <c r="E7" s="5">
        <v>0.2</v>
      </c>
      <c r="F7" s="5" t="s">
        <v>27</v>
      </c>
      <c r="G7" s="5">
        <v>6.0</v>
      </c>
      <c r="J7" s="9" t="str">
        <f>VLOOKUP(F7,lookups_fish!$A$2:$I$200,2,0)</f>
        <v>Schoolmaster Snapper</v>
      </c>
      <c r="K7" s="9" t="str">
        <f>VLOOKUP(F7,lookups_fish!$A$2:$I$200,3,0)</f>
        <v>Lutjanus apodus</v>
      </c>
      <c r="L7" s="9" t="str">
        <f>VLOOKUP(F7,lookups_fish!$A$2:$I$200,4,0)</f>
        <v>Lutjanidae</v>
      </c>
      <c r="M7" s="9" t="str">
        <f>VLOOKUP(F7,lookups_fish!$A$2:$I$200,5,0)</f>
        <v>Carnivores</v>
      </c>
      <c r="N7" s="9">
        <f>VLOOKUP(F7,lookups_fish!$A$2:$I$200,6,0)</f>
        <v>0.0194</v>
      </c>
      <c r="O7" s="9">
        <f>VLOOKUP(F7,lookups_fish!$A$2:$I$200,7,0)</f>
        <v>2.9779</v>
      </c>
      <c r="P7" s="9">
        <f t="shared" si="1"/>
        <v>4.027711346</v>
      </c>
    </row>
    <row r="8" ht="15.75" customHeight="1">
      <c r="A8" s="8">
        <v>44711.0</v>
      </c>
      <c r="B8" s="5" t="s">
        <v>9</v>
      </c>
      <c r="C8" s="5" t="s">
        <v>26</v>
      </c>
      <c r="D8" s="5">
        <v>1.0</v>
      </c>
      <c r="E8" s="5">
        <v>0.2</v>
      </c>
      <c r="F8" s="5" t="s">
        <v>28</v>
      </c>
      <c r="G8" s="5">
        <v>2.0</v>
      </c>
      <c r="J8" s="9" t="str">
        <f>VLOOKUP(F8,lookups_fish!$A$2:$I$200,2,0)</f>
        <v>Sergeant Major</v>
      </c>
      <c r="K8" s="9" t="str">
        <f>VLOOKUP(F8,lookups_fish!$A$2:$I$200,3,0)</f>
        <v>Abudefduf saxatilis</v>
      </c>
      <c r="L8" s="9" t="str">
        <f>VLOOKUP(F8,lookups_fish!$A$2:$I$200,4,0)</f>
        <v>Pomacentridae</v>
      </c>
      <c r="M8" s="9" t="str">
        <f>VLOOKUP(F8,lookups_fish!$A$2:$I$200,5,0)</f>
        <v>Carnivores</v>
      </c>
      <c r="N8" s="9">
        <f>VLOOKUP(F8,lookups_fish!$A$2:$I$200,6,0)</f>
        <v>0.0182</v>
      </c>
      <c r="O8" s="9">
        <f>VLOOKUP(F8,lookups_fish!$A$2:$I$200,7,0)</f>
        <v>3.05</v>
      </c>
      <c r="P8" s="9">
        <f t="shared" si="1"/>
        <v>0.1507345729</v>
      </c>
    </row>
    <row r="9" ht="15.75" customHeight="1">
      <c r="A9" s="8">
        <v>44711.0</v>
      </c>
      <c r="B9" s="5" t="s">
        <v>9</v>
      </c>
      <c r="C9" s="5" t="s">
        <v>26</v>
      </c>
      <c r="D9" s="5">
        <v>1.0</v>
      </c>
      <c r="E9" s="5">
        <v>0.2</v>
      </c>
      <c r="F9" s="5" t="s">
        <v>28</v>
      </c>
      <c r="G9" s="5">
        <v>4.0</v>
      </c>
      <c r="J9" s="9" t="str">
        <f>VLOOKUP(F9,lookups_fish!$A$2:$I$200,2,0)</f>
        <v>Sergeant Major</v>
      </c>
      <c r="K9" s="9" t="str">
        <f>VLOOKUP(F9,lookups_fish!$A$2:$I$200,3,0)</f>
        <v>Abudefduf saxatilis</v>
      </c>
      <c r="L9" s="9" t="str">
        <f>VLOOKUP(F9,lookups_fish!$A$2:$I$200,4,0)</f>
        <v>Pomacentridae</v>
      </c>
      <c r="M9" s="9" t="str">
        <f>VLOOKUP(F9,lookups_fish!$A$2:$I$200,5,0)</f>
        <v>Carnivores</v>
      </c>
      <c r="N9" s="9">
        <f>VLOOKUP(F9,lookups_fish!$A$2:$I$200,6,0)</f>
        <v>0.0182</v>
      </c>
      <c r="O9" s="9">
        <f>VLOOKUP(F9,lookups_fish!$A$2:$I$200,7,0)</f>
        <v>3.05</v>
      </c>
      <c r="P9" s="9">
        <f t="shared" si="1"/>
        <v>1.248401729</v>
      </c>
    </row>
    <row r="10" ht="15.75" customHeight="1">
      <c r="A10" s="8">
        <v>44711.0</v>
      </c>
      <c r="B10" s="5" t="s">
        <v>9</v>
      </c>
      <c r="C10" s="5" t="s">
        <v>26</v>
      </c>
      <c r="D10" s="5">
        <v>1.0</v>
      </c>
      <c r="E10" s="5">
        <v>0.2</v>
      </c>
      <c r="F10" s="5" t="s">
        <v>28</v>
      </c>
      <c r="G10" s="5">
        <v>3.0</v>
      </c>
      <c r="J10" s="9" t="str">
        <f>VLOOKUP(F10,lookups_fish!$A$2:$I$200,2,0)</f>
        <v>Sergeant Major</v>
      </c>
      <c r="K10" s="9" t="str">
        <f>VLOOKUP(F10,lookups_fish!$A$2:$I$200,3,0)</f>
        <v>Abudefduf saxatilis</v>
      </c>
      <c r="L10" s="9" t="str">
        <f>VLOOKUP(F10,lookups_fish!$A$2:$I$200,4,0)</f>
        <v>Pomacentridae</v>
      </c>
      <c r="M10" s="9" t="str">
        <f>VLOOKUP(F10,lookups_fish!$A$2:$I$200,5,0)</f>
        <v>Carnivores</v>
      </c>
      <c r="N10" s="9">
        <f>VLOOKUP(F10,lookups_fish!$A$2:$I$200,6,0)</f>
        <v>0.0182</v>
      </c>
      <c r="O10" s="9">
        <f>VLOOKUP(F10,lookups_fish!$A$2:$I$200,7,0)</f>
        <v>3.05</v>
      </c>
      <c r="P10" s="9">
        <f t="shared" si="1"/>
        <v>0.5191480354</v>
      </c>
    </row>
    <row r="11" ht="15.75" customHeight="1">
      <c r="A11" s="8">
        <v>44711.0</v>
      </c>
      <c r="B11" s="5" t="s">
        <v>9</v>
      </c>
      <c r="C11" s="5" t="s">
        <v>26</v>
      </c>
      <c r="D11" s="5">
        <v>1.0</v>
      </c>
      <c r="E11" s="5">
        <v>0.2</v>
      </c>
      <c r="F11" s="5" t="s">
        <v>29</v>
      </c>
      <c r="G11" s="5">
        <v>15.0</v>
      </c>
      <c r="J11" s="9" t="str">
        <f>VLOOKUP(F11,lookups_fish!$A$2:$I$200,2,0)</f>
        <v>Gray snapper</v>
      </c>
      <c r="K11" s="9" t="str">
        <f>VLOOKUP(F11,lookups_fish!$A$2:$I$200,3,0)</f>
        <v>Lutjanis griseus</v>
      </c>
      <c r="L11" s="9" t="str">
        <f>VLOOKUP(F11,lookups_fish!$A$2:$I$200,4,0)</f>
        <v>Lutjanidae</v>
      </c>
      <c r="M11" s="9" t="str">
        <f>VLOOKUP(F11,lookups_fish!$A$2:$I$200,5,0)</f>
        <v>Carnivores</v>
      </c>
      <c r="N11" s="9" t="str">
        <f>VLOOKUP(F11,lookups_fish!$A$2:$I$200,6,0)</f>
        <v/>
      </c>
      <c r="O11" s="9" t="str">
        <f>VLOOKUP(F11,lookups_fish!$A$2:$I$200,7,0)</f>
        <v/>
      </c>
      <c r="P11" s="9">
        <f t="shared" si="1"/>
        <v>0</v>
      </c>
    </row>
    <row r="12" ht="15.75" customHeight="1">
      <c r="A12" s="8">
        <v>44711.0</v>
      </c>
      <c r="B12" s="5" t="s">
        <v>9</v>
      </c>
      <c r="C12" s="5" t="s">
        <v>26</v>
      </c>
      <c r="D12" s="5">
        <v>1.0</v>
      </c>
      <c r="E12" s="5">
        <v>0.2</v>
      </c>
      <c r="F12" s="5" t="s">
        <v>29</v>
      </c>
      <c r="G12" s="5">
        <v>10.0</v>
      </c>
      <c r="H12" s="5">
        <v>2.0</v>
      </c>
      <c r="J12" s="9" t="str">
        <f>VLOOKUP(F12,lookups_fish!$A$2:$I$200,2,0)</f>
        <v>Gray snapper</v>
      </c>
      <c r="K12" s="9" t="str">
        <f>VLOOKUP(F12,lookups_fish!$A$2:$I$200,3,0)</f>
        <v>Lutjanis griseus</v>
      </c>
      <c r="L12" s="9" t="str">
        <f>VLOOKUP(F12,lookups_fish!$A$2:$I$200,4,0)</f>
        <v>Lutjanidae</v>
      </c>
      <c r="M12" s="9" t="str">
        <f>VLOOKUP(F12,lookups_fish!$A$2:$I$200,5,0)</f>
        <v>Carnivores</v>
      </c>
      <c r="N12" s="9" t="str">
        <f>VLOOKUP(F12,lookups_fish!$A$2:$I$200,6,0)</f>
        <v/>
      </c>
      <c r="O12" s="9" t="str">
        <f>VLOOKUP(F12,lookups_fish!$A$2:$I$200,7,0)</f>
        <v/>
      </c>
      <c r="P12" s="9">
        <f t="shared" si="1"/>
        <v>0</v>
      </c>
    </row>
    <row r="13" ht="15.75" customHeight="1">
      <c r="A13" s="8">
        <v>44711.0</v>
      </c>
      <c r="B13" s="5" t="s">
        <v>9</v>
      </c>
      <c r="C13" s="5" t="s">
        <v>26</v>
      </c>
      <c r="D13" s="5">
        <v>1.0</v>
      </c>
      <c r="E13" s="5">
        <v>0.2</v>
      </c>
      <c r="F13" s="5" t="s">
        <v>30</v>
      </c>
      <c r="G13" s="5">
        <v>12.0</v>
      </c>
      <c r="H13" s="5">
        <v>10.0</v>
      </c>
      <c r="J13" s="9" t="str">
        <f>VLOOKUP(F13,lookups_fish!$A$2:$I$200,2,0)</f>
        <v>French Grunt</v>
      </c>
      <c r="K13" s="9" t="str">
        <f>VLOOKUP(F13,lookups_fish!$A$2:$I$200,3,0)</f>
        <v>Haemulon flavolineatum</v>
      </c>
      <c r="L13" s="9" t="str">
        <f>VLOOKUP(F13,lookups_fish!$A$2:$I$200,4,0)</f>
        <v>Haemulidae</v>
      </c>
      <c r="M13" s="9" t="str">
        <f>VLOOKUP(F13,lookups_fish!$A$2:$I$200,5,0)</f>
        <v>Carnivores</v>
      </c>
      <c r="N13" s="9">
        <f>VLOOKUP(F13,lookups_fish!$A$2:$I$200,6,0)</f>
        <v>0.0127</v>
      </c>
      <c r="O13" s="9">
        <f>VLOOKUP(F13,lookups_fish!$A$2:$I$200,7,0)</f>
        <v>3.1581</v>
      </c>
      <c r="P13" s="9">
        <f t="shared" si="1"/>
        <v>32.50618585</v>
      </c>
    </row>
    <row r="14" ht="15.75" customHeight="1">
      <c r="A14" s="8">
        <v>44711.0</v>
      </c>
      <c r="B14" s="5" t="s">
        <v>9</v>
      </c>
      <c r="C14" s="5" t="s">
        <v>26</v>
      </c>
      <c r="D14" s="5">
        <v>1.0</v>
      </c>
      <c r="E14" s="5">
        <v>0.2</v>
      </c>
      <c r="F14" s="5" t="s">
        <v>30</v>
      </c>
      <c r="G14" s="5">
        <v>10.0</v>
      </c>
      <c r="H14" s="5">
        <v>5.0</v>
      </c>
      <c r="J14" s="9" t="str">
        <f>VLOOKUP(F14,lookups_fish!$A$2:$I$200,2,0)</f>
        <v>French Grunt</v>
      </c>
      <c r="K14" s="9" t="str">
        <f>VLOOKUP(F14,lookups_fish!$A$2:$I$200,3,0)</f>
        <v>Haemulon flavolineatum</v>
      </c>
      <c r="L14" s="9" t="str">
        <f>VLOOKUP(F14,lookups_fish!$A$2:$I$200,4,0)</f>
        <v>Haemulidae</v>
      </c>
      <c r="M14" s="9" t="str">
        <f>VLOOKUP(F14,lookups_fish!$A$2:$I$200,5,0)</f>
        <v>Carnivores</v>
      </c>
      <c r="N14" s="9">
        <f>VLOOKUP(F14,lookups_fish!$A$2:$I$200,6,0)</f>
        <v>0.0127</v>
      </c>
      <c r="O14" s="9">
        <f>VLOOKUP(F14,lookups_fish!$A$2:$I$200,7,0)</f>
        <v>3.1581</v>
      </c>
      <c r="P14" s="9">
        <f t="shared" si="1"/>
        <v>18.27694988</v>
      </c>
    </row>
    <row r="15" ht="15.75" customHeight="1">
      <c r="A15" s="8">
        <v>44711.0</v>
      </c>
      <c r="B15" s="5" t="s">
        <v>9</v>
      </c>
      <c r="C15" s="5" t="s">
        <v>26</v>
      </c>
      <c r="D15" s="5">
        <v>1.0</v>
      </c>
      <c r="E15" s="5">
        <v>0.2</v>
      </c>
      <c r="F15" s="5" t="s">
        <v>31</v>
      </c>
      <c r="G15" s="5">
        <v>12.0</v>
      </c>
      <c r="J15" s="9" t="str">
        <f>VLOOKUP(F15,lookups_fish!$A$2:$I$200,2,0)</f>
        <v>White Grunt</v>
      </c>
      <c r="K15" s="9" t="str">
        <f>VLOOKUP(F15,lookups_fish!$A$2:$I$200,3,0)</f>
        <v>Haemulon plumieri</v>
      </c>
      <c r="L15" s="9" t="str">
        <f>VLOOKUP(F15,lookups_fish!$A$2:$I$200,4,0)</f>
        <v>Haemulidae</v>
      </c>
      <c r="M15" s="9" t="str">
        <f>VLOOKUP(F15,lookups_fish!$A$2:$I$200,5,0)</f>
        <v>Carnivores</v>
      </c>
      <c r="N15" s="9">
        <f>VLOOKUP(F15,lookups_fish!$A$2:$I$200,6,0)</f>
        <v>0.0121</v>
      </c>
      <c r="O15" s="9">
        <f>VLOOKUP(F15,lookups_fish!$A$2:$I$200,7,0)</f>
        <v>3.1612</v>
      </c>
      <c r="P15" s="9">
        <f t="shared" si="1"/>
        <v>31.20995377</v>
      </c>
    </row>
    <row r="16" ht="15.75" customHeight="1">
      <c r="A16" s="8">
        <v>44711.0</v>
      </c>
      <c r="B16" s="5" t="s">
        <v>9</v>
      </c>
      <c r="C16" s="5" t="s">
        <v>26</v>
      </c>
      <c r="D16" s="5">
        <v>1.0</v>
      </c>
      <c r="E16" s="5">
        <v>0.2</v>
      </c>
      <c r="F16" s="5" t="s">
        <v>32</v>
      </c>
      <c r="G16" s="5">
        <v>10.0</v>
      </c>
      <c r="J16" s="9" t="str">
        <f>VLOOKUP(F16,lookups_fish!$A$2:$I$200,2,0)</f>
        <v>Bluestriped Grunt</v>
      </c>
      <c r="K16" s="9" t="str">
        <f>VLOOKUP(F16,lookups_fish!$A$2:$I$200,3,0)</f>
        <v>Haemulon sciurus</v>
      </c>
      <c r="L16" s="9" t="str">
        <f>VLOOKUP(F16,lookups_fish!$A$2:$I$200,4,0)</f>
        <v>Haemulidae</v>
      </c>
      <c r="M16" s="9" t="str">
        <f>VLOOKUP(F16,lookups_fish!$A$2:$I$200,5,0)</f>
        <v>Carnivores</v>
      </c>
      <c r="N16" s="9">
        <f>VLOOKUP(F16,lookups_fish!$A$2:$I$200,6,0)</f>
        <v>0.0194</v>
      </c>
      <c r="O16" s="9">
        <f>VLOOKUP(F16,lookups_fish!$A$2:$I$200,7,0)</f>
        <v>2.9996</v>
      </c>
      <c r="P16" s="9">
        <f t="shared" si="1"/>
        <v>19.38214017</v>
      </c>
    </row>
    <row r="17" ht="15.75" customHeight="1">
      <c r="A17" s="8">
        <v>44711.0</v>
      </c>
      <c r="B17" s="5" t="s">
        <v>9</v>
      </c>
      <c r="C17" s="5" t="s">
        <v>26</v>
      </c>
      <c r="D17" s="5">
        <v>1.0</v>
      </c>
      <c r="E17" s="5">
        <v>0.2</v>
      </c>
      <c r="F17" s="5" t="s">
        <v>32</v>
      </c>
      <c r="G17" s="5">
        <v>14.0</v>
      </c>
      <c r="J17" s="9" t="str">
        <f>VLOOKUP(F17,lookups_fish!$A$2:$I$200,2,0)</f>
        <v>Bluestriped Grunt</v>
      </c>
      <c r="K17" s="9" t="str">
        <f>VLOOKUP(F17,lookups_fish!$A$2:$I$200,3,0)</f>
        <v>Haemulon sciurus</v>
      </c>
      <c r="L17" s="9" t="str">
        <f>VLOOKUP(F17,lookups_fish!$A$2:$I$200,4,0)</f>
        <v>Haemulidae</v>
      </c>
      <c r="M17" s="9" t="str">
        <f>VLOOKUP(F17,lookups_fish!$A$2:$I$200,5,0)</f>
        <v>Carnivores</v>
      </c>
      <c r="N17" s="9">
        <f>VLOOKUP(F17,lookups_fish!$A$2:$I$200,6,0)</f>
        <v>0.0194</v>
      </c>
      <c r="O17" s="9">
        <f>VLOOKUP(F17,lookups_fish!$A$2:$I$200,7,0)</f>
        <v>2.9996</v>
      </c>
      <c r="P17" s="9">
        <f t="shared" si="1"/>
        <v>53.17743504</v>
      </c>
    </row>
    <row r="18" ht="15.75" customHeight="1">
      <c r="A18" s="8">
        <v>44711.0</v>
      </c>
      <c r="B18" s="5" t="s">
        <v>9</v>
      </c>
      <c r="C18" s="5" t="s">
        <v>26</v>
      </c>
      <c r="D18" s="5">
        <v>1.0</v>
      </c>
      <c r="E18" s="5">
        <v>0.2</v>
      </c>
      <c r="F18" s="5" t="s">
        <v>33</v>
      </c>
      <c r="G18" s="5">
        <v>8.0</v>
      </c>
      <c r="J18" s="9" t="str">
        <f>VLOOKUP(F18,lookups_fish!$A$2:$I$200,2,0)</f>
        <v>Mahogany Snapper</v>
      </c>
      <c r="K18" s="9" t="str">
        <f>VLOOKUP(F18,lookups_fish!$A$2:$I$200,3,0)</f>
        <v>Lutjanus mahogoni</v>
      </c>
      <c r="L18" s="9" t="str">
        <f>VLOOKUP(F18,lookups_fish!$A$2:$I$200,4,0)</f>
        <v>Lutjanidae</v>
      </c>
      <c r="M18" s="9" t="str">
        <f>VLOOKUP(F18,lookups_fish!$A$2:$I$200,5,0)</f>
        <v>Carnivores</v>
      </c>
      <c r="N18" s="9">
        <f>VLOOKUP(F18,lookups_fish!$A$2:$I$200,6,0)</f>
        <v>0.0429</v>
      </c>
      <c r="O18" s="9">
        <f>VLOOKUP(F18,lookups_fish!$A$2:$I$200,7,0)</f>
        <v>2.719</v>
      </c>
      <c r="P18" s="9">
        <f t="shared" si="1"/>
        <v>12.245005</v>
      </c>
    </row>
    <row r="19" ht="15.75" customHeight="1">
      <c r="A19" s="8">
        <v>44711.0</v>
      </c>
      <c r="B19" s="5" t="s">
        <v>9</v>
      </c>
      <c r="C19" s="5" t="s">
        <v>26</v>
      </c>
      <c r="D19" s="5">
        <v>1.0</v>
      </c>
      <c r="E19" s="5">
        <v>0.2</v>
      </c>
      <c r="F19" s="5" t="s">
        <v>33</v>
      </c>
      <c r="G19" s="5">
        <v>12.0</v>
      </c>
      <c r="J19" s="9" t="str">
        <f>VLOOKUP(F19,lookups_fish!$A$2:$I$200,2,0)</f>
        <v>Mahogany Snapper</v>
      </c>
      <c r="K19" s="9" t="str">
        <f>VLOOKUP(F19,lookups_fish!$A$2:$I$200,3,0)</f>
        <v>Lutjanus mahogoni</v>
      </c>
      <c r="L19" s="9" t="str">
        <f>VLOOKUP(F19,lookups_fish!$A$2:$I$200,4,0)</f>
        <v>Lutjanidae</v>
      </c>
      <c r="M19" s="9" t="str">
        <f>VLOOKUP(F19,lookups_fish!$A$2:$I$200,5,0)</f>
        <v>Carnivores</v>
      </c>
      <c r="N19" s="9">
        <f>VLOOKUP(F19,lookups_fish!$A$2:$I$200,6,0)</f>
        <v>0.0429</v>
      </c>
      <c r="O19" s="9">
        <f>VLOOKUP(F19,lookups_fish!$A$2:$I$200,7,0)</f>
        <v>2.719</v>
      </c>
      <c r="P19" s="9">
        <f t="shared" si="1"/>
        <v>36.87661933</v>
      </c>
    </row>
    <row r="20" ht="15.75" customHeight="1">
      <c r="A20" s="8">
        <v>44711.0</v>
      </c>
      <c r="B20" s="5" t="s">
        <v>9</v>
      </c>
      <c r="C20" s="5" t="s">
        <v>26</v>
      </c>
      <c r="D20" s="5">
        <v>1.0</v>
      </c>
      <c r="E20" s="5">
        <v>0.2</v>
      </c>
      <c r="F20" s="5" t="s">
        <v>34</v>
      </c>
      <c r="G20" s="5">
        <v>8.0</v>
      </c>
      <c r="H20" s="5">
        <v>14.0</v>
      </c>
      <c r="I20" s="5" t="s">
        <v>35</v>
      </c>
      <c r="J20" s="9" t="str">
        <f>VLOOKUP(F20,lookups_fish!$A$2:$I$200,2,0)</f>
        <v>Striped Parrotfish</v>
      </c>
      <c r="K20" s="9" t="str">
        <f>VLOOKUP(F20,lookups_fish!$A$2:$I$200,3,0)</f>
        <v>Scarus iserti</v>
      </c>
      <c r="L20" s="9" t="str">
        <f>VLOOKUP(F20,lookups_fish!$A$2:$I$200,4,0)</f>
        <v>Scaridae</v>
      </c>
      <c r="M20" s="9" t="str">
        <f>VLOOKUP(F20,lookups_fish!$A$2:$I$200,5,0)</f>
        <v>Herbivores</v>
      </c>
      <c r="N20" s="9">
        <f>VLOOKUP(F20,lookups_fish!$A$2:$I$200,6,0)</f>
        <v>0.0147</v>
      </c>
      <c r="O20" s="9">
        <f>VLOOKUP(F20,lookups_fish!$A$2:$I$200,7,0)</f>
        <v>3.0548</v>
      </c>
      <c r="P20" s="9">
        <f t="shared" si="1"/>
        <v>8.434835691</v>
      </c>
    </row>
    <row r="21" ht="15.75" customHeight="1">
      <c r="A21" s="8">
        <v>44711.0</v>
      </c>
      <c r="B21" s="5" t="s">
        <v>9</v>
      </c>
      <c r="C21" s="5" t="s">
        <v>26</v>
      </c>
      <c r="D21" s="5">
        <v>1.0</v>
      </c>
      <c r="E21" s="5">
        <v>0.2</v>
      </c>
      <c r="F21" s="5" t="s">
        <v>34</v>
      </c>
      <c r="G21" s="5">
        <v>5.0</v>
      </c>
      <c r="H21" s="5">
        <v>8.0</v>
      </c>
      <c r="I21" s="5" t="s">
        <v>35</v>
      </c>
      <c r="J21" s="9" t="str">
        <f>VLOOKUP(F21,lookups_fish!$A$2:$I$200,2,0)</f>
        <v>Striped Parrotfish</v>
      </c>
      <c r="K21" s="9" t="str">
        <f>VLOOKUP(F21,lookups_fish!$A$2:$I$200,3,0)</f>
        <v>Scarus iserti</v>
      </c>
      <c r="L21" s="9" t="str">
        <f>VLOOKUP(F21,lookups_fish!$A$2:$I$200,4,0)</f>
        <v>Scaridae</v>
      </c>
      <c r="M21" s="9" t="str">
        <f>VLOOKUP(F21,lookups_fish!$A$2:$I$200,5,0)</f>
        <v>Herbivores</v>
      </c>
      <c r="N21" s="9">
        <f>VLOOKUP(F21,lookups_fish!$A$2:$I$200,6,0)</f>
        <v>0.0147</v>
      </c>
      <c r="O21" s="9">
        <f>VLOOKUP(F21,lookups_fish!$A$2:$I$200,7,0)</f>
        <v>3.0548</v>
      </c>
      <c r="P21" s="9">
        <f t="shared" si="1"/>
        <v>2.006923896</v>
      </c>
    </row>
    <row r="22" ht="15.75" customHeight="1">
      <c r="A22" s="8">
        <v>44711.0</v>
      </c>
      <c r="B22" s="5" t="s">
        <v>9</v>
      </c>
      <c r="C22" s="5" t="s">
        <v>26</v>
      </c>
      <c r="D22" s="5">
        <v>1.0</v>
      </c>
      <c r="E22" s="5">
        <v>0.2</v>
      </c>
      <c r="F22" s="5" t="s">
        <v>36</v>
      </c>
      <c r="G22" s="5">
        <v>6.0</v>
      </c>
      <c r="J22" s="9" t="str">
        <f>VLOOKUP(F22,lookups_fish!$A$2:$I$200,2,0)</f>
        <v>Beaugregory</v>
      </c>
      <c r="K22" s="9" t="str">
        <f>VLOOKUP(F22,lookups_fish!$A$2:$I$200,3,0)</f>
        <v>Stegastes leucostictus</v>
      </c>
      <c r="L22" s="9" t="str">
        <f>VLOOKUP(F22,lookups_fish!$A$2:$I$200,4,0)</f>
        <v>Pomacentridae</v>
      </c>
      <c r="M22" s="9" t="str">
        <f>VLOOKUP(F22,lookups_fish!$A$2:$I$200,5,0)</f>
        <v>Omnivores</v>
      </c>
      <c r="N22" s="9">
        <f>VLOOKUP(F22,lookups_fish!$A$2:$I$200,6,0)</f>
        <v>0.02</v>
      </c>
      <c r="O22" s="9">
        <f>VLOOKUP(F22,lookups_fish!$A$2:$I$200,7,0)</f>
        <v>2.95</v>
      </c>
      <c r="P22" s="9">
        <f t="shared" si="1"/>
        <v>3.949809812</v>
      </c>
    </row>
    <row r="23" ht="15.75" customHeight="1">
      <c r="A23" s="8">
        <v>44711.0</v>
      </c>
      <c r="B23" s="5" t="s">
        <v>9</v>
      </c>
      <c r="C23" s="5" t="s">
        <v>26</v>
      </c>
      <c r="D23" s="5">
        <v>1.0</v>
      </c>
      <c r="E23" s="5">
        <v>0.2</v>
      </c>
      <c r="F23" s="5" t="s">
        <v>36</v>
      </c>
      <c r="G23" s="5">
        <v>5.0</v>
      </c>
      <c r="H23" s="5">
        <v>3.0</v>
      </c>
      <c r="J23" s="9" t="str">
        <f>VLOOKUP(F23,lookups_fish!$A$2:$I$200,2,0)</f>
        <v>Beaugregory</v>
      </c>
      <c r="K23" s="9" t="str">
        <f>VLOOKUP(F23,lookups_fish!$A$2:$I$200,3,0)</f>
        <v>Stegastes leucostictus</v>
      </c>
      <c r="L23" s="9" t="str">
        <f>VLOOKUP(F23,lookups_fish!$A$2:$I$200,4,0)</f>
        <v>Pomacentridae</v>
      </c>
      <c r="M23" s="9" t="str">
        <f>VLOOKUP(F23,lookups_fish!$A$2:$I$200,5,0)</f>
        <v>Omnivores</v>
      </c>
      <c r="N23" s="9">
        <f>VLOOKUP(F23,lookups_fish!$A$2:$I$200,6,0)</f>
        <v>0.02</v>
      </c>
      <c r="O23" s="9">
        <f>VLOOKUP(F23,lookups_fish!$A$2:$I$200,7,0)</f>
        <v>2.95</v>
      </c>
      <c r="P23" s="9">
        <f t="shared" si="1"/>
        <v>2.306702086</v>
      </c>
    </row>
    <row r="24" ht="15.75" customHeight="1">
      <c r="A24" s="8">
        <v>44711.0</v>
      </c>
      <c r="B24" s="5" t="s">
        <v>9</v>
      </c>
      <c r="C24" s="5" t="s">
        <v>26</v>
      </c>
      <c r="D24" s="5">
        <v>1.0</v>
      </c>
      <c r="E24" s="5">
        <v>0.2</v>
      </c>
      <c r="F24" s="5" t="s">
        <v>37</v>
      </c>
      <c r="G24" s="5">
        <v>3.0</v>
      </c>
      <c r="H24" s="5">
        <v>300.0</v>
      </c>
      <c r="J24" s="9" t="str">
        <f>VLOOKUP(F24,lookups_fish!$A$2:$I$200,2,0)</f>
        <v>Reef silverside</v>
      </c>
      <c r="K24" s="9" t="str">
        <f>VLOOKUP(F24,lookups_fish!$A$2:$I$200,3,0)</f>
        <v>Hypoatherina harringtonensis</v>
      </c>
      <c r="L24" s="9" t="str">
        <f>VLOOKUP(F24,lookups_fish!$A$2:$I$200,4,0)</f>
        <v>Atherinidae</v>
      </c>
      <c r="M24" s="9" t="str">
        <f>VLOOKUP(F24,lookups_fish!$A$2:$I$200,5,0)</f>
        <v>Planktivore</v>
      </c>
      <c r="N24" s="9">
        <f>VLOOKUP(F24,lookups_fish!$A$2:$I$200,6,0)</f>
        <v>0.00589</v>
      </c>
      <c r="O24" s="9">
        <f>VLOOKUP(F24,lookups_fish!$A$2:$I$200,7,0)</f>
        <v>3.14</v>
      </c>
      <c r="P24" s="9">
        <f t="shared" si="1"/>
        <v>0.185471009</v>
      </c>
    </row>
    <row r="25" ht="15.75" customHeight="1">
      <c r="A25" s="8">
        <v>44711.0</v>
      </c>
      <c r="B25" s="5" t="s">
        <v>9</v>
      </c>
      <c r="C25" s="5" t="s">
        <v>26</v>
      </c>
      <c r="D25" s="5">
        <v>1.0</v>
      </c>
      <c r="E25" s="5">
        <v>0.2</v>
      </c>
      <c r="F25" s="5" t="s">
        <v>38</v>
      </c>
      <c r="G25" s="5">
        <v>5.0</v>
      </c>
      <c r="H25" s="5">
        <v>300.0</v>
      </c>
      <c r="J25" s="9" t="str">
        <f>VLOOKUP(F25,lookups_fish!$A$2:$I$200,2,0)</f>
        <v>Hardhead silverside</v>
      </c>
      <c r="K25" s="9" t="str">
        <f>VLOOKUP(F25,lookups_fish!$A$2:$I$200,3,0)</f>
        <v>Atherinomorus stipes</v>
      </c>
      <c r="L25" s="9" t="str">
        <f>VLOOKUP(F25,lookups_fish!$A$2:$I$200,4,0)</f>
        <v>Atherinidae</v>
      </c>
      <c r="M25" s="9" t="str">
        <f>VLOOKUP(F25,lookups_fish!$A$2:$I$200,5,0)</f>
        <v>Planktivore</v>
      </c>
      <c r="N25" s="9">
        <f>VLOOKUP(F25,lookups_fish!$A$2:$I$200,6,0)</f>
        <v>0.00724</v>
      </c>
      <c r="O25" s="9">
        <f>VLOOKUP(F25,lookups_fish!$A$2:$I$200,7,0)</f>
        <v>3.21</v>
      </c>
      <c r="P25" s="9">
        <f t="shared" si="1"/>
        <v>1.268914266</v>
      </c>
    </row>
    <row r="26" ht="15.75" customHeight="1">
      <c r="A26" s="8">
        <v>44711.0</v>
      </c>
      <c r="B26" s="5" t="s">
        <v>9</v>
      </c>
      <c r="C26" s="5" t="s">
        <v>26</v>
      </c>
      <c r="D26" s="5">
        <v>1.0</v>
      </c>
      <c r="E26" s="5">
        <v>0.2</v>
      </c>
      <c r="F26" s="5" t="s">
        <v>39</v>
      </c>
      <c r="G26" s="5">
        <v>5.0</v>
      </c>
      <c r="H26" s="5">
        <v>6.0</v>
      </c>
      <c r="J26" s="9" t="str">
        <f>VLOOKUP(F26,lookups_fish!$A$2:$I$200,2,0)</f>
        <v>Grunt (juvenile)</v>
      </c>
      <c r="K26" s="9" t="str">
        <f>VLOOKUP(F26,lookups_fish!$A$2:$I$200,3,0)</f>
        <v>Haemulon spp.</v>
      </c>
      <c r="L26" s="9" t="str">
        <f>VLOOKUP(F26,lookups_fish!$A$2:$I$200,4,0)</f>
        <v>Haemulidae</v>
      </c>
      <c r="M26" s="9" t="str">
        <f>VLOOKUP(F26,lookups_fish!$A$2:$I$200,5,0)</f>
        <v>Carnivores</v>
      </c>
      <c r="N26" s="9">
        <f>VLOOKUP(F26,lookups_fish!$A$2:$I$200,6,0)</f>
        <v>0.0127</v>
      </c>
      <c r="O26" s="9">
        <f>VLOOKUP(F26,lookups_fish!$A$2:$I$200,7,0)</f>
        <v>3.1581</v>
      </c>
      <c r="P26" s="9">
        <f t="shared" si="1"/>
        <v>2.047485768</v>
      </c>
    </row>
    <row r="27" ht="15.75" customHeight="1">
      <c r="A27" s="8">
        <v>44711.0</v>
      </c>
      <c r="B27" s="5" t="s">
        <v>9</v>
      </c>
      <c r="C27" s="5" t="s">
        <v>26</v>
      </c>
      <c r="D27" s="5">
        <v>1.0</v>
      </c>
      <c r="E27" s="5">
        <v>0.2</v>
      </c>
      <c r="F27" s="5" t="s">
        <v>39</v>
      </c>
      <c r="G27" s="5">
        <v>8.0</v>
      </c>
      <c r="J27" s="9" t="str">
        <f>VLOOKUP(F27,lookups_fish!$A$2:$I$200,2,0)</f>
        <v>Grunt (juvenile)</v>
      </c>
      <c r="K27" s="9" t="str">
        <f>VLOOKUP(F27,lookups_fish!$A$2:$I$200,3,0)</f>
        <v>Haemulon spp.</v>
      </c>
      <c r="L27" s="9" t="str">
        <f>VLOOKUP(F27,lookups_fish!$A$2:$I$200,4,0)</f>
        <v>Haemulidae</v>
      </c>
      <c r="M27" s="9" t="str">
        <f>VLOOKUP(F27,lookups_fish!$A$2:$I$200,5,0)</f>
        <v>Carnivores</v>
      </c>
      <c r="N27" s="9">
        <f>VLOOKUP(F27,lookups_fish!$A$2:$I$200,6,0)</f>
        <v>0.0127</v>
      </c>
      <c r="O27" s="9">
        <f>VLOOKUP(F27,lookups_fish!$A$2:$I$200,7,0)</f>
        <v>3.1581</v>
      </c>
      <c r="P27" s="9">
        <f t="shared" si="1"/>
        <v>9.033420126</v>
      </c>
    </row>
    <row r="28" ht="15.75" customHeight="1">
      <c r="A28" s="8">
        <v>44711.0</v>
      </c>
      <c r="B28" s="5" t="s">
        <v>9</v>
      </c>
      <c r="C28" s="5" t="s">
        <v>26</v>
      </c>
      <c r="D28" s="5">
        <v>2.0</v>
      </c>
      <c r="E28" s="5">
        <v>0.2</v>
      </c>
      <c r="F28" s="5" t="s">
        <v>27</v>
      </c>
      <c r="G28" s="5">
        <v>10.0</v>
      </c>
      <c r="J28" s="9" t="str">
        <f>VLOOKUP(F28,lookups_fish!$A$2:$I$200,2,0)</f>
        <v>Schoolmaster Snapper</v>
      </c>
      <c r="K28" s="9" t="str">
        <f>VLOOKUP(F28,lookups_fish!$A$2:$I$200,3,0)</f>
        <v>Lutjanus apodus</v>
      </c>
      <c r="L28" s="9" t="str">
        <f>VLOOKUP(F28,lookups_fish!$A$2:$I$200,4,0)</f>
        <v>Lutjanidae</v>
      </c>
      <c r="M28" s="9" t="str">
        <f>VLOOKUP(F28,lookups_fish!$A$2:$I$200,5,0)</f>
        <v>Carnivores</v>
      </c>
      <c r="N28" s="9">
        <f>VLOOKUP(F28,lookups_fish!$A$2:$I$200,6,0)</f>
        <v>0.0194</v>
      </c>
      <c r="O28" s="9">
        <f>VLOOKUP(F28,lookups_fish!$A$2:$I$200,7,0)</f>
        <v>2.9779</v>
      </c>
      <c r="P28" s="9">
        <f t="shared" si="1"/>
        <v>18.43748712</v>
      </c>
    </row>
    <row r="29" ht="15.75" customHeight="1">
      <c r="A29" s="8">
        <v>44711.0</v>
      </c>
      <c r="B29" s="5" t="s">
        <v>9</v>
      </c>
      <c r="C29" s="5" t="s">
        <v>26</v>
      </c>
      <c r="D29" s="5">
        <v>2.0</v>
      </c>
      <c r="E29" s="5">
        <v>0.2</v>
      </c>
      <c r="F29" s="5" t="s">
        <v>27</v>
      </c>
      <c r="G29" s="5">
        <v>3.0</v>
      </c>
      <c r="J29" s="9" t="str">
        <f>VLOOKUP(F29,lookups_fish!$A$2:$I$200,2,0)</f>
        <v>Schoolmaster Snapper</v>
      </c>
      <c r="K29" s="9" t="str">
        <f>VLOOKUP(F29,lookups_fish!$A$2:$I$200,3,0)</f>
        <v>Lutjanus apodus</v>
      </c>
      <c r="L29" s="9" t="str">
        <f>VLOOKUP(F29,lookups_fish!$A$2:$I$200,4,0)</f>
        <v>Lutjanidae</v>
      </c>
      <c r="M29" s="9" t="str">
        <f>VLOOKUP(F29,lookups_fish!$A$2:$I$200,5,0)</f>
        <v>Carnivores</v>
      </c>
      <c r="N29" s="9">
        <f>VLOOKUP(F29,lookups_fish!$A$2:$I$200,6,0)</f>
        <v>0.0194</v>
      </c>
      <c r="O29" s="9">
        <f>VLOOKUP(F29,lookups_fish!$A$2:$I$200,7,0)</f>
        <v>2.9779</v>
      </c>
      <c r="P29" s="9">
        <f t="shared" si="1"/>
        <v>0.5112356306</v>
      </c>
    </row>
    <row r="30" ht="15.75" customHeight="1">
      <c r="A30" s="8">
        <v>44711.0</v>
      </c>
      <c r="B30" s="5" t="s">
        <v>9</v>
      </c>
      <c r="C30" s="5" t="s">
        <v>26</v>
      </c>
      <c r="D30" s="5">
        <v>2.0</v>
      </c>
      <c r="E30" s="5">
        <v>0.2</v>
      </c>
      <c r="F30" s="5" t="s">
        <v>27</v>
      </c>
      <c r="G30" s="5">
        <v>6.0</v>
      </c>
      <c r="J30" s="9" t="str">
        <f>VLOOKUP(F30,lookups_fish!$A$2:$I$200,2,0)</f>
        <v>Schoolmaster Snapper</v>
      </c>
      <c r="K30" s="9" t="str">
        <f>VLOOKUP(F30,lookups_fish!$A$2:$I$200,3,0)</f>
        <v>Lutjanus apodus</v>
      </c>
      <c r="L30" s="9" t="str">
        <f>VLOOKUP(F30,lookups_fish!$A$2:$I$200,4,0)</f>
        <v>Lutjanidae</v>
      </c>
      <c r="M30" s="9" t="str">
        <f>VLOOKUP(F30,lookups_fish!$A$2:$I$200,5,0)</f>
        <v>Carnivores</v>
      </c>
      <c r="N30" s="9">
        <f>VLOOKUP(F30,lookups_fish!$A$2:$I$200,6,0)</f>
        <v>0.0194</v>
      </c>
      <c r="O30" s="9">
        <f>VLOOKUP(F30,lookups_fish!$A$2:$I$200,7,0)</f>
        <v>2.9779</v>
      </c>
      <c r="P30" s="9">
        <f t="shared" si="1"/>
        <v>4.027711346</v>
      </c>
    </row>
    <row r="31" ht="15.75" customHeight="1">
      <c r="A31" s="8">
        <v>44711.0</v>
      </c>
      <c r="B31" s="5" t="s">
        <v>9</v>
      </c>
      <c r="C31" s="5" t="s">
        <v>26</v>
      </c>
      <c r="D31" s="5">
        <v>2.0</v>
      </c>
      <c r="E31" s="5">
        <v>0.2</v>
      </c>
      <c r="F31" s="5" t="s">
        <v>36</v>
      </c>
      <c r="G31" s="5">
        <v>5.0</v>
      </c>
      <c r="J31" s="9" t="str">
        <f>VLOOKUP(F31,lookups_fish!$A$2:$I$200,2,0)</f>
        <v>Beaugregory</v>
      </c>
      <c r="K31" s="9" t="str">
        <f>VLOOKUP(F31,lookups_fish!$A$2:$I$200,3,0)</f>
        <v>Stegastes leucostictus</v>
      </c>
      <c r="L31" s="9" t="str">
        <f>VLOOKUP(F31,lookups_fish!$A$2:$I$200,4,0)</f>
        <v>Pomacentridae</v>
      </c>
      <c r="M31" s="9" t="str">
        <f>VLOOKUP(F31,lookups_fish!$A$2:$I$200,5,0)</f>
        <v>Omnivores</v>
      </c>
      <c r="N31" s="9">
        <f>VLOOKUP(F31,lookups_fish!$A$2:$I$200,6,0)</f>
        <v>0.02</v>
      </c>
      <c r="O31" s="9">
        <f>VLOOKUP(F31,lookups_fish!$A$2:$I$200,7,0)</f>
        <v>2.95</v>
      </c>
      <c r="P31" s="9">
        <f t="shared" si="1"/>
        <v>2.306702086</v>
      </c>
    </row>
    <row r="32" ht="15.75" customHeight="1">
      <c r="A32" s="8">
        <v>44711.0</v>
      </c>
      <c r="B32" s="5" t="s">
        <v>9</v>
      </c>
      <c r="C32" s="5" t="s">
        <v>26</v>
      </c>
      <c r="D32" s="5">
        <v>2.0</v>
      </c>
      <c r="E32" s="5">
        <v>0.2</v>
      </c>
      <c r="F32" s="5" t="s">
        <v>36</v>
      </c>
      <c r="G32" s="5">
        <v>8.0</v>
      </c>
      <c r="J32" s="9" t="str">
        <f>VLOOKUP(F32,lookups_fish!$A$2:$I$200,2,0)</f>
        <v>Beaugregory</v>
      </c>
      <c r="K32" s="9" t="str">
        <f>VLOOKUP(F32,lookups_fish!$A$2:$I$200,3,0)</f>
        <v>Stegastes leucostictus</v>
      </c>
      <c r="L32" s="9" t="str">
        <f>VLOOKUP(F32,lookups_fish!$A$2:$I$200,4,0)</f>
        <v>Pomacentridae</v>
      </c>
      <c r="M32" s="9" t="str">
        <f>VLOOKUP(F32,lookups_fish!$A$2:$I$200,5,0)</f>
        <v>Omnivores</v>
      </c>
      <c r="N32" s="9">
        <f>VLOOKUP(F32,lookups_fish!$A$2:$I$200,6,0)</f>
        <v>0.02</v>
      </c>
      <c r="O32" s="9">
        <f>VLOOKUP(F32,lookups_fish!$A$2:$I$200,7,0)</f>
        <v>2.95</v>
      </c>
      <c r="P32" s="9">
        <f t="shared" si="1"/>
        <v>9.228804737</v>
      </c>
    </row>
    <row r="33" ht="15.75" customHeight="1">
      <c r="A33" s="8">
        <v>44711.0</v>
      </c>
      <c r="B33" s="5" t="s">
        <v>9</v>
      </c>
      <c r="C33" s="5" t="s">
        <v>26</v>
      </c>
      <c r="D33" s="5">
        <v>2.0</v>
      </c>
      <c r="E33" s="5">
        <v>0.2</v>
      </c>
      <c r="F33" s="5" t="s">
        <v>36</v>
      </c>
      <c r="G33" s="5">
        <v>6.0</v>
      </c>
      <c r="H33" s="5">
        <v>2.0</v>
      </c>
      <c r="J33" s="9" t="str">
        <f>VLOOKUP(F33,lookups_fish!$A$2:$I$200,2,0)</f>
        <v>Beaugregory</v>
      </c>
      <c r="K33" s="9" t="str">
        <f>VLOOKUP(F33,lookups_fish!$A$2:$I$200,3,0)</f>
        <v>Stegastes leucostictus</v>
      </c>
      <c r="L33" s="9" t="str">
        <f>VLOOKUP(F33,lookups_fish!$A$2:$I$200,4,0)</f>
        <v>Pomacentridae</v>
      </c>
      <c r="M33" s="9" t="str">
        <f>VLOOKUP(F33,lookups_fish!$A$2:$I$200,5,0)</f>
        <v>Omnivores</v>
      </c>
      <c r="N33" s="9">
        <f>VLOOKUP(F33,lookups_fish!$A$2:$I$200,6,0)</f>
        <v>0.02</v>
      </c>
      <c r="O33" s="9">
        <f>VLOOKUP(F33,lookups_fish!$A$2:$I$200,7,0)</f>
        <v>2.95</v>
      </c>
      <c r="P33" s="9">
        <f t="shared" si="1"/>
        <v>3.949809812</v>
      </c>
    </row>
    <row r="34" ht="15.75" customHeight="1">
      <c r="A34" s="8">
        <v>44711.0</v>
      </c>
      <c r="B34" s="5" t="s">
        <v>9</v>
      </c>
      <c r="C34" s="5" t="s">
        <v>26</v>
      </c>
      <c r="D34" s="5">
        <v>2.0</v>
      </c>
      <c r="E34" s="5">
        <v>0.2</v>
      </c>
      <c r="F34" s="5" t="s">
        <v>29</v>
      </c>
      <c r="G34" s="5">
        <v>10.0</v>
      </c>
      <c r="H34" s="5">
        <v>2.0</v>
      </c>
      <c r="J34" s="9" t="str">
        <f>VLOOKUP(F34,lookups_fish!$A$2:$I$200,2,0)</f>
        <v>Gray snapper</v>
      </c>
      <c r="K34" s="9" t="str">
        <f>VLOOKUP(F34,lookups_fish!$A$2:$I$200,3,0)</f>
        <v>Lutjanis griseus</v>
      </c>
      <c r="L34" s="9" t="str">
        <f>VLOOKUP(F34,lookups_fish!$A$2:$I$200,4,0)</f>
        <v>Lutjanidae</v>
      </c>
      <c r="M34" s="9" t="str">
        <f>VLOOKUP(F34,lookups_fish!$A$2:$I$200,5,0)</f>
        <v>Carnivores</v>
      </c>
      <c r="N34" s="9" t="str">
        <f>VLOOKUP(F34,lookups_fish!$A$2:$I$200,6,0)</f>
        <v/>
      </c>
      <c r="O34" s="9" t="str">
        <f>VLOOKUP(F34,lookups_fish!$A$2:$I$200,7,0)</f>
        <v/>
      </c>
      <c r="P34" s="9">
        <f t="shared" si="1"/>
        <v>0</v>
      </c>
    </row>
    <row r="35" ht="15.75" customHeight="1">
      <c r="A35" s="8">
        <v>44711.0</v>
      </c>
      <c r="B35" s="5" t="s">
        <v>9</v>
      </c>
      <c r="C35" s="5" t="s">
        <v>26</v>
      </c>
      <c r="D35" s="5">
        <v>2.0</v>
      </c>
      <c r="E35" s="5">
        <v>0.2</v>
      </c>
      <c r="F35" s="5" t="s">
        <v>39</v>
      </c>
      <c r="G35" s="5">
        <v>2.0</v>
      </c>
      <c r="H35" s="5">
        <v>2.0</v>
      </c>
      <c r="J35" s="9" t="str">
        <f>VLOOKUP(F35,lookups_fish!$A$2:$I$200,2,0)</f>
        <v>Grunt (juvenile)</v>
      </c>
      <c r="K35" s="9" t="str">
        <f>VLOOKUP(F35,lookups_fish!$A$2:$I$200,3,0)</f>
        <v>Haemulon spp.</v>
      </c>
      <c r="L35" s="9" t="str">
        <f>VLOOKUP(F35,lookups_fish!$A$2:$I$200,4,0)</f>
        <v>Haemulidae</v>
      </c>
      <c r="M35" s="9" t="str">
        <f>VLOOKUP(F35,lookups_fish!$A$2:$I$200,5,0)</f>
        <v>Carnivores</v>
      </c>
      <c r="N35" s="9">
        <f>VLOOKUP(F35,lookups_fish!$A$2:$I$200,6,0)</f>
        <v>0.0127</v>
      </c>
      <c r="O35" s="9">
        <f>VLOOKUP(F35,lookups_fish!$A$2:$I$200,7,0)</f>
        <v>3.1581</v>
      </c>
      <c r="P35" s="9">
        <f t="shared" si="1"/>
        <v>0.1133669729</v>
      </c>
    </row>
    <row r="36" ht="15.75" customHeight="1">
      <c r="A36" s="8">
        <v>44711.0</v>
      </c>
      <c r="B36" s="5" t="s">
        <v>9</v>
      </c>
      <c r="C36" s="5" t="s">
        <v>26</v>
      </c>
      <c r="D36" s="5">
        <v>2.0</v>
      </c>
      <c r="E36" s="5">
        <v>0.2</v>
      </c>
      <c r="F36" s="5" t="s">
        <v>33</v>
      </c>
      <c r="G36" s="5">
        <v>8.0</v>
      </c>
      <c r="J36" s="9" t="str">
        <f>VLOOKUP(F36,lookups_fish!$A$2:$I$200,2,0)</f>
        <v>Mahogany Snapper</v>
      </c>
      <c r="K36" s="9" t="str">
        <f>VLOOKUP(F36,lookups_fish!$A$2:$I$200,3,0)</f>
        <v>Lutjanus mahogoni</v>
      </c>
      <c r="L36" s="9" t="str">
        <f>VLOOKUP(F36,lookups_fish!$A$2:$I$200,4,0)</f>
        <v>Lutjanidae</v>
      </c>
      <c r="M36" s="9" t="str">
        <f>VLOOKUP(F36,lookups_fish!$A$2:$I$200,5,0)</f>
        <v>Carnivores</v>
      </c>
      <c r="N36" s="9">
        <f>VLOOKUP(F36,lookups_fish!$A$2:$I$200,6,0)</f>
        <v>0.0429</v>
      </c>
      <c r="O36" s="9">
        <f>VLOOKUP(F36,lookups_fish!$A$2:$I$200,7,0)</f>
        <v>2.719</v>
      </c>
      <c r="P36" s="9">
        <f t="shared" si="1"/>
        <v>12.245005</v>
      </c>
    </row>
    <row r="37" ht="15.75" customHeight="1">
      <c r="A37" s="8">
        <v>44711.0</v>
      </c>
      <c r="B37" s="5" t="s">
        <v>9</v>
      </c>
      <c r="C37" s="5" t="s">
        <v>26</v>
      </c>
      <c r="D37" s="5">
        <v>2.0</v>
      </c>
      <c r="E37" s="5">
        <v>0.2</v>
      </c>
      <c r="F37" s="5" t="s">
        <v>30</v>
      </c>
      <c r="G37" s="5">
        <v>10.0</v>
      </c>
      <c r="J37" s="9" t="str">
        <f>VLOOKUP(F37,lookups_fish!$A$2:$I$200,2,0)</f>
        <v>French Grunt</v>
      </c>
      <c r="K37" s="9" t="str">
        <f>VLOOKUP(F37,lookups_fish!$A$2:$I$200,3,0)</f>
        <v>Haemulon flavolineatum</v>
      </c>
      <c r="L37" s="9" t="str">
        <f>VLOOKUP(F37,lookups_fish!$A$2:$I$200,4,0)</f>
        <v>Haemulidae</v>
      </c>
      <c r="M37" s="9" t="str">
        <f>VLOOKUP(F37,lookups_fish!$A$2:$I$200,5,0)</f>
        <v>Carnivores</v>
      </c>
      <c r="N37" s="9">
        <f>VLOOKUP(F37,lookups_fish!$A$2:$I$200,6,0)</f>
        <v>0.0127</v>
      </c>
      <c r="O37" s="9">
        <f>VLOOKUP(F37,lookups_fish!$A$2:$I$200,7,0)</f>
        <v>3.1581</v>
      </c>
      <c r="P37" s="9">
        <f t="shared" si="1"/>
        <v>18.27694988</v>
      </c>
    </row>
    <row r="38" ht="15.75" customHeight="1">
      <c r="A38" s="8">
        <v>44711.0</v>
      </c>
      <c r="B38" s="5" t="s">
        <v>9</v>
      </c>
      <c r="C38" s="5" t="s">
        <v>26</v>
      </c>
      <c r="D38" s="5">
        <v>2.0</v>
      </c>
      <c r="E38" s="5">
        <v>0.2</v>
      </c>
      <c r="F38" s="5" t="s">
        <v>30</v>
      </c>
      <c r="G38" s="5">
        <v>8.0</v>
      </c>
      <c r="J38" s="9" t="str">
        <f>VLOOKUP(F38,lookups_fish!$A$2:$I$200,2,0)</f>
        <v>French Grunt</v>
      </c>
      <c r="K38" s="9" t="str">
        <f>VLOOKUP(F38,lookups_fish!$A$2:$I$200,3,0)</f>
        <v>Haemulon flavolineatum</v>
      </c>
      <c r="L38" s="9" t="str">
        <f>VLOOKUP(F38,lookups_fish!$A$2:$I$200,4,0)</f>
        <v>Haemulidae</v>
      </c>
      <c r="M38" s="9" t="str">
        <f>VLOOKUP(F38,lookups_fish!$A$2:$I$200,5,0)</f>
        <v>Carnivores</v>
      </c>
      <c r="N38" s="9">
        <f>VLOOKUP(F38,lookups_fish!$A$2:$I$200,6,0)</f>
        <v>0.0127</v>
      </c>
      <c r="O38" s="9">
        <f>VLOOKUP(F38,lookups_fish!$A$2:$I$200,7,0)</f>
        <v>3.1581</v>
      </c>
      <c r="P38" s="9">
        <f t="shared" si="1"/>
        <v>9.033420126</v>
      </c>
    </row>
    <row r="39" ht="15.75" customHeight="1">
      <c r="A39" s="8">
        <v>44711.0</v>
      </c>
      <c r="B39" s="5" t="s">
        <v>9</v>
      </c>
      <c r="C39" s="5" t="s">
        <v>26</v>
      </c>
      <c r="D39" s="5">
        <v>2.0</v>
      </c>
      <c r="E39" s="5">
        <v>0.2</v>
      </c>
      <c r="F39" s="5" t="s">
        <v>30</v>
      </c>
      <c r="G39" s="5">
        <v>6.0</v>
      </c>
      <c r="J39" s="9" t="str">
        <f>VLOOKUP(F39,lookups_fish!$A$2:$I$200,2,0)</f>
        <v>French Grunt</v>
      </c>
      <c r="K39" s="9" t="str">
        <f>VLOOKUP(F39,lookups_fish!$A$2:$I$200,3,0)</f>
        <v>Haemulon flavolineatum</v>
      </c>
      <c r="L39" s="9" t="str">
        <f>VLOOKUP(F39,lookups_fish!$A$2:$I$200,4,0)</f>
        <v>Haemulidae</v>
      </c>
      <c r="M39" s="9" t="str">
        <f>VLOOKUP(F39,lookups_fish!$A$2:$I$200,5,0)</f>
        <v>Carnivores</v>
      </c>
      <c r="N39" s="9">
        <f>VLOOKUP(F39,lookups_fish!$A$2:$I$200,6,0)</f>
        <v>0.0127</v>
      </c>
      <c r="O39" s="9">
        <f>VLOOKUP(F39,lookups_fish!$A$2:$I$200,7,0)</f>
        <v>3.1581</v>
      </c>
      <c r="P39" s="9">
        <f t="shared" si="1"/>
        <v>3.641524069</v>
      </c>
    </row>
    <row r="40" ht="15.75" customHeight="1">
      <c r="A40" s="10"/>
      <c r="J40" s="9" t="str">
        <f>VLOOKUP(F40,lookups_fish!$A$2:$I$200,2,0)</f>
        <v>#N/A</v>
      </c>
      <c r="K40" s="9" t="str">
        <f>VLOOKUP(F40,lookups_fish!$A$2:$I$200,3,0)</f>
        <v>#N/A</v>
      </c>
      <c r="L40" s="9" t="str">
        <f>VLOOKUP(F40,lookups_fish!$A$2:$I$200,4,0)</f>
        <v>#N/A</v>
      </c>
      <c r="M40" s="9" t="str">
        <f>VLOOKUP(F40,lookups_fish!$A$2:$I$200,5,0)</f>
        <v>#N/A</v>
      </c>
      <c r="N40" s="9" t="str">
        <f>VLOOKUP(F40,lookups_fish!$A$2:$I$200,6,0)</f>
        <v>#N/A</v>
      </c>
      <c r="O40" s="9" t="str">
        <f>VLOOKUP(F40,lookups_fish!$A$2:$I$200,7,0)</f>
        <v>#N/A</v>
      </c>
      <c r="P40" s="9" t="str">
        <f t="shared" si="1"/>
        <v>#N/A</v>
      </c>
    </row>
    <row r="41" ht="15.75" customHeight="1">
      <c r="A41" s="10"/>
      <c r="J41" s="9" t="str">
        <f>VLOOKUP(F41,lookups_fish!$A$2:$I$200,2,0)</f>
        <v>#N/A</v>
      </c>
      <c r="K41" s="9" t="str">
        <f>VLOOKUP(F41,lookups_fish!$A$2:$I$200,3,0)</f>
        <v>#N/A</v>
      </c>
      <c r="L41" s="9" t="str">
        <f>VLOOKUP(F41,lookups_fish!$A$2:$I$200,4,0)</f>
        <v>#N/A</v>
      </c>
      <c r="M41" s="9" t="str">
        <f>VLOOKUP(F41,lookups_fish!$A$2:$I$200,5,0)</f>
        <v>#N/A</v>
      </c>
      <c r="N41" s="9" t="str">
        <f>VLOOKUP(F41,lookups_fish!$A$2:$I$200,6,0)</f>
        <v>#N/A</v>
      </c>
      <c r="O41" s="9" t="str">
        <f>VLOOKUP(F41,lookups_fish!$A$2:$I$200,7,0)</f>
        <v>#N/A</v>
      </c>
      <c r="P41" s="9" t="str">
        <f t="shared" si="1"/>
        <v>#N/A</v>
      </c>
    </row>
    <row r="42" ht="15.75" customHeight="1">
      <c r="A42" s="10"/>
      <c r="J42" s="9" t="str">
        <f>VLOOKUP(F42,lookups_fish!$A$2:$I$200,2,0)</f>
        <v>#N/A</v>
      </c>
      <c r="K42" s="9" t="str">
        <f>VLOOKUP(F42,lookups_fish!$A$2:$I$200,3,0)</f>
        <v>#N/A</v>
      </c>
      <c r="L42" s="9" t="str">
        <f>VLOOKUP(F42,lookups_fish!$A$2:$I$200,4,0)</f>
        <v>#N/A</v>
      </c>
      <c r="M42" s="9" t="str">
        <f>VLOOKUP(F42,lookups_fish!$A$2:$I$200,5,0)</f>
        <v>#N/A</v>
      </c>
      <c r="N42" s="9" t="str">
        <f>VLOOKUP(F42,lookups_fish!$A$2:$I$200,6,0)</f>
        <v>#N/A</v>
      </c>
      <c r="O42" s="9" t="str">
        <f>VLOOKUP(F42,lookups_fish!$A$2:$I$200,7,0)</f>
        <v>#N/A</v>
      </c>
      <c r="P42" s="9" t="str">
        <f t="shared" si="1"/>
        <v>#N/A</v>
      </c>
    </row>
    <row r="43" ht="15.75" customHeight="1">
      <c r="A43" s="10"/>
      <c r="J43" s="9" t="str">
        <f>VLOOKUP(F43,lookups_fish!$A$2:$I$200,2,0)</f>
        <v>#N/A</v>
      </c>
      <c r="K43" s="9" t="str">
        <f>VLOOKUP(F43,lookups_fish!$A$2:$I$200,3,0)</f>
        <v>#N/A</v>
      </c>
      <c r="L43" s="9" t="str">
        <f>VLOOKUP(F43,lookups_fish!$A$2:$I$200,4,0)</f>
        <v>#N/A</v>
      </c>
      <c r="M43" s="9" t="str">
        <f>VLOOKUP(F43,lookups_fish!$A$2:$I$200,5,0)</f>
        <v>#N/A</v>
      </c>
      <c r="N43" s="9" t="str">
        <f>VLOOKUP(F43,lookups_fish!$A$2:$I$200,6,0)</f>
        <v>#N/A</v>
      </c>
      <c r="O43" s="9" t="str">
        <f>VLOOKUP(F43,lookups_fish!$A$2:$I$200,7,0)</f>
        <v>#N/A</v>
      </c>
      <c r="P43" s="9" t="str">
        <f t="shared" si="1"/>
        <v>#N/A</v>
      </c>
    </row>
    <row r="44" ht="15.75" customHeight="1">
      <c r="A44" s="10"/>
      <c r="J44" s="9" t="str">
        <f>VLOOKUP(F44,lookups_fish!$A$2:$I$200,2,0)</f>
        <v>#N/A</v>
      </c>
      <c r="K44" s="9" t="str">
        <f>VLOOKUP(F44,lookups_fish!$A$2:$I$200,3,0)</f>
        <v>#N/A</v>
      </c>
      <c r="L44" s="9" t="str">
        <f>VLOOKUP(F44,lookups_fish!$A$2:$I$200,4,0)</f>
        <v>#N/A</v>
      </c>
      <c r="M44" s="9" t="str">
        <f>VLOOKUP(F44,lookups_fish!$A$2:$I$200,5,0)</f>
        <v>#N/A</v>
      </c>
      <c r="N44" s="9" t="str">
        <f>VLOOKUP(F44,lookups_fish!$A$2:$I$200,6,0)</f>
        <v>#N/A</v>
      </c>
      <c r="O44" s="9" t="str">
        <f>VLOOKUP(F44,lookups_fish!$A$2:$I$200,7,0)</f>
        <v>#N/A</v>
      </c>
      <c r="P44" s="9" t="str">
        <f t="shared" si="1"/>
        <v>#N/A</v>
      </c>
    </row>
    <row r="45" ht="15.75" customHeight="1">
      <c r="A45" s="10"/>
      <c r="J45" s="9" t="str">
        <f>VLOOKUP(F45,lookups_fish!$A$2:$I$200,2,0)</f>
        <v>#N/A</v>
      </c>
      <c r="K45" s="9" t="str">
        <f>VLOOKUP(F45,lookups_fish!$A$2:$I$200,3,0)</f>
        <v>#N/A</v>
      </c>
      <c r="L45" s="9" t="str">
        <f>VLOOKUP(F45,lookups_fish!$A$2:$I$200,4,0)</f>
        <v>#N/A</v>
      </c>
      <c r="M45" s="9" t="str">
        <f>VLOOKUP(F45,lookups_fish!$A$2:$I$200,5,0)</f>
        <v>#N/A</v>
      </c>
      <c r="N45" s="9" t="str">
        <f>VLOOKUP(F45,lookups_fish!$A$2:$I$200,6,0)</f>
        <v>#N/A</v>
      </c>
      <c r="O45" s="9" t="str">
        <f>VLOOKUP(F45,lookups_fish!$A$2:$I$200,7,0)</f>
        <v>#N/A</v>
      </c>
      <c r="P45" s="9" t="str">
        <f t="shared" si="1"/>
        <v>#N/A</v>
      </c>
    </row>
    <row r="46" ht="15.75" customHeight="1">
      <c r="A46" s="10"/>
      <c r="J46" s="9" t="str">
        <f>VLOOKUP(F46,lookups_fish!$A$2:$I$200,2,0)</f>
        <v>#N/A</v>
      </c>
      <c r="K46" s="9" t="str">
        <f>VLOOKUP(F46,lookups_fish!$A$2:$I$200,3,0)</f>
        <v>#N/A</v>
      </c>
      <c r="L46" s="9" t="str">
        <f>VLOOKUP(F46,lookups_fish!$A$2:$I$200,4,0)</f>
        <v>#N/A</v>
      </c>
      <c r="M46" s="9" t="str">
        <f>VLOOKUP(F46,lookups_fish!$A$2:$I$200,5,0)</f>
        <v>#N/A</v>
      </c>
      <c r="N46" s="9" t="str">
        <f>VLOOKUP(F46,lookups_fish!$A$2:$I$200,6,0)</f>
        <v>#N/A</v>
      </c>
      <c r="O46" s="9" t="str">
        <f>VLOOKUP(F46,lookups_fish!$A$2:$I$200,7,0)</f>
        <v>#N/A</v>
      </c>
      <c r="P46" s="9" t="str">
        <f t="shared" si="1"/>
        <v>#N/A</v>
      </c>
    </row>
    <row r="47" ht="15.75" customHeight="1">
      <c r="A47" s="10"/>
      <c r="J47" s="9" t="str">
        <f>VLOOKUP(F47,lookups_fish!$A$2:$I$200,2,0)</f>
        <v>#N/A</v>
      </c>
      <c r="K47" s="9" t="str">
        <f>VLOOKUP(F47,lookups_fish!$A$2:$I$200,3,0)</f>
        <v>#N/A</v>
      </c>
      <c r="L47" s="9" t="str">
        <f>VLOOKUP(F47,lookups_fish!$A$2:$I$200,4,0)</f>
        <v>#N/A</v>
      </c>
      <c r="M47" s="9" t="str">
        <f>VLOOKUP(F47,lookups_fish!$A$2:$I$200,5,0)</f>
        <v>#N/A</v>
      </c>
      <c r="N47" s="9" t="str">
        <f>VLOOKUP(F47,lookups_fish!$A$2:$I$200,6,0)</f>
        <v>#N/A</v>
      </c>
      <c r="O47" s="9" t="str">
        <f>VLOOKUP(F47,lookups_fish!$A$2:$I$200,7,0)</f>
        <v>#N/A</v>
      </c>
      <c r="P47" s="9" t="str">
        <f t="shared" si="1"/>
        <v>#N/A</v>
      </c>
    </row>
    <row r="48" ht="15.75" customHeight="1">
      <c r="A48" s="10"/>
      <c r="J48" s="9" t="str">
        <f>VLOOKUP(F48,lookups_fish!$A$2:$I$200,2,0)</f>
        <v>#N/A</v>
      </c>
      <c r="K48" s="9" t="str">
        <f>VLOOKUP(F48,lookups_fish!$A$2:$I$200,3,0)</f>
        <v>#N/A</v>
      </c>
      <c r="L48" s="9" t="str">
        <f>VLOOKUP(F48,lookups_fish!$A$2:$I$200,4,0)</f>
        <v>#N/A</v>
      </c>
      <c r="M48" s="9" t="str">
        <f>VLOOKUP(F48,lookups_fish!$A$2:$I$200,5,0)</f>
        <v>#N/A</v>
      </c>
      <c r="N48" s="9" t="str">
        <f>VLOOKUP(F48,lookups_fish!$A$2:$I$200,6,0)</f>
        <v>#N/A</v>
      </c>
      <c r="O48" s="9" t="str">
        <f>VLOOKUP(F48,lookups_fish!$A$2:$I$200,7,0)</f>
        <v>#N/A</v>
      </c>
      <c r="P48" s="9" t="str">
        <f t="shared" si="1"/>
        <v>#N/A</v>
      </c>
    </row>
    <row r="49" ht="15.75" customHeight="1">
      <c r="A49" s="10"/>
      <c r="J49" s="9" t="str">
        <f>VLOOKUP(F49,lookups_fish!$A$2:$I$200,2,0)</f>
        <v>#N/A</v>
      </c>
      <c r="K49" s="9" t="str">
        <f>VLOOKUP(F49,lookups_fish!$A$2:$I$200,3,0)</f>
        <v>#N/A</v>
      </c>
      <c r="L49" s="9" t="str">
        <f>VLOOKUP(F49,lookups_fish!$A$2:$I$200,4,0)</f>
        <v>#N/A</v>
      </c>
      <c r="M49" s="9" t="str">
        <f>VLOOKUP(F49,lookups_fish!$A$2:$I$200,5,0)</f>
        <v>#N/A</v>
      </c>
      <c r="N49" s="9" t="str">
        <f>VLOOKUP(F49,lookups_fish!$A$2:$I$200,6,0)</f>
        <v>#N/A</v>
      </c>
      <c r="O49" s="9" t="str">
        <f>VLOOKUP(F49,lookups_fish!$A$2:$I$200,7,0)</f>
        <v>#N/A</v>
      </c>
      <c r="P49" s="9" t="str">
        <f t="shared" si="1"/>
        <v>#N/A</v>
      </c>
    </row>
    <row r="50" ht="15.75" customHeight="1">
      <c r="A50" s="10"/>
      <c r="J50" s="9" t="str">
        <f>VLOOKUP(F50,lookups_fish!$A$2:$I$200,2,0)</f>
        <v>#N/A</v>
      </c>
      <c r="K50" s="9" t="str">
        <f>VLOOKUP(F50,lookups_fish!$A$2:$I$200,3,0)</f>
        <v>#N/A</v>
      </c>
      <c r="L50" s="9" t="str">
        <f>VLOOKUP(F50,lookups_fish!$A$2:$I$200,4,0)</f>
        <v>#N/A</v>
      </c>
      <c r="M50" s="9" t="str">
        <f>VLOOKUP(F50,lookups_fish!$A$2:$I$200,5,0)</f>
        <v>#N/A</v>
      </c>
      <c r="N50" s="9" t="str">
        <f>VLOOKUP(F50,lookups_fish!$A$2:$I$200,6,0)</f>
        <v>#N/A</v>
      </c>
      <c r="O50" s="9" t="str">
        <f>VLOOKUP(F50,lookups_fish!$A$2:$I$200,7,0)</f>
        <v>#N/A</v>
      </c>
      <c r="P50" s="9" t="str">
        <f t="shared" si="1"/>
        <v>#N/A</v>
      </c>
    </row>
    <row r="51" ht="15.75" customHeight="1">
      <c r="A51" s="10"/>
      <c r="J51" s="9" t="str">
        <f>VLOOKUP(F51,lookups_fish!$A$2:$I$200,2,0)</f>
        <v>#N/A</v>
      </c>
      <c r="K51" s="9" t="str">
        <f>VLOOKUP(F51,lookups_fish!$A$2:$I$200,3,0)</f>
        <v>#N/A</v>
      </c>
      <c r="L51" s="9" t="str">
        <f>VLOOKUP(F51,lookups_fish!$A$2:$I$200,4,0)</f>
        <v>#N/A</v>
      </c>
      <c r="M51" s="9" t="str">
        <f>VLOOKUP(F51,lookups_fish!$A$2:$I$200,5,0)</f>
        <v>#N/A</v>
      </c>
      <c r="N51" s="9" t="str">
        <f>VLOOKUP(F51,lookups_fish!$A$2:$I$200,6,0)</f>
        <v>#N/A</v>
      </c>
      <c r="O51" s="9" t="str">
        <f>VLOOKUP(F51,lookups_fish!$A$2:$I$200,7,0)</f>
        <v>#N/A</v>
      </c>
      <c r="P51" s="9" t="str">
        <f t="shared" si="1"/>
        <v>#N/A</v>
      </c>
    </row>
    <row r="52" ht="15.75" customHeight="1">
      <c r="A52" s="10"/>
      <c r="J52" s="9" t="str">
        <f>VLOOKUP(F52,lookups_fish!$A$2:$I$200,2,0)</f>
        <v>#N/A</v>
      </c>
      <c r="K52" s="9" t="str">
        <f>VLOOKUP(F52,lookups_fish!$A$2:$I$200,3,0)</f>
        <v>#N/A</v>
      </c>
      <c r="L52" s="9" t="str">
        <f>VLOOKUP(F52,lookups_fish!$A$2:$I$200,4,0)</f>
        <v>#N/A</v>
      </c>
      <c r="M52" s="9" t="str">
        <f>VLOOKUP(F52,lookups_fish!$A$2:$I$200,5,0)</f>
        <v>#N/A</v>
      </c>
      <c r="N52" s="9" t="str">
        <f>VLOOKUP(F52,lookups_fish!$A$2:$I$200,6,0)</f>
        <v>#N/A</v>
      </c>
      <c r="O52" s="9" t="str">
        <f>VLOOKUP(F52,lookups_fish!$A$2:$I$200,7,0)</f>
        <v>#N/A</v>
      </c>
      <c r="P52" s="9" t="str">
        <f t="shared" si="1"/>
        <v>#N/A</v>
      </c>
    </row>
    <row r="53" ht="15.75" customHeight="1">
      <c r="A53" s="10"/>
      <c r="J53" s="9" t="str">
        <f>VLOOKUP(F53,lookups_fish!$A$2:$I$200,2,0)</f>
        <v>#N/A</v>
      </c>
      <c r="K53" s="9" t="str">
        <f>VLOOKUP(F53,lookups_fish!$A$2:$I$200,3,0)</f>
        <v>#N/A</v>
      </c>
      <c r="L53" s="9" t="str">
        <f>VLOOKUP(F53,lookups_fish!$A$2:$I$200,4,0)</f>
        <v>#N/A</v>
      </c>
      <c r="M53" s="9" t="str">
        <f>VLOOKUP(F53,lookups_fish!$A$2:$I$200,5,0)</f>
        <v>#N/A</v>
      </c>
      <c r="N53" s="9" t="str">
        <f>VLOOKUP(F53,lookups_fish!$A$2:$I$200,6,0)</f>
        <v>#N/A</v>
      </c>
      <c r="O53" s="9" t="str">
        <f>VLOOKUP(F53,lookups_fish!$A$2:$I$200,7,0)</f>
        <v>#N/A</v>
      </c>
      <c r="P53" s="9" t="str">
        <f t="shared" si="1"/>
        <v>#N/A</v>
      </c>
    </row>
    <row r="54" ht="15.75" customHeight="1">
      <c r="A54" s="10"/>
      <c r="J54" s="9" t="str">
        <f>VLOOKUP(F54,lookups_fish!$A$2:$I$200,2,0)</f>
        <v>#N/A</v>
      </c>
      <c r="K54" s="9" t="str">
        <f>VLOOKUP(F54,lookups_fish!$A$2:$I$200,3,0)</f>
        <v>#N/A</v>
      </c>
      <c r="L54" s="9" t="str">
        <f>VLOOKUP(F54,lookups_fish!$A$2:$I$200,4,0)</f>
        <v>#N/A</v>
      </c>
      <c r="M54" s="9" t="str">
        <f>VLOOKUP(F54,lookups_fish!$A$2:$I$200,5,0)</f>
        <v>#N/A</v>
      </c>
      <c r="N54" s="9" t="str">
        <f>VLOOKUP(F54,lookups_fish!$A$2:$I$200,6,0)</f>
        <v>#N/A</v>
      </c>
      <c r="O54" s="9" t="str">
        <f>VLOOKUP(F54,lookups_fish!$A$2:$I$200,7,0)</f>
        <v>#N/A</v>
      </c>
      <c r="P54" s="9" t="str">
        <f t="shared" si="1"/>
        <v>#N/A</v>
      </c>
    </row>
    <row r="55" ht="15.75" customHeight="1">
      <c r="A55" s="10"/>
      <c r="J55" s="9" t="str">
        <f>VLOOKUP(F55,lookups_fish!$A$2:$I$200,2,0)</f>
        <v>#N/A</v>
      </c>
      <c r="K55" s="9" t="str">
        <f>VLOOKUP(F55,lookups_fish!$A$2:$I$200,3,0)</f>
        <v>#N/A</v>
      </c>
      <c r="L55" s="9" t="str">
        <f>VLOOKUP(F55,lookups_fish!$A$2:$I$200,4,0)</f>
        <v>#N/A</v>
      </c>
      <c r="M55" s="9" t="str">
        <f>VLOOKUP(F55,lookups_fish!$A$2:$I$200,5,0)</f>
        <v>#N/A</v>
      </c>
      <c r="N55" s="9" t="str">
        <f>VLOOKUP(F55,lookups_fish!$A$2:$I$200,6,0)</f>
        <v>#N/A</v>
      </c>
      <c r="O55" s="9" t="str">
        <f>VLOOKUP(F55,lookups_fish!$A$2:$I$200,7,0)</f>
        <v>#N/A</v>
      </c>
      <c r="P55" s="9" t="str">
        <f t="shared" si="1"/>
        <v>#N/A</v>
      </c>
    </row>
    <row r="56" ht="15.75" customHeight="1">
      <c r="A56" s="10"/>
      <c r="J56" s="9" t="str">
        <f>VLOOKUP(F56,lookups_fish!$A$2:$I$200,2,0)</f>
        <v>#N/A</v>
      </c>
      <c r="K56" s="9" t="str">
        <f>VLOOKUP(F56,lookups_fish!$A$2:$I$200,3,0)</f>
        <v>#N/A</v>
      </c>
      <c r="L56" s="9" t="str">
        <f>VLOOKUP(F56,lookups_fish!$A$2:$I$200,4,0)</f>
        <v>#N/A</v>
      </c>
      <c r="M56" s="9" t="str">
        <f>VLOOKUP(F56,lookups_fish!$A$2:$I$200,5,0)</f>
        <v>#N/A</v>
      </c>
      <c r="N56" s="9" t="str">
        <f>VLOOKUP(F56,lookups_fish!$A$2:$I$200,6,0)</f>
        <v>#N/A</v>
      </c>
      <c r="O56" s="9" t="str">
        <f>VLOOKUP(F56,lookups_fish!$A$2:$I$200,7,0)</f>
        <v>#N/A</v>
      </c>
      <c r="P56" s="9" t="str">
        <f t="shared" si="1"/>
        <v>#N/A</v>
      </c>
    </row>
    <row r="57" ht="15.75" customHeight="1">
      <c r="A57" s="10"/>
      <c r="J57" s="9" t="str">
        <f>VLOOKUP(F57,lookups_fish!$A$2:$I$200,2,0)</f>
        <v>#N/A</v>
      </c>
      <c r="K57" s="9" t="str">
        <f>VLOOKUP(F57,lookups_fish!$A$2:$I$200,3,0)</f>
        <v>#N/A</v>
      </c>
      <c r="L57" s="9" t="str">
        <f>VLOOKUP(F57,lookups_fish!$A$2:$I$200,4,0)</f>
        <v>#N/A</v>
      </c>
      <c r="M57" s="9" t="str">
        <f>VLOOKUP(F57,lookups_fish!$A$2:$I$200,5,0)</f>
        <v>#N/A</v>
      </c>
      <c r="N57" s="9" t="str">
        <f>VLOOKUP(F57,lookups_fish!$A$2:$I$200,6,0)</f>
        <v>#N/A</v>
      </c>
      <c r="O57" s="9" t="str">
        <f>VLOOKUP(F57,lookups_fish!$A$2:$I$200,7,0)</f>
        <v>#N/A</v>
      </c>
      <c r="P57" s="9" t="str">
        <f t="shared" si="1"/>
        <v>#N/A</v>
      </c>
    </row>
    <row r="58" ht="15.75" customHeight="1">
      <c r="A58" s="10"/>
      <c r="J58" s="9" t="str">
        <f>VLOOKUP(F58,lookups_fish!$A$2:$I$200,2,0)</f>
        <v>#N/A</v>
      </c>
      <c r="K58" s="9" t="str">
        <f>VLOOKUP(F58,lookups_fish!$A$2:$I$200,3,0)</f>
        <v>#N/A</v>
      </c>
      <c r="L58" s="9" t="str">
        <f>VLOOKUP(F58,lookups_fish!$A$2:$I$200,4,0)</f>
        <v>#N/A</v>
      </c>
      <c r="M58" s="9" t="str">
        <f>VLOOKUP(F58,lookups_fish!$A$2:$I$200,5,0)</f>
        <v>#N/A</v>
      </c>
      <c r="N58" s="9" t="str">
        <f>VLOOKUP(F58,lookups_fish!$A$2:$I$200,6,0)</f>
        <v>#N/A</v>
      </c>
      <c r="O58" s="9" t="str">
        <f>VLOOKUP(F58,lookups_fish!$A$2:$I$200,7,0)</f>
        <v>#N/A</v>
      </c>
      <c r="P58" s="9" t="str">
        <f t="shared" si="1"/>
        <v>#N/A</v>
      </c>
    </row>
    <row r="59" ht="15.75" customHeight="1">
      <c r="A59" s="10"/>
      <c r="J59" s="9" t="str">
        <f>VLOOKUP(F59,lookups_fish!$A$2:$I$200,2,0)</f>
        <v>#N/A</v>
      </c>
      <c r="K59" s="9" t="str">
        <f>VLOOKUP(F59,lookups_fish!$A$2:$I$200,3,0)</f>
        <v>#N/A</v>
      </c>
      <c r="L59" s="9" t="str">
        <f>VLOOKUP(F59,lookups_fish!$A$2:$I$200,4,0)</f>
        <v>#N/A</v>
      </c>
      <c r="M59" s="9" t="str">
        <f>VLOOKUP(F59,lookups_fish!$A$2:$I$200,5,0)</f>
        <v>#N/A</v>
      </c>
      <c r="N59" s="9" t="str">
        <f>VLOOKUP(F59,lookups_fish!$A$2:$I$200,6,0)</f>
        <v>#N/A</v>
      </c>
      <c r="O59" s="9" t="str">
        <f>VLOOKUP(F59,lookups_fish!$A$2:$I$200,7,0)</f>
        <v>#N/A</v>
      </c>
      <c r="P59" s="9" t="str">
        <f t="shared" si="1"/>
        <v>#N/A</v>
      </c>
    </row>
    <row r="60" ht="15.75" customHeight="1">
      <c r="A60" s="10"/>
      <c r="J60" s="9" t="str">
        <f>VLOOKUP(F60,lookups_fish!$A$2:$I$200,2,0)</f>
        <v>#N/A</v>
      </c>
      <c r="K60" s="9" t="str">
        <f>VLOOKUP(F60,lookups_fish!$A$2:$I$200,3,0)</f>
        <v>#N/A</v>
      </c>
      <c r="L60" s="9" t="str">
        <f>VLOOKUP(F60,lookups_fish!$A$2:$I$200,4,0)</f>
        <v>#N/A</v>
      </c>
      <c r="M60" s="9" t="str">
        <f>VLOOKUP(F60,lookups_fish!$A$2:$I$200,5,0)</f>
        <v>#N/A</v>
      </c>
      <c r="N60" s="9" t="str">
        <f>VLOOKUP(F60,lookups_fish!$A$2:$I$200,6,0)</f>
        <v>#N/A</v>
      </c>
      <c r="O60" s="9" t="str">
        <f>VLOOKUP(F60,lookups_fish!$A$2:$I$200,7,0)</f>
        <v>#N/A</v>
      </c>
      <c r="P60" s="9" t="str">
        <f t="shared" si="1"/>
        <v>#N/A</v>
      </c>
    </row>
    <row r="61" ht="15.75" customHeight="1">
      <c r="A61" s="10"/>
      <c r="J61" s="9" t="str">
        <f>VLOOKUP(F61,lookups_fish!$A$2:$I$200,2,0)</f>
        <v>#N/A</v>
      </c>
      <c r="K61" s="9" t="str">
        <f>VLOOKUP(F61,lookups_fish!$A$2:$I$200,3,0)</f>
        <v>#N/A</v>
      </c>
      <c r="L61" s="9" t="str">
        <f>VLOOKUP(F61,lookups_fish!$A$2:$I$200,4,0)</f>
        <v>#N/A</v>
      </c>
      <c r="M61" s="9" t="str">
        <f>VLOOKUP(F61,lookups_fish!$A$2:$I$200,5,0)</f>
        <v>#N/A</v>
      </c>
      <c r="N61" s="9" t="str">
        <f>VLOOKUP(F61,lookups_fish!$A$2:$I$200,6,0)</f>
        <v>#N/A</v>
      </c>
      <c r="O61" s="9" t="str">
        <f>VLOOKUP(F61,lookups_fish!$A$2:$I$200,7,0)</f>
        <v>#N/A</v>
      </c>
      <c r="P61" s="9" t="str">
        <f t="shared" si="1"/>
        <v>#N/A</v>
      </c>
    </row>
    <row r="62" ht="15.75" customHeight="1">
      <c r="A62" s="10"/>
      <c r="J62" s="9" t="str">
        <f>VLOOKUP(F62,lookups_fish!$A$2:$I$200,2,0)</f>
        <v>#N/A</v>
      </c>
      <c r="K62" s="9" t="str">
        <f>VLOOKUP(F62,lookups_fish!$A$2:$I$200,3,0)</f>
        <v>#N/A</v>
      </c>
      <c r="L62" s="9" t="str">
        <f>VLOOKUP(F62,lookups_fish!$A$2:$I$200,4,0)</f>
        <v>#N/A</v>
      </c>
      <c r="M62" s="9" t="str">
        <f>VLOOKUP(F62,lookups_fish!$A$2:$I$200,5,0)</f>
        <v>#N/A</v>
      </c>
      <c r="N62" s="9" t="str">
        <f>VLOOKUP(F62,lookups_fish!$A$2:$I$200,6,0)</f>
        <v>#N/A</v>
      </c>
      <c r="O62" s="9" t="str">
        <f>VLOOKUP(F62,lookups_fish!$A$2:$I$200,7,0)</f>
        <v>#N/A</v>
      </c>
      <c r="P62" s="9" t="str">
        <f t="shared" si="1"/>
        <v>#N/A</v>
      </c>
    </row>
    <row r="63" ht="15.75" customHeight="1">
      <c r="A63" s="10"/>
      <c r="J63" s="9" t="str">
        <f>VLOOKUP(F63,lookups_fish!$A$2:$I$200,2,0)</f>
        <v>#N/A</v>
      </c>
      <c r="K63" s="9" t="str">
        <f>VLOOKUP(F63,lookups_fish!$A$2:$I$200,3,0)</f>
        <v>#N/A</v>
      </c>
      <c r="L63" s="9" t="str">
        <f>VLOOKUP(F63,lookups_fish!$A$2:$I$200,4,0)</f>
        <v>#N/A</v>
      </c>
      <c r="M63" s="9" t="str">
        <f>VLOOKUP(F63,lookups_fish!$A$2:$I$200,5,0)</f>
        <v>#N/A</v>
      </c>
      <c r="N63" s="9" t="str">
        <f>VLOOKUP(F63,lookups_fish!$A$2:$I$200,6,0)</f>
        <v>#N/A</v>
      </c>
      <c r="O63" s="9" t="str">
        <f>VLOOKUP(F63,lookups_fish!$A$2:$I$200,7,0)</f>
        <v>#N/A</v>
      </c>
      <c r="P63" s="9" t="str">
        <f t="shared" si="1"/>
        <v>#N/A</v>
      </c>
    </row>
    <row r="64" ht="15.75" customHeight="1">
      <c r="A64" s="10"/>
      <c r="J64" s="9" t="str">
        <f>VLOOKUP(F64,lookups_fish!$A$2:$I$200,2,0)</f>
        <v>#N/A</v>
      </c>
      <c r="K64" s="9" t="str">
        <f>VLOOKUP(F64,lookups_fish!$A$2:$I$200,3,0)</f>
        <v>#N/A</v>
      </c>
      <c r="L64" s="9" t="str">
        <f>VLOOKUP(F64,lookups_fish!$A$2:$I$200,4,0)</f>
        <v>#N/A</v>
      </c>
      <c r="M64" s="9" t="str">
        <f>VLOOKUP(F64,lookups_fish!$A$2:$I$200,5,0)</f>
        <v>#N/A</v>
      </c>
      <c r="N64" s="9" t="str">
        <f>VLOOKUP(F64,lookups_fish!$A$2:$I$200,6,0)</f>
        <v>#N/A</v>
      </c>
      <c r="O64" s="9" t="str">
        <f>VLOOKUP(F64,lookups_fish!$A$2:$I$200,7,0)</f>
        <v>#N/A</v>
      </c>
      <c r="P64" s="9" t="str">
        <f t="shared" si="1"/>
        <v>#N/A</v>
      </c>
    </row>
    <row r="65" ht="15.75" customHeight="1">
      <c r="A65" s="10"/>
      <c r="J65" s="9" t="str">
        <f>VLOOKUP(F65,lookups_fish!$A$2:$I$200,2,0)</f>
        <v>#N/A</v>
      </c>
      <c r="K65" s="9" t="str">
        <f>VLOOKUP(F65,lookups_fish!$A$2:$I$200,3,0)</f>
        <v>#N/A</v>
      </c>
      <c r="L65" s="9" t="str">
        <f>VLOOKUP(F65,lookups_fish!$A$2:$I$200,4,0)</f>
        <v>#N/A</v>
      </c>
      <c r="M65" s="9" t="str">
        <f>VLOOKUP(F65,lookups_fish!$A$2:$I$200,5,0)</f>
        <v>#N/A</v>
      </c>
      <c r="N65" s="9" t="str">
        <f>VLOOKUP(F65,lookups_fish!$A$2:$I$200,6,0)</f>
        <v>#N/A</v>
      </c>
      <c r="O65" s="9" t="str">
        <f>VLOOKUP(F65,lookups_fish!$A$2:$I$200,7,0)</f>
        <v>#N/A</v>
      </c>
      <c r="P65" s="9" t="str">
        <f t="shared" si="1"/>
        <v>#N/A</v>
      </c>
    </row>
    <row r="66" ht="15.75" customHeight="1">
      <c r="A66" s="10"/>
      <c r="J66" s="9" t="str">
        <f>VLOOKUP(F66,lookups_fish!$A$2:$I$200,2,0)</f>
        <v>#N/A</v>
      </c>
      <c r="K66" s="9" t="str">
        <f>VLOOKUP(F66,lookups_fish!$A$2:$I$200,3,0)</f>
        <v>#N/A</v>
      </c>
      <c r="L66" s="9" t="str">
        <f>VLOOKUP(F66,lookups_fish!$A$2:$I$200,4,0)</f>
        <v>#N/A</v>
      </c>
      <c r="M66" s="9" t="str">
        <f>VLOOKUP(F66,lookups_fish!$A$2:$I$200,5,0)</f>
        <v>#N/A</v>
      </c>
      <c r="N66" s="9" t="str">
        <f>VLOOKUP(F66,lookups_fish!$A$2:$I$200,6,0)</f>
        <v>#N/A</v>
      </c>
      <c r="O66" s="9" t="str">
        <f>VLOOKUP(F66,lookups_fish!$A$2:$I$200,7,0)</f>
        <v>#N/A</v>
      </c>
      <c r="P66" s="9" t="str">
        <f t="shared" si="1"/>
        <v>#N/A</v>
      </c>
    </row>
    <row r="67" ht="15.75" customHeight="1">
      <c r="A67" s="10"/>
      <c r="J67" s="9" t="str">
        <f>VLOOKUP(F67,lookups_fish!$A$2:$I$200,2,0)</f>
        <v>#N/A</v>
      </c>
      <c r="K67" s="9" t="str">
        <f>VLOOKUP(F67,lookups_fish!$A$2:$I$200,3,0)</f>
        <v>#N/A</v>
      </c>
      <c r="L67" s="9" t="str">
        <f>VLOOKUP(F67,lookups_fish!$A$2:$I$200,4,0)</f>
        <v>#N/A</v>
      </c>
      <c r="M67" s="9" t="str">
        <f>VLOOKUP(F67,lookups_fish!$A$2:$I$200,5,0)</f>
        <v>#N/A</v>
      </c>
      <c r="N67" s="9" t="str">
        <f>VLOOKUP(F67,lookups_fish!$A$2:$I$200,6,0)</f>
        <v>#N/A</v>
      </c>
      <c r="O67" s="9" t="str">
        <f>VLOOKUP(F67,lookups_fish!$A$2:$I$200,7,0)</f>
        <v>#N/A</v>
      </c>
      <c r="P67" s="9" t="str">
        <f t="shared" si="1"/>
        <v>#N/A</v>
      </c>
    </row>
    <row r="68" ht="15.75" customHeight="1">
      <c r="A68" s="10"/>
      <c r="J68" s="9" t="str">
        <f>VLOOKUP(F68,lookups_fish!$A$2:$I$200,2,0)</f>
        <v>#N/A</v>
      </c>
      <c r="K68" s="9" t="str">
        <f>VLOOKUP(F68,lookups_fish!$A$2:$I$200,3,0)</f>
        <v>#N/A</v>
      </c>
      <c r="L68" s="9" t="str">
        <f>VLOOKUP(F68,lookups_fish!$A$2:$I$200,4,0)</f>
        <v>#N/A</v>
      </c>
      <c r="M68" s="9" t="str">
        <f>VLOOKUP(F68,lookups_fish!$A$2:$I$200,5,0)</f>
        <v>#N/A</v>
      </c>
      <c r="N68" s="9" t="str">
        <f>VLOOKUP(F68,lookups_fish!$A$2:$I$200,6,0)</f>
        <v>#N/A</v>
      </c>
      <c r="O68" s="9" t="str">
        <f>VLOOKUP(F68,lookups_fish!$A$2:$I$200,7,0)</f>
        <v>#N/A</v>
      </c>
      <c r="P68" s="9" t="str">
        <f t="shared" si="1"/>
        <v>#N/A</v>
      </c>
    </row>
    <row r="69" ht="15.75" customHeight="1">
      <c r="A69" s="10"/>
      <c r="J69" s="9" t="str">
        <f>VLOOKUP(F69,lookups_fish!$A$2:$I$200,2,0)</f>
        <v>#N/A</v>
      </c>
      <c r="K69" s="9" t="str">
        <f>VLOOKUP(F69,lookups_fish!$A$2:$I$200,3,0)</f>
        <v>#N/A</v>
      </c>
      <c r="L69" s="9" t="str">
        <f>VLOOKUP(F69,lookups_fish!$A$2:$I$200,4,0)</f>
        <v>#N/A</v>
      </c>
      <c r="M69" s="9" t="str">
        <f>VLOOKUP(F69,lookups_fish!$A$2:$I$200,5,0)</f>
        <v>#N/A</v>
      </c>
      <c r="N69" s="9" t="str">
        <f>VLOOKUP(F69,lookups_fish!$A$2:$I$200,6,0)</f>
        <v>#N/A</v>
      </c>
      <c r="O69" s="9" t="str">
        <f>VLOOKUP(F69,lookups_fish!$A$2:$I$200,7,0)</f>
        <v>#N/A</v>
      </c>
      <c r="P69" s="9" t="str">
        <f t="shared" si="1"/>
        <v>#N/A</v>
      </c>
    </row>
    <row r="70" ht="15.75" customHeight="1">
      <c r="A70" s="10"/>
      <c r="J70" s="9" t="str">
        <f>VLOOKUP(F70,lookups_fish!$A$2:$I$200,2,0)</f>
        <v>#N/A</v>
      </c>
      <c r="K70" s="9" t="str">
        <f>VLOOKUP(F70,lookups_fish!$A$2:$I$200,3,0)</f>
        <v>#N/A</v>
      </c>
      <c r="L70" s="9" t="str">
        <f>VLOOKUP(F70,lookups_fish!$A$2:$I$200,4,0)</f>
        <v>#N/A</v>
      </c>
      <c r="M70" s="9" t="str">
        <f>VLOOKUP(F70,lookups_fish!$A$2:$I$200,5,0)</f>
        <v>#N/A</v>
      </c>
      <c r="N70" s="9" t="str">
        <f>VLOOKUP(F70,lookups_fish!$A$2:$I$200,6,0)</f>
        <v>#N/A</v>
      </c>
      <c r="O70" s="9" t="str">
        <f>VLOOKUP(F70,lookups_fish!$A$2:$I$200,7,0)</f>
        <v>#N/A</v>
      </c>
      <c r="P70" s="9" t="str">
        <f t="shared" si="1"/>
        <v>#N/A</v>
      </c>
    </row>
    <row r="71" ht="15.75" customHeight="1">
      <c r="A71" s="10"/>
      <c r="J71" s="9" t="str">
        <f>VLOOKUP(F71,lookups_fish!$A$2:$I$200,2,0)</f>
        <v>#N/A</v>
      </c>
      <c r="K71" s="9" t="str">
        <f>VLOOKUP(F71,lookups_fish!$A$2:$I$200,3,0)</f>
        <v>#N/A</v>
      </c>
      <c r="L71" s="9" t="str">
        <f>VLOOKUP(F71,lookups_fish!$A$2:$I$200,4,0)</f>
        <v>#N/A</v>
      </c>
      <c r="M71" s="9" t="str">
        <f>VLOOKUP(F71,lookups_fish!$A$2:$I$200,5,0)</f>
        <v>#N/A</v>
      </c>
      <c r="N71" s="9" t="str">
        <f>VLOOKUP(F71,lookups_fish!$A$2:$I$200,6,0)</f>
        <v>#N/A</v>
      </c>
      <c r="O71" s="9" t="str">
        <f>VLOOKUP(F71,lookups_fish!$A$2:$I$200,7,0)</f>
        <v>#N/A</v>
      </c>
      <c r="P71" s="9" t="str">
        <f t="shared" si="1"/>
        <v>#N/A</v>
      </c>
    </row>
    <row r="72" ht="15.75" customHeight="1">
      <c r="A72" s="10"/>
      <c r="J72" s="9" t="str">
        <f>VLOOKUP(F72,lookups_fish!$A$2:$I$200,2,0)</f>
        <v>#N/A</v>
      </c>
      <c r="K72" s="9" t="str">
        <f>VLOOKUP(F72,lookups_fish!$A$2:$I$200,3,0)</f>
        <v>#N/A</v>
      </c>
      <c r="L72" s="9" t="str">
        <f>VLOOKUP(F72,lookups_fish!$A$2:$I$200,4,0)</f>
        <v>#N/A</v>
      </c>
      <c r="M72" s="9" t="str">
        <f>VLOOKUP(F72,lookups_fish!$A$2:$I$200,5,0)</f>
        <v>#N/A</v>
      </c>
      <c r="N72" s="9" t="str">
        <f>VLOOKUP(F72,lookups_fish!$A$2:$I$200,6,0)</f>
        <v>#N/A</v>
      </c>
      <c r="O72" s="9" t="str">
        <f>VLOOKUP(F72,lookups_fish!$A$2:$I$200,7,0)</f>
        <v>#N/A</v>
      </c>
      <c r="P72" s="9" t="str">
        <f t="shared" si="1"/>
        <v>#N/A</v>
      </c>
    </row>
    <row r="73" ht="15.75" customHeight="1">
      <c r="A73" s="10"/>
      <c r="J73" s="9" t="str">
        <f>VLOOKUP(F73,lookups_fish!$A$2:$I$200,2,0)</f>
        <v>#N/A</v>
      </c>
      <c r="K73" s="9" t="str">
        <f>VLOOKUP(F73,lookups_fish!$A$2:$I$200,3,0)</f>
        <v>#N/A</v>
      </c>
      <c r="L73" s="9" t="str">
        <f>VLOOKUP(F73,lookups_fish!$A$2:$I$200,4,0)</f>
        <v>#N/A</v>
      </c>
      <c r="M73" s="9" t="str">
        <f>VLOOKUP(F73,lookups_fish!$A$2:$I$200,5,0)</f>
        <v>#N/A</v>
      </c>
      <c r="N73" s="9" t="str">
        <f>VLOOKUP(F73,lookups_fish!$A$2:$I$200,6,0)</f>
        <v>#N/A</v>
      </c>
      <c r="O73" s="9" t="str">
        <f>VLOOKUP(F73,lookups_fish!$A$2:$I$200,7,0)</f>
        <v>#N/A</v>
      </c>
      <c r="P73" s="9" t="str">
        <f t="shared" si="1"/>
        <v>#N/A</v>
      </c>
    </row>
    <row r="74" ht="15.75" customHeight="1">
      <c r="A74" s="10"/>
      <c r="J74" s="9" t="str">
        <f>VLOOKUP(F74,lookups_fish!$A$2:$I$200,2,0)</f>
        <v>#N/A</v>
      </c>
      <c r="K74" s="9" t="str">
        <f>VLOOKUP(F74,lookups_fish!$A$2:$I$200,3,0)</f>
        <v>#N/A</v>
      </c>
      <c r="L74" s="9" t="str">
        <f>VLOOKUP(F74,lookups_fish!$A$2:$I$200,4,0)</f>
        <v>#N/A</v>
      </c>
      <c r="M74" s="9" t="str">
        <f>VLOOKUP(F74,lookups_fish!$A$2:$I$200,5,0)</f>
        <v>#N/A</v>
      </c>
      <c r="N74" s="9" t="str">
        <f>VLOOKUP(F74,lookups_fish!$A$2:$I$200,6,0)</f>
        <v>#N/A</v>
      </c>
      <c r="O74" s="9" t="str">
        <f>VLOOKUP(F74,lookups_fish!$A$2:$I$200,7,0)</f>
        <v>#N/A</v>
      </c>
      <c r="P74" s="9" t="str">
        <f t="shared" si="1"/>
        <v>#N/A</v>
      </c>
    </row>
    <row r="75" ht="15.75" customHeight="1">
      <c r="A75" s="10"/>
      <c r="J75" s="9" t="str">
        <f>VLOOKUP(F75,lookups_fish!$A$2:$I$200,2,0)</f>
        <v>#N/A</v>
      </c>
      <c r="K75" s="9" t="str">
        <f>VLOOKUP(F75,lookups_fish!$A$2:$I$200,3,0)</f>
        <v>#N/A</v>
      </c>
      <c r="L75" s="9" t="str">
        <f>VLOOKUP(F75,lookups_fish!$A$2:$I$200,4,0)</f>
        <v>#N/A</v>
      </c>
      <c r="M75" s="9" t="str">
        <f>VLOOKUP(F75,lookups_fish!$A$2:$I$200,5,0)</f>
        <v>#N/A</v>
      </c>
      <c r="N75" s="9" t="str">
        <f>VLOOKUP(F75,lookups_fish!$A$2:$I$200,6,0)</f>
        <v>#N/A</v>
      </c>
      <c r="O75" s="9" t="str">
        <f>VLOOKUP(F75,lookups_fish!$A$2:$I$200,7,0)</f>
        <v>#N/A</v>
      </c>
      <c r="P75" s="9" t="str">
        <f t="shared" si="1"/>
        <v>#N/A</v>
      </c>
    </row>
    <row r="76" ht="15.75" customHeight="1">
      <c r="A76" s="10"/>
      <c r="J76" s="9" t="str">
        <f>VLOOKUP(F76,lookups_fish!$A$2:$I$200,2,0)</f>
        <v>#N/A</v>
      </c>
      <c r="K76" s="9" t="str">
        <f>VLOOKUP(F76,lookups_fish!$A$2:$I$200,3,0)</f>
        <v>#N/A</v>
      </c>
      <c r="L76" s="9" t="str">
        <f>VLOOKUP(F76,lookups_fish!$A$2:$I$200,4,0)</f>
        <v>#N/A</v>
      </c>
      <c r="M76" s="9" t="str">
        <f>VLOOKUP(F76,lookups_fish!$A$2:$I$200,5,0)</f>
        <v>#N/A</v>
      </c>
      <c r="N76" s="9" t="str">
        <f>VLOOKUP(F76,lookups_fish!$A$2:$I$200,6,0)</f>
        <v>#N/A</v>
      </c>
      <c r="O76" s="9" t="str">
        <f>VLOOKUP(F76,lookups_fish!$A$2:$I$200,7,0)</f>
        <v>#N/A</v>
      </c>
      <c r="P76" s="9" t="str">
        <f t="shared" si="1"/>
        <v>#N/A</v>
      </c>
    </row>
    <row r="77" ht="15.75" customHeight="1">
      <c r="A77" s="10"/>
      <c r="J77" s="9" t="str">
        <f>VLOOKUP(F77,lookups_fish!$A$2:$I$200,2,0)</f>
        <v>#N/A</v>
      </c>
      <c r="K77" s="9" t="str">
        <f>VLOOKUP(F77,lookups_fish!$A$2:$I$200,3,0)</f>
        <v>#N/A</v>
      </c>
      <c r="L77" s="9" t="str">
        <f>VLOOKUP(F77,lookups_fish!$A$2:$I$200,4,0)</f>
        <v>#N/A</v>
      </c>
      <c r="M77" s="9" t="str">
        <f>VLOOKUP(F77,lookups_fish!$A$2:$I$200,5,0)</f>
        <v>#N/A</v>
      </c>
      <c r="N77" s="9" t="str">
        <f>VLOOKUP(F77,lookups_fish!$A$2:$I$200,6,0)</f>
        <v>#N/A</v>
      </c>
      <c r="O77" s="9" t="str">
        <f>VLOOKUP(F77,lookups_fish!$A$2:$I$200,7,0)</f>
        <v>#N/A</v>
      </c>
      <c r="P77" s="9" t="str">
        <f t="shared" si="1"/>
        <v>#N/A</v>
      </c>
    </row>
    <row r="78" ht="15.75" customHeight="1">
      <c r="A78" s="10"/>
      <c r="J78" s="9" t="str">
        <f>VLOOKUP(F78,lookups_fish!$A$2:$I$200,2,0)</f>
        <v>#N/A</v>
      </c>
      <c r="K78" s="9" t="str">
        <f>VLOOKUP(F78,lookups_fish!$A$2:$I$200,3,0)</f>
        <v>#N/A</v>
      </c>
      <c r="L78" s="9" t="str">
        <f>VLOOKUP(F78,lookups_fish!$A$2:$I$200,4,0)</f>
        <v>#N/A</v>
      </c>
      <c r="M78" s="9" t="str">
        <f>VLOOKUP(F78,lookups_fish!$A$2:$I$200,5,0)</f>
        <v>#N/A</v>
      </c>
      <c r="N78" s="9" t="str">
        <f>VLOOKUP(F78,lookups_fish!$A$2:$I$200,6,0)</f>
        <v>#N/A</v>
      </c>
      <c r="O78" s="9" t="str">
        <f>VLOOKUP(F78,lookups_fish!$A$2:$I$200,7,0)</f>
        <v>#N/A</v>
      </c>
      <c r="P78" s="9" t="str">
        <f t="shared" si="1"/>
        <v>#N/A</v>
      </c>
    </row>
    <row r="79" ht="15.75" customHeight="1">
      <c r="A79" s="10"/>
      <c r="J79" s="9" t="str">
        <f>VLOOKUP(F79,lookups_fish!$A$2:$I$200,2,0)</f>
        <v>#N/A</v>
      </c>
      <c r="K79" s="9" t="str">
        <f>VLOOKUP(F79,lookups_fish!$A$2:$I$200,3,0)</f>
        <v>#N/A</v>
      </c>
      <c r="L79" s="9" t="str">
        <f>VLOOKUP(F79,lookups_fish!$A$2:$I$200,4,0)</f>
        <v>#N/A</v>
      </c>
      <c r="M79" s="9" t="str">
        <f>VLOOKUP(F79,lookups_fish!$A$2:$I$200,5,0)</f>
        <v>#N/A</v>
      </c>
      <c r="N79" s="9" t="str">
        <f>VLOOKUP(F79,lookups_fish!$A$2:$I$200,6,0)</f>
        <v>#N/A</v>
      </c>
      <c r="O79" s="9" t="str">
        <f>VLOOKUP(F79,lookups_fish!$A$2:$I$200,7,0)</f>
        <v>#N/A</v>
      </c>
      <c r="P79" s="9" t="str">
        <f t="shared" si="1"/>
        <v>#N/A</v>
      </c>
    </row>
    <row r="80" ht="15.75" customHeight="1">
      <c r="A80" s="10"/>
      <c r="J80" s="9" t="str">
        <f>VLOOKUP(F80,lookups_fish!$A$2:$I$200,2,0)</f>
        <v>#N/A</v>
      </c>
      <c r="K80" s="9" t="str">
        <f>VLOOKUP(F80,lookups_fish!$A$2:$I$200,3,0)</f>
        <v>#N/A</v>
      </c>
      <c r="L80" s="9" t="str">
        <f>VLOOKUP(F80,lookups_fish!$A$2:$I$200,4,0)</f>
        <v>#N/A</v>
      </c>
      <c r="M80" s="9" t="str">
        <f>VLOOKUP(F80,lookups_fish!$A$2:$I$200,5,0)</f>
        <v>#N/A</v>
      </c>
      <c r="N80" s="9" t="str">
        <f>VLOOKUP(F80,lookups_fish!$A$2:$I$200,6,0)</f>
        <v>#N/A</v>
      </c>
      <c r="O80" s="9" t="str">
        <f>VLOOKUP(F80,lookups_fish!$A$2:$I$200,7,0)</f>
        <v>#N/A</v>
      </c>
      <c r="P80" s="9" t="str">
        <f t="shared" si="1"/>
        <v>#N/A</v>
      </c>
    </row>
    <row r="81" ht="15.75" customHeight="1">
      <c r="A81" s="10"/>
      <c r="J81" s="9" t="str">
        <f>VLOOKUP(F81,lookups_fish!$A$2:$I$200,2,0)</f>
        <v>#N/A</v>
      </c>
      <c r="K81" s="9" t="str">
        <f>VLOOKUP(F81,lookups_fish!$A$2:$I$200,3,0)</f>
        <v>#N/A</v>
      </c>
      <c r="L81" s="9" t="str">
        <f>VLOOKUP(F81,lookups_fish!$A$2:$I$200,4,0)</f>
        <v>#N/A</v>
      </c>
      <c r="M81" s="9" t="str">
        <f>VLOOKUP(F81,lookups_fish!$A$2:$I$200,5,0)</f>
        <v>#N/A</v>
      </c>
      <c r="N81" s="9" t="str">
        <f>VLOOKUP(F81,lookups_fish!$A$2:$I$200,6,0)</f>
        <v>#N/A</v>
      </c>
      <c r="O81" s="9" t="str">
        <f>VLOOKUP(F81,lookups_fish!$A$2:$I$200,7,0)</f>
        <v>#N/A</v>
      </c>
      <c r="P81" s="9" t="str">
        <f t="shared" si="1"/>
        <v>#N/A</v>
      </c>
    </row>
    <row r="82" ht="15.75" customHeight="1">
      <c r="A82" s="10"/>
      <c r="J82" s="9" t="str">
        <f>VLOOKUP(F82,lookups_fish!$A$2:$I$200,2,0)</f>
        <v>#N/A</v>
      </c>
      <c r="K82" s="9" t="str">
        <f>VLOOKUP(F82,lookups_fish!$A$2:$I$200,3,0)</f>
        <v>#N/A</v>
      </c>
      <c r="L82" s="9" t="str">
        <f>VLOOKUP(F82,lookups_fish!$A$2:$I$200,4,0)</f>
        <v>#N/A</v>
      </c>
      <c r="M82" s="9" t="str">
        <f>VLOOKUP(F82,lookups_fish!$A$2:$I$200,5,0)</f>
        <v>#N/A</v>
      </c>
      <c r="N82" s="9" t="str">
        <f>VLOOKUP(F82,lookups_fish!$A$2:$I$200,6,0)</f>
        <v>#N/A</v>
      </c>
      <c r="O82" s="9" t="str">
        <f>VLOOKUP(F82,lookups_fish!$A$2:$I$200,7,0)</f>
        <v>#N/A</v>
      </c>
      <c r="P82" s="9" t="str">
        <f t="shared" si="1"/>
        <v>#N/A</v>
      </c>
    </row>
    <row r="83" ht="15.75" customHeight="1">
      <c r="A83" s="10"/>
      <c r="J83" s="9" t="str">
        <f>VLOOKUP(F83,lookups_fish!$A$2:$I$200,2,0)</f>
        <v>#N/A</v>
      </c>
      <c r="K83" s="9" t="str">
        <f>VLOOKUP(F83,lookups_fish!$A$2:$I$200,3,0)</f>
        <v>#N/A</v>
      </c>
      <c r="L83" s="9" t="str">
        <f>VLOOKUP(F83,lookups_fish!$A$2:$I$200,4,0)</f>
        <v>#N/A</v>
      </c>
      <c r="M83" s="9" t="str">
        <f>VLOOKUP(F83,lookups_fish!$A$2:$I$200,5,0)</f>
        <v>#N/A</v>
      </c>
      <c r="N83" s="9" t="str">
        <f>VLOOKUP(F83,lookups_fish!$A$2:$I$200,6,0)</f>
        <v>#N/A</v>
      </c>
      <c r="O83" s="9" t="str">
        <f>VLOOKUP(F83,lookups_fish!$A$2:$I$200,7,0)</f>
        <v>#N/A</v>
      </c>
      <c r="P83" s="9" t="str">
        <f t="shared" si="1"/>
        <v>#N/A</v>
      </c>
    </row>
    <row r="84" ht="15.75" customHeight="1">
      <c r="A84" s="10"/>
      <c r="J84" s="9" t="str">
        <f>VLOOKUP(F84,lookups_fish!$A$2:$I$200,2,0)</f>
        <v>#N/A</v>
      </c>
      <c r="K84" s="9" t="str">
        <f>VLOOKUP(F84,lookups_fish!$A$2:$I$200,3,0)</f>
        <v>#N/A</v>
      </c>
      <c r="L84" s="9" t="str">
        <f>VLOOKUP(F84,lookups_fish!$A$2:$I$200,4,0)</f>
        <v>#N/A</v>
      </c>
      <c r="M84" s="9" t="str">
        <f>VLOOKUP(F84,lookups_fish!$A$2:$I$200,5,0)</f>
        <v>#N/A</v>
      </c>
      <c r="N84" s="9" t="str">
        <f>VLOOKUP(F84,lookups_fish!$A$2:$I$200,6,0)</f>
        <v>#N/A</v>
      </c>
      <c r="O84" s="9" t="str">
        <f>VLOOKUP(F84,lookups_fish!$A$2:$I$200,7,0)</f>
        <v>#N/A</v>
      </c>
      <c r="P84" s="9" t="str">
        <f t="shared" si="1"/>
        <v>#N/A</v>
      </c>
    </row>
    <row r="85" ht="15.75" customHeight="1">
      <c r="A85" s="10"/>
      <c r="J85" s="9" t="str">
        <f>VLOOKUP(F85,lookups_fish!$A$2:$I$200,2,0)</f>
        <v>#N/A</v>
      </c>
      <c r="K85" s="9" t="str">
        <f>VLOOKUP(F85,lookups_fish!$A$2:$I$200,3,0)</f>
        <v>#N/A</v>
      </c>
      <c r="L85" s="9" t="str">
        <f>VLOOKUP(F85,lookups_fish!$A$2:$I$200,4,0)</f>
        <v>#N/A</v>
      </c>
      <c r="M85" s="9" t="str">
        <f>VLOOKUP(F85,lookups_fish!$A$2:$I$200,5,0)</f>
        <v>#N/A</v>
      </c>
      <c r="N85" s="9" t="str">
        <f>VLOOKUP(F85,lookups_fish!$A$2:$I$200,6,0)</f>
        <v>#N/A</v>
      </c>
      <c r="O85" s="9" t="str">
        <f>VLOOKUP(F85,lookups_fish!$A$2:$I$200,7,0)</f>
        <v>#N/A</v>
      </c>
      <c r="P85" s="9" t="str">
        <f t="shared" si="1"/>
        <v>#N/A</v>
      </c>
    </row>
    <row r="86" ht="15.75" customHeight="1">
      <c r="A86" s="10"/>
      <c r="J86" s="9" t="str">
        <f>VLOOKUP(F86,lookups_fish!$A$2:$I$200,2,0)</f>
        <v>#N/A</v>
      </c>
      <c r="K86" s="9" t="str">
        <f>VLOOKUP(F86,lookups_fish!$A$2:$I$200,3,0)</f>
        <v>#N/A</v>
      </c>
      <c r="L86" s="9" t="str">
        <f>VLOOKUP(F86,lookups_fish!$A$2:$I$200,4,0)</f>
        <v>#N/A</v>
      </c>
      <c r="M86" s="9" t="str">
        <f>VLOOKUP(F86,lookups_fish!$A$2:$I$200,5,0)</f>
        <v>#N/A</v>
      </c>
      <c r="N86" s="9" t="str">
        <f>VLOOKUP(F86,lookups_fish!$A$2:$I$200,6,0)</f>
        <v>#N/A</v>
      </c>
      <c r="O86" s="9" t="str">
        <f>VLOOKUP(F86,lookups_fish!$A$2:$I$200,7,0)</f>
        <v>#N/A</v>
      </c>
      <c r="P86" s="9" t="str">
        <f t="shared" si="1"/>
        <v>#N/A</v>
      </c>
    </row>
    <row r="87" ht="15.75" customHeight="1">
      <c r="A87" s="10"/>
      <c r="J87" s="9" t="str">
        <f>VLOOKUP(F87,lookups_fish!$A$2:$I$200,2,0)</f>
        <v>#N/A</v>
      </c>
      <c r="K87" s="9" t="str">
        <f>VLOOKUP(F87,lookups_fish!$A$2:$I$200,3,0)</f>
        <v>#N/A</v>
      </c>
      <c r="L87" s="9" t="str">
        <f>VLOOKUP(F87,lookups_fish!$A$2:$I$200,4,0)</f>
        <v>#N/A</v>
      </c>
      <c r="M87" s="9" t="str">
        <f>VLOOKUP(F87,lookups_fish!$A$2:$I$200,5,0)</f>
        <v>#N/A</v>
      </c>
      <c r="N87" s="9" t="str">
        <f>VLOOKUP(F87,lookups_fish!$A$2:$I$200,6,0)</f>
        <v>#N/A</v>
      </c>
      <c r="O87" s="9" t="str">
        <f>VLOOKUP(F87,lookups_fish!$A$2:$I$200,7,0)</f>
        <v>#N/A</v>
      </c>
      <c r="P87" s="9" t="str">
        <f t="shared" si="1"/>
        <v>#N/A</v>
      </c>
    </row>
    <row r="88" ht="15.75" customHeight="1">
      <c r="A88" s="10"/>
      <c r="J88" s="9" t="str">
        <f>VLOOKUP(F88,lookups_fish!$A$2:$I$200,2,0)</f>
        <v>#N/A</v>
      </c>
      <c r="K88" s="9" t="str">
        <f>VLOOKUP(F88,lookups_fish!$A$2:$I$200,3,0)</f>
        <v>#N/A</v>
      </c>
      <c r="L88" s="9" t="str">
        <f>VLOOKUP(F88,lookups_fish!$A$2:$I$200,4,0)</f>
        <v>#N/A</v>
      </c>
      <c r="M88" s="9" t="str">
        <f>VLOOKUP(F88,lookups_fish!$A$2:$I$200,5,0)</f>
        <v>#N/A</v>
      </c>
      <c r="N88" s="9" t="str">
        <f>VLOOKUP(F88,lookups_fish!$A$2:$I$200,6,0)</f>
        <v>#N/A</v>
      </c>
      <c r="O88" s="9" t="str">
        <f>VLOOKUP(F88,lookups_fish!$A$2:$I$200,7,0)</f>
        <v>#N/A</v>
      </c>
      <c r="P88" s="9" t="str">
        <f t="shared" si="1"/>
        <v>#N/A</v>
      </c>
    </row>
    <row r="89" ht="15.75" customHeight="1">
      <c r="A89" s="10"/>
      <c r="J89" s="9" t="str">
        <f>VLOOKUP(F89,lookups_fish!$A$2:$I$200,2,0)</f>
        <v>#N/A</v>
      </c>
      <c r="K89" s="9" t="str">
        <f>VLOOKUP(F89,lookups_fish!$A$2:$I$200,3,0)</f>
        <v>#N/A</v>
      </c>
      <c r="L89" s="9" t="str">
        <f>VLOOKUP(F89,lookups_fish!$A$2:$I$200,4,0)</f>
        <v>#N/A</v>
      </c>
      <c r="M89" s="9" t="str">
        <f>VLOOKUP(F89,lookups_fish!$A$2:$I$200,5,0)</f>
        <v>#N/A</v>
      </c>
      <c r="N89" s="9" t="str">
        <f>VLOOKUP(F89,lookups_fish!$A$2:$I$200,6,0)</f>
        <v>#N/A</v>
      </c>
      <c r="O89" s="9" t="str">
        <f>VLOOKUP(F89,lookups_fish!$A$2:$I$200,7,0)</f>
        <v>#N/A</v>
      </c>
      <c r="P89" s="9" t="str">
        <f t="shared" si="1"/>
        <v>#N/A</v>
      </c>
    </row>
    <row r="90" ht="15.75" customHeight="1">
      <c r="A90" s="10"/>
      <c r="J90" s="9" t="str">
        <f>VLOOKUP(F90,lookups_fish!$A$2:$I$200,2,0)</f>
        <v>#N/A</v>
      </c>
      <c r="K90" s="9" t="str">
        <f>VLOOKUP(F90,lookups_fish!$A$2:$I$200,3,0)</f>
        <v>#N/A</v>
      </c>
      <c r="L90" s="9" t="str">
        <f>VLOOKUP(F90,lookups_fish!$A$2:$I$200,4,0)</f>
        <v>#N/A</v>
      </c>
      <c r="M90" s="9" t="str">
        <f>VLOOKUP(F90,lookups_fish!$A$2:$I$200,5,0)</f>
        <v>#N/A</v>
      </c>
      <c r="N90" s="9" t="str">
        <f>VLOOKUP(F90,lookups_fish!$A$2:$I$200,6,0)</f>
        <v>#N/A</v>
      </c>
      <c r="O90" s="9" t="str">
        <f>VLOOKUP(F90,lookups_fish!$A$2:$I$200,7,0)</f>
        <v>#N/A</v>
      </c>
      <c r="P90" s="9" t="str">
        <f t="shared" si="1"/>
        <v>#N/A</v>
      </c>
    </row>
    <row r="91" ht="15.75" customHeight="1">
      <c r="A91" s="10"/>
      <c r="J91" s="9" t="str">
        <f>VLOOKUP(F91,lookups_fish!$A$2:$I$200,2,0)</f>
        <v>#N/A</v>
      </c>
      <c r="K91" s="9" t="str">
        <f>VLOOKUP(F91,lookups_fish!$A$2:$I$200,3,0)</f>
        <v>#N/A</v>
      </c>
      <c r="L91" s="9" t="str">
        <f>VLOOKUP(F91,lookups_fish!$A$2:$I$200,4,0)</f>
        <v>#N/A</v>
      </c>
      <c r="M91" s="9" t="str">
        <f>VLOOKUP(F91,lookups_fish!$A$2:$I$200,5,0)</f>
        <v>#N/A</v>
      </c>
      <c r="N91" s="9" t="str">
        <f>VLOOKUP(F91,lookups_fish!$A$2:$I$200,6,0)</f>
        <v>#N/A</v>
      </c>
      <c r="O91" s="9" t="str">
        <f>VLOOKUP(F91,lookups_fish!$A$2:$I$200,7,0)</f>
        <v>#N/A</v>
      </c>
      <c r="P91" s="9" t="str">
        <f t="shared" si="1"/>
        <v>#N/A</v>
      </c>
    </row>
    <row r="92" ht="15.75" customHeight="1">
      <c r="A92" s="11"/>
      <c r="J92" s="9" t="str">
        <f>VLOOKUP(F92,lookups_fish!$A$2:$I$200,2,0)</f>
        <v>#N/A</v>
      </c>
      <c r="K92" s="9" t="str">
        <f>VLOOKUP(F92,lookups_fish!$A$2:$I$200,3,0)</f>
        <v>#N/A</v>
      </c>
      <c r="L92" s="9" t="str">
        <f>VLOOKUP(F92,lookups_fish!$A$2:$I$200,4,0)</f>
        <v>#N/A</v>
      </c>
      <c r="M92" s="9" t="str">
        <f>VLOOKUP(F92,lookups_fish!$A$2:$I$200,5,0)</f>
        <v>#N/A</v>
      </c>
      <c r="N92" s="9" t="str">
        <f>VLOOKUP(F92,lookups_fish!$A$2:$I$200,6,0)</f>
        <v>#N/A</v>
      </c>
      <c r="O92" s="9" t="str">
        <f>VLOOKUP(F92,lookups_fish!$A$2:$I$200,7,0)</f>
        <v>#N/A</v>
      </c>
      <c r="P92" s="9" t="str">
        <f t="shared" si="1"/>
        <v>#N/A</v>
      </c>
    </row>
    <row r="93" ht="15.75" customHeight="1">
      <c r="A93" s="11"/>
      <c r="J93" s="9" t="str">
        <f>VLOOKUP(F93,lookups_fish!$A$2:$I$200,2,0)</f>
        <v>#N/A</v>
      </c>
      <c r="K93" s="9" t="str">
        <f>VLOOKUP(F93,lookups_fish!$A$2:$I$200,3,0)</f>
        <v>#N/A</v>
      </c>
      <c r="L93" s="9" t="str">
        <f>VLOOKUP(F93,lookups_fish!$A$2:$I$200,4,0)</f>
        <v>#N/A</v>
      </c>
      <c r="M93" s="9" t="str">
        <f>VLOOKUP(F93,lookups_fish!$A$2:$I$200,5,0)</f>
        <v>#N/A</v>
      </c>
      <c r="N93" s="9" t="str">
        <f>VLOOKUP(F93,lookups_fish!$A$2:$I$200,6,0)</f>
        <v>#N/A</v>
      </c>
      <c r="O93" s="9" t="str">
        <f>VLOOKUP(F93,lookups_fish!$A$2:$I$200,7,0)</f>
        <v>#N/A</v>
      </c>
      <c r="P93" s="9" t="str">
        <f t="shared" si="1"/>
        <v>#N/A</v>
      </c>
    </row>
    <row r="94" ht="15.75" customHeight="1">
      <c r="A94" s="11"/>
      <c r="J94" s="9" t="str">
        <f>VLOOKUP(F94,lookups_fish!$A$2:$I$200,2,0)</f>
        <v>#N/A</v>
      </c>
      <c r="K94" s="9" t="str">
        <f>VLOOKUP(F94,lookups_fish!$A$2:$I$200,3,0)</f>
        <v>#N/A</v>
      </c>
      <c r="L94" s="9" t="str">
        <f>VLOOKUP(F94,lookups_fish!$A$2:$I$200,4,0)</f>
        <v>#N/A</v>
      </c>
      <c r="M94" s="9" t="str">
        <f>VLOOKUP(F94,lookups_fish!$A$2:$I$200,5,0)</f>
        <v>#N/A</v>
      </c>
      <c r="N94" s="9" t="str">
        <f>VLOOKUP(F94,lookups_fish!$A$2:$I$200,6,0)</f>
        <v>#N/A</v>
      </c>
      <c r="O94" s="9" t="str">
        <f>VLOOKUP(F94,lookups_fish!$A$2:$I$200,7,0)</f>
        <v>#N/A</v>
      </c>
      <c r="P94" s="9" t="str">
        <f t="shared" si="1"/>
        <v>#N/A</v>
      </c>
    </row>
    <row r="95" ht="15.75" customHeight="1">
      <c r="A95" s="11"/>
      <c r="J95" s="9" t="str">
        <f>VLOOKUP(F95,lookups_fish!$A$2:$I$200,2,0)</f>
        <v>#N/A</v>
      </c>
      <c r="K95" s="9" t="str">
        <f>VLOOKUP(F95,lookups_fish!$A$2:$I$200,3,0)</f>
        <v>#N/A</v>
      </c>
      <c r="L95" s="9" t="str">
        <f>VLOOKUP(F95,lookups_fish!$A$2:$I$200,4,0)</f>
        <v>#N/A</v>
      </c>
      <c r="M95" s="9" t="str">
        <f>VLOOKUP(F95,lookups_fish!$A$2:$I$200,5,0)</f>
        <v>#N/A</v>
      </c>
      <c r="N95" s="9" t="str">
        <f>VLOOKUP(F95,lookups_fish!$A$2:$I$200,6,0)</f>
        <v>#N/A</v>
      </c>
      <c r="O95" s="9" t="str">
        <f>VLOOKUP(F95,lookups_fish!$A$2:$I$200,7,0)</f>
        <v>#N/A</v>
      </c>
      <c r="P95" s="9" t="str">
        <f t="shared" si="1"/>
        <v>#N/A</v>
      </c>
    </row>
    <row r="96" ht="15.75" customHeight="1">
      <c r="A96" s="10"/>
      <c r="J96" s="9" t="str">
        <f>VLOOKUP(F96,lookups_fish!$A$2:$I$200,2,0)</f>
        <v>#N/A</v>
      </c>
      <c r="K96" s="9" t="str">
        <f>VLOOKUP(F96,lookups_fish!$A$2:$I$200,3,0)</f>
        <v>#N/A</v>
      </c>
      <c r="L96" s="9" t="str">
        <f>VLOOKUP(F96,lookups_fish!$A$2:$I$200,4,0)</f>
        <v>#N/A</v>
      </c>
      <c r="M96" s="9" t="str">
        <f>VLOOKUP(F96,lookups_fish!$A$2:$I$200,5,0)</f>
        <v>#N/A</v>
      </c>
      <c r="N96" s="9" t="str">
        <f>VLOOKUP(F96,lookups_fish!$A$2:$I$200,6,0)</f>
        <v>#N/A</v>
      </c>
      <c r="O96" s="9" t="str">
        <f>VLOOKUP(F96,lookups_fish!$A$2:$I$200,7,0)</f>
        <v>#N/A</v>
      </c>
      <c r="P96" s="9" t="str">
        <f t="shared" si="1"/>
        <v>#N/A</v>
      </c>
    </row>
    <row r="97" ht="15.75" customHeight="1">
      <c r="A97" s="10"/>
      <c r="J97" s="9" t="str">
        <f>VLOOKUP(F97,lookups_fish!$A$2:$I$200,2,0)</f>
        <v>#N/A</v>
      </c>
      <c r="K97" s="9" t="str">
        <f>VLOOKUP(F97,lookups_fish!$A$2:$I$200,3,0)</f>
        <v>#N/A</v>
      </c>
      <c r="L97" s="9" t="str">
        <f>VLOOKUP(F97,lookups_fish!$A$2:$I$200,4,0)</f>
        <v>#N/A</v>
      </c>
      <c r="M97" s="9" t="str">
        <f>VLOOKUP(F97,lookups_fish!$A$2:$I$200,5,0)</f>
        <v>#N/A</v>
      </c>
      <c r="N97" s="9" t="str">
        <f>VLOOKUP(F97,lookups_fish!$A$2:$I$200,6,0)</f>
        <v>#N/A</v>
      </c>
      <c r="O97" s="9" t="str">
        <f>VLOOKUP(F97,lookups_fish!$A$2:$I$200,7,0)</f>
        <v>#N/A</v>
      </c>
      <c r="P97" s="9" t="str">
        <f t="shared" si="1"/>
        <v>#N/A</v>
      </c>
    </row>
    <row r="98" ht="15.75" customHeight="1">
      <c r="A98" s="10"/>
      <c r="J98" s="9" t="str">
        <f>VLOOKUP(F98,lookups_fish!$A$2:$I$200,2,0)</f>
        <v>#N/A</v>
      </c>
      <c r="K98" s="9" t="str">
        <f>VLOOKUP(F98,lookups_fish!$A$2:$I$200,3,0)</f>
        <v>#N/A</v>
      </c>
      <c r="L98" s="9" t="str">
        <f>VLOOKUP(F98,lookups_fish!$A$2:$I$200,4,0)</f>
        <v>#N/A</v>
      </c>
      <c r="M98" s="9" t="str">
        <f>VLOOKUP(F98,lookups_fish!$A$2:$I$200,5,0)</f>
        <v>#N/A</v>
      </c>
      <c r="N98" s="9" t="str">
        <f>VLOOKUP(F98,lookups_fish!$A$2:$I$200,6,0)</f>
        <v>#N/A</v>
      </c>
      <c r="O98" s="9" t="str">
        <f>VLOOKUP(F98,lookups_fish!$A$2:$I$200,7,0)</f>
        <v>#N/A</v>
      </c>
      <c r="P98" s="9" t="str">
        <f t="shared" si="1"/>
        <v>#N/A</v>
      </c>
    </row>
    <row r="99" ht="15.75" customHeight="1">
      <c r="A99" s="10"/>
      <c r="J99" s="9" t="str">
        <f>VLOOKUP(F99,lookups_fish!$A$2:$I$200,2,0)</f>
        <v>#N/A</v>
      </c>
      <c r="K99" s="9" t="str">
        <f>VLOOKUP(F99,lookups_fish!$A$2:$I$200,3,0)</f>
        <v>#N/A</v>
      </c>
      <c r="L99" s="9" t="str">
        <f>VLOOKUP(F99,lookups_fish!$A$2:$I$200,4,0)</f>
        <v>#N/A</v>
      </c>
      <c r="M99" s="9" t="str">
        <f>VLOOKUP(F99,lookups_fish!$A$2:$I$200,5,0)</f>
        <v>#N/A</v>
      </c>
      <c r="N99" s="9" t="str">
        <f>VLOOKUP(F99,lookups_fish!$A$2:$I$200,6,0)</f>
        <v>#N/A</v>
      </c>
      <c r="O99" s="9" t="str">
        <f>VLOOKUP(F99,lookups_fish!$A$2:$I$200,7,0)</f>
        <v>#N/A</v>
      </c>
      <c r="P99" s="9" t="str">
        <f t="shared" si="1"/>
        <v>#N/A</v>
      </c>
    </row>
    <row r="100" ht="15.75" customHeight="1">
      <c r="A100" s="10"/>
      <c r="J100" s="9" t="str">
        <f>VLOOKUP(F100,lookups_fish!$A$2:$I$200,2,0)</f>
        <v>#N/A</v>
      </c>
      <c r="K100" s="9" t="str">
        <f>VLOOKUP(F100,lookups_fish!$A$2:$I$200,3,0)</f>
        <v>#N/A</v>
      </c>
      <c r="L100" s="9" t="str">
        <f>VLOOKUP(F100,lookups_fish!$A$2:$I$200,4,0)</f>
        <v>#N/A</v>
      </c>
      <c r="M100" s="9" t="str">
        <f>VLOOKUP(F100,lookups_fish!$A$2:$I$200,5,0)</f>
        <v>#N/A</v>
      </c>
      <c r="N100" s="9" t="str">
        <f>VLOOKUP(F100,lookups_fish!$A$2:$I$200,6,0)</f>
        <v>#N/A</v>
      </c>
      <c r="O100" s="9" t="str">
        <f>VLOOKUP(F100,lookups_fish!$A$2:$I$200,7,0)</f>
        <v>#N/A</v>
      </c>
      <c r="P100" s="9" t="str">
        <f t="shared" si="1"/>
        <v>#N/A</v>
      </c>
    </row>
    <row r="101" ht="15.75" customHeight="1">
      <c r="A101" s="10"/>
      <c r="J101" s="9" t="str">
        <f>VLOOKUP(F101,lookups_fish!$A$2:$I$200,2,0)</f>
        <v>#N/A</v>
      </c>
      <c r="K101" s="9" t="str">
        <f>VLOOKUP(F101,lookups_fish!$A$2:$I$200,3,0)</f>
        <v>#N/A</v>
      </c>
      <c r="L101" s="9" t="str">
        <f>VLOOKUP(F101,lookups_fish!$A$2:$I$200,4,0)</f>
        <v>#N/A</v>
      </c>
      <c r="M101" s="9" t="str">
        <f>VLOOKUP(F101,lookups_fish!$A$2:$I$200,5,0)</f>
        <v>#N/A</v>
      </c>
      <c r="N101" s="9" t="str">
        <f>VLOOKUP(F101,lookups_fish!$A$2:$I$200,6,0)</f>
        <v>#N/A</v>
      </c>
      <c r="O101" s="9" t="str">
        <f>VLOOKUP(F101,lookups_fish!$A$2:$I$200,7,0)</f>
        <v>#N/A</v>
      </c>
      <c r="P101" s="9" t="str">
        <f t="shared" si="1"/>
        <v>#N/A</v>
      </c>
    </row>
    <row r="102" ht="15.75" customHeight="1">
      <c r="A102" s="10"/>
      <c r="J102" s="9" t="str">
        <f>VLOOKUP(F102,lookups_fish!$A$2:$I$200,2,0)</f>
        <v>#N/A</v>
      </c>
      <c r="K102" s="9" t="str">
        <f>VLOOKUP(F102,lookups_fish!$A$2:$I$200,3,0)</f>
        <v>#N/A</v>
      </c>
      <c r="L102" s="9" t="str">
        <f>VLOOKUP(F102,lookups_fish!$A$2:$I$200,4,0)</f>
        <v>#N/A</v>
      </c>
      <c r="M102" s="9" t="str">
        <f>VLOOKUP(F102,lookups_fish!$A$2:$I$200,5,0)</f>
        <v>#N/A</v>
      </c>
      <c r="N102" s="9" t="str">
        <f>VLOOKUP(F102,lookups_fish!$A$2:$I$200,6,0)</f>
        <v>#N/A</v>
      </c>
      <c r="O102" s="9" t="str">
        <f>VLOOKUP(F102,lookups_fish!$A$2:$I$200,7,0)</f>
        <v>#N/A</v>
      </c>
      <c r="P102" s="9" t="str">
        <f t="shared" si="1"/>
        <v>#N/A</v>
      </c>
    </row>
    <row r="103" ht="15.75" customHeight="1">
      <c r="A103" s="10"/>
      <c r="J103" s="9" t="str">
        <f>VLOOKUP(F103,lookups_fish!$A$2:$I$200,2,0)</f>
        <v>#N/A</v>
      </c>
      <c r="K103" s="9" t="str">
        <f>VLOOKUP(F103,lookups_fish!$A$2:$I$200,3,0)</f>
        <v>#N/A</v>
      </c>
      <c r="L103" s="9" t="str">
        <f>VLOOKUP(F103,lookups_fish!$A$2:$I$200,4,0)</f>
        <v>#N/A</v>
      </c>
      <c r="M103" s="9" t="str">
        <f>VLOOKUP(F103,lookups_fish!$A$2:$I$200,5,0)</f>
        <v>#N/A</v>
      </c>
      <c r="N103" s="9" t="str">
        <f>VLOOKUP(F103,lookups_fish!$A$2:$I$200,6,0)</f>
        <v>#N/A</v>
      </c>
      <c r="O103" s="9" t="str">
        <f>VLOOKUP(F103,lookups_fish!$A$2:$I$200,7,0)</f>
        <v>#N/A</v>
      </c>
      <c r="P103" s="9" t="str">
        <f t="shared" si="1"/>
        <v>#N/A</v>
      </c>
    </row>
    <row r="104" ht="15.75" customHeight="1">
      <c r="A104" s="10"/>
      <c r="J104" s="9" t="str">
        <f>VLOOKUP(F104,lookups_fish!$A$2:$I$200,2,0)</f>
        <v>#N/A</v>
      </c>
      <c r="K104" s="9" t="str">
        <f>VLOOKUP(F104,lookups_fish!$A$2:$I$200,3,0)</f>
        <v>#N/A</v>
      </c>
      <c r="L104" s="9" t="str">
        <f>VLOOKUP(F104,lookups_fish!$A$2:$I$200,4,0)</f>
        <v>#N/A</v>
      </c>
      <c r="M104" s="9" t="str">
        <f>VLOOKUP(F104,lookups_fish!$A$2:$I$200,5,0)</f>
        <v>#N/A</v>
      </c>
      <c r="N104" s="9" t="str">
        <f>VLOOKUP(F104,lookups_fish!$A$2:$I$200,6,0)</f>
        <v>#N/A</v>
      </c>
      <c r="O104" s="9" t="str">
        <f>VLOOKUP(F104,lookups_fish!$A$2:$I$200,7,0)</f>
        <v>#N/A</v>
      </c>
      <c r="P104" s="9" t="str">
        <f t="shared" si="1"/>
        <v>#N/A</v>
      </c>
    </row>
    <row r="105" ht="15.75" customHeight="1">
      <c r="A105" s="10"/>
      <c r="J105" s="9" t="str">
        <f>VLOOKUP(F105,lookups_fish!$A$2:$I$200,2,0)</f>
        <v>#N/A</v>
      </c>
      <c r="K105" s="9" t="str">
        <f>VLOOKUP(F105,lookups_fish!$A$2:$I$200,3,0)</f>
        <v>#N/A</v>
      </c>
      <c r="L105" s="9" t="str">
        <f>VLOOKUP(F105,lookups_fish!$A$2:$I$200,4,0)</f>
        <v>#N/A</v>
      </c>
      <c r="M105" s="9" t="str">
        <f>VLOOKUP(F105,lookups_fish!$A$2:$I$200,5,0)</f>
        <v>#N/A</v>
      </c>
      <c r="N105" s="9" t="str">
        <f>VLOOKUP(F105,lookups_fish!$A$2:$I$200,6,0)</f>
        <v>#N/A</v>
      </c>
      <c r="O105" s="9" t="str">
        <f>VLOOKUP(F105,lookups_fish!$A$2:$I$200,7,0)</f>
        <v>#N/A</v>
      </c>
      <c r="P105" s="9" t="str">
        <f t="shared" si="1"/>
        <v>#N/A</v>
      </c>
    </row>
    <row r="106" ht="15.75" customHeight="1">
      <c r="A106" s="10"/>
      <c r="J106" s="9" t="str">
        <f>VLOOKUP(F106,lookups_fish!$A$2:$I$200,2,0)</f>
        <v>#N/A</v>
      </c>
      <c r="K106" s="9" t="str">
        <f>VLOOKUP(F106,lookups_fish!$A$2:$I$200,3,0)</f>
        <v>#N/A</v>
      </c>
      <c r="L106" s="9" t="str">
        <f>VLOOKUP(F106,lookups_fish!$A$2:$I$200,4,0)</f>
        <v>#N/A</v>
      </c>
      <c r="M106" s="9" t="str">
        <f>VLOOKUP(F106,lookups_fish!$A$2:$I$200,5,0)</f>
        <v>#N/A</v>
      </c>
      <c r="N106" s="9" t="str">
        <f>VLOOKUP(F106,lookups_fish!$A$2:$I$200,6,0)</f>
        <v>#N/A</v>
      </c>
      <c r="O106" s="9" t="str">
        <f>VLOOKUP(F106,lookups_fish!$A$2:$I$200,7,0)</f>
        <v>#N/A</v>
      </c>
      <c r="P106" s="9" t="str">
        <f t="shared" si="1"/>
        <v>#N/A</v>
      </c>
    </row>
    <row r="107" ht="15.75" customHeight="1">
      <c r="A107" s="10"/>
      <c r="J107" s="9" t="str">
        <f>VLOOKUP(F107,lookups_fish!$A$2:$I$200,2,0)</f>
        <v>#N/A</v>
      </c>
      <c r="K107" s="9" t="str">
        <f>VLOOKUP(F107,lookups_fish!$A$2:$I$200,3,0)</f>
        <v>#N/A</v>
      </c>
      <c r="L107" s="9" t="str">
        <f>VLOOKUP(F107,lookups_fish!$A$2:$I$200,4,0)</f>
        <v>#N/A</v>
      </c>
      <c r="M107" s="9" t="str">
        <f>VLOOKUP(F107,lookups_fish!$A$2:$I$200,5,0)</f>
        <v>#N/A</v>
      </c>
      <c r="N107" s="9" t="str">
        <f>VLOOKUP(F107,lookups_fish!$A$2:$I$200,6,0)</f>
        <v>#N/A</v>
      </c>
      <c r="O107" s="9" t="str">
        <f>VLOOKUP(F107,lookups_fish!$A$2:$I$200,7,0)</f>
        <v>#N/A</v>
      </c>
      <c r="P107" s="9" t="str">
        <f t="shared" si="1"/>
        <v>#N/A</v>
      </c>
    </row>
    <row r="108" ht="15.75" customHeight="1">
      <c r="A108" s="10"/>
      <c r="J108" s="9" t="str">
        <f>VLOOKUP(F108,lookups_fish!$A$2:$I$200,2,0)</f>
        <v>#N/A</v>
      </c>
      <c r="K108" s="9" t="str">
        <f>VLOOKUP(F108,lookups_fish!$A$2:$I$200,3,0)</f>
        <v>#N/A</v>
      </c>
      <c r="L108" s="9" t="str">
        <f>VLOOKUP(F108,lookups_fish!$A$2:$I$200,4,0)</f>
        <v>#N/A</v>
      </c>
      <c r="M108" s="9" t="str">
        <f>VLOOKUP(F108,lookups_fish!$A$2:$I$200,5,0)</f>
        <v>#N/A</v>
      </c>
      <c r="N108" s="9" t="str">
        <f>VLOOKUP(F108,lookups_fish!$A$2:$I$200,6,0)</f>
        <v>#N/A</v>
      </c>
      <c r="O108" s="9" t="str">
        <f>VLOOKUP(F108,lookups_fish!$A$2:$I$200,7,0)</f>
        <v>#N/A</v>
      </c>
      <c r="P108" s="9" t="str">
        <f t="shared" si="1"/>
        <v>#N/A</v>
      </c>
    </row>
    <row r="109" ht="15.75" customHeight="1">
      <c r="A109" s="10"/>
      <c r="J109" s="9" t="str">
        <f>VLOOKUP(F109,lookups_fish!$A$2:$I$200,2,0)</f>
        <v>#N/A</v>
      </c>
      <c r="K109" s="9" t="str">
        <f>VLOOKUP(F109,lookups_fish!$A$2:$I$200,3,0)</f>
        <v>#N/A</v>
      </c>
      <c r="L109" s="9" t="str">
        <f>VLOOKUP(F109,lookups_fish!$A$2:$I$200,4,0)</f>
        <v>#N/A</v>
      </c>
      <c r="M109" s="9" t="str">
        <f>VLOOKUP(F109,lookups_fish!$A$2:$I$200,5,0)</f>
        <v>#N/A</v>
      </c>
      <c r="N109" s="9" t="str">
        <f>VLOOKUP(F109,lookups_fish!$A$2:$I$200,6,0)</f>
        <v>#N/A</v>
      </c>
      <c r="O109" s="9" t="str">
        <f>VLOOKUP(F109,lookups_fish!$A$2:$I$200,7,0)</f>
        <v>#N/A</v>
      </c>
      <c r="P109" s="9" t="str">
        <f t="shared" si="1"/>
        <v>#N/A</v>
      </c>
    </row>
    <row r="110" ht="15.75" customHeight="1">
      <c r="A110" s="10"/>
      <c r="J110" s="9" t="str">
        <f>VLOOKUP(F110,lookups_fish!$A$2:$I$200,2,0)</f>
        <v>#N/A</v>
      </c>
      <c r="K110" s="9" t="str">
        <f>VLOOKUP(F110,lookups_fish!$A$2:$I$200,3,0)</f>
        <v>#N/A</v>
      </c>
      <c r="L110" s="9" t="str">
        <f>VLOOKUP(F110,lookups_fish!$A$2:$I$200,4,0)</f>
        <v>#N/A</v>
      </c>
      <c r="M110" s="9" t="str">
        <f>VLOOKUP(F110,lookups_fish!$A$2:$I$200,5,0)</f>
        <v>#N/A</v>
      </c>
      <c r="N110" s="9" t="str">
        <f>VLOOKUP(F110,lookups_fish!$A$2:$I$200,6,0)</f>
        <v>#N/A</v>
      </c>
      <c r="O110" s="9" t="str">
        <f>VLOOKUP(F110,lookups_fish!$A$2:$I$200,7,0)</f>
        <v>#N/A</v>
      </c>
      <c r="P110" s="9" t="str">
        <f t="shared" si="1"/>
        <v>#N/A</v>
      </c>
    </row>
    <row r="111" ht="15.75" customHeight="1">
      <c r="A111" s="10"/>
      <c r="J111" s="9" t="str">
        <f>VLOOKUP(F111,lookups_fish!$A$2:$I$200,2,0)</f>
        <v>#N/A</v>
      </c>
      <c r="K111" s="9" t="str">
        <f>VLOOKUP(F111,lookups_fish!$A$2:$I$200,3,0)</f>
        <v>#N/A</v>
      </c>
      <c r="L111" s="9" t="str">
        <f>VLOOKUP(F111,lookups_fish!$A$2:$I$200,4,0)</f>
        <v>#N/A</v>
      </c>
      <c r="M111" s="9" t="str">
        <f>VLOOKUP(F111,lookups_fish!$A$2:$I$200,5,0)</f>
        <v>#N/A</v>
      </c>
      <c r="N111" s="9" t="str">
        <f>VLOOKUP(F111,lookups_fish!$A$2:$I$200,6,0)</f>
        <v>#N/A</v>
      </c>
      <c r="O111" s="9" t="str">
        <f>VLOOKUP(F111,lookups_fish!$A$2:$I$200,7,0)</f>
        <v>#N/A</v>
      </c>
      <c r="P111" s="9" t="str">
        <f t="shared" si="1"/>
        <v>#N/A</v>
      </c>
    </row>
    <row r="112" ht="15.75" customHeight="1">
      <c r="A112" s="10"/>
      <c r="J112" s="9" t="str">
        <f>VLOOKUP(F112,lookups_fish!$A$2:$I$200,2,0)</f>
        <v>#N/A</v>
      </c>
      <c r="K112" s="9" t="str">
        <f>VLOOKUP(F112,lookups_fish!$A$2:$I$200,3,0)</f>
        <v>#N/A</v>
      </c>
      <c r="L112" s="9" t="str">
        <f>VLOOKUP(F112,lookups_fish!$A$2:$I$200,4,0)</f>
        <v>#N/A</v>
      </c>
      <c r="M112" s="9" t="str">
        <f>VLOOKUP(F112,lookups_fish!$A$2:$I$200,5,0)</f>
        <v>#N/A</v>
      </c>
      <c r="N112" s="9" t="str">
        <f>VLOOKUP(F112,lookups_fish!$A$2:$I$200,6,0)</f>
        <v>#N/A</v>
      </c>
      <c r="O112" s="9" t="str">
        <f>VLOOKUP(F112,lookups_fish!$A$2:$I$200,7,0)</f>
        <v>#N/A</v>
      </c>
      <c r="P112" s="9" t="str">
        <f t="shared" si="1"/>
        <v>#N/A</v>
      </c>
    </row>
    <row r="113" ht="15.75" customHeight="1">
      <c r="A113" s="10"/>
      <c r="J113" s="9" t="str">
        <f>VLOOKUP(F113,lookups_fish!$A$2:$I$200,2,0)</f>
        <v>#N/A</v>
      </c>
      <c r="K113" s="9" t="str">
        <f>VLOOKUP(F113,lookups_fish!$A$2:$I$200,3,0)</f>
        <v>#N/A</v>
      </c>
      <c r="L113" s="9" t="str">
        <f>VLOOKUP(F113,lookups_fish!$A$2:$I$200,4,0)</f>
        <v>#N/A</v>
      </c>
      <c r="M113" s="9" t="str">
        <f>VLOOKUP(F113,lookups_fish!$A$2:$I$200,5,0)</f>
        <v>#N/A</v>
      </c>
      <c r="N113" s="9" t="str">
        <f>VLOOKUP(F113,lookups_fish!$A$2:$I$200,6,0)</f>
        <v>#N/A</v>
      </c>
      <c r="O113" s="9" t="str">
        <f>VLOOKUP(F113,lookups_fish!$A$2:$I$200,7,0)</f>
        <v>#N/A</v>
      </c>
      <c r="P113" s="9" t="str">
        <f t="shared" si="1"/>
        <v>#N/A</v>
      </c>
    </row>
    <row r="114" ht="15.75" customHeight="1">
      <c r="A114" s="10"/>
      <c r="J114" s="9" t="str">
        <f>VLOOKUP(F114,lookups_fish!$A$2:$I$200,2,0)</f>
        <v>#N/A</v>
      </c>
      <c r="K114" s="9" t="str">
        <f>VLOOKUP(F114,lookups_fish!$A$2:$I$200,3,0)</f>
        <v>#N/A</v>
      </c>
      <c r="L114" s="9" t="str">
        <f>VLOOKUP(F114,lookups_fish!$A$2:$I$200,4,0)</f>
        <v>#N/A</v>
      </c>
      <c r="M114" s="9" t="str">
        <f>VLOOKUP(F114,lookups_fish!$A$2:$I$200,5,0)</f>
        <v>#N/A</v>
      </c>
      <c r="N114" s="9" t="str">
        <f>VLOOKUP(F114,lookups_fish!$A$2:$I$200,6,0)</f>
        <v>#N/A</v>
      </c>
      <c r="O114" s="9" t="str">
        <f>VLOOKUP(F114,lookups_fish!$A$2:$I$200,7,0)</f>
        <v>#N/A</v>
      </c>
      <c r="P114" s="9" t="str">
        <f t="shared" si="1"/>
        <v>#N/A</v>
      </c>
    </row>
    <row r="115" ht="15.75" customHeight="1">
      <c r="A115" s="10"/>
      <c r="J115" s="9" t="str">
        <f>VLOOKUP(F115,lookups_fish!$A$2:$I$200,2,0)</f>
        <v>#N/A</v>
      </c>
      <c r="K115" s="9" t="str">
        <f>VLOOKUP(F115,lookups_fish!$A$2:$I$200,3,0)</f>
        <v>#N/A</v>
      </c>
      <c r="L115" s="9" t="str">
        <f>VLOOKUP(F115,lookups_fish!$A$2:$I$200,4,0)</f>
        <v>#N/A</v>
      </c>
      <c r="M115" s="9" t="str">
        <f>VLOOKUP(F115,lookups_fish!$A$2:$I$200,5,0)</f>
        <v>#N/A</v>
      </c>
      <c r="N115" s="9" t="str">
        <f>VLOOKUP(F115,lookups_fish!$A$2:$I$200,6,0)</f>
        <v>#N/A</v>
      </c>
      <c r="O115" s="9" t="str">
        <f>VLOOKUP(F115,lookups_fish!$A$2:$I$200,7,0)</f>
        <v>#N/A</v>
      </c>
      <c r="P115" s="9" t="str">
        <f t="shared" si="1"/>
        <v>#N/A</v>
      </c>
    </row>
    <row r="116" ht="15.75" customHeight="1">
      <c r="A116" s="10"/>
      <c r="J116" s="9" t="str">
        <f>VLOOKUP(F116,lookups_fish!$A$2:$I$200,2,0)</f>
        <v>#N/A</v>
      </c>
      <c r="K116" s="9" t="str">
        <f>VLOOKUP(F116,lookups_fish!$A$2:$I$200,3,0)</f>
        <v>#N/A</v>
      </c>
      <c r="L116" s="9" t="str">
        <f>VLOOKUP(F116,lookups_fish!$A$2:$I$200,4,0)</f>
        <v>#N/A</v>
      </c>
      <c r="M116" s="9" t="str">
        <f>VLOOKUP(F116,lookups_fish!$A$2:$I$200,5,0)</f>
        <v>#N/A</v>
      </c>
      <c r="N116" s="9" t="str">
        <f>VLOOKUP(F116,lookups_fish!$A$2:$I$200,6,0)</f>
        <v>#N/A</v>
      </c>
      <c r="O116" s="9" t="str">
        <f>VLOOKUP(F116,lookups_fish!$A$2:$I$200,7,0)</f>
        <v>#N/A</v>
      </c>
      <c r="P116" s="9" t="str">
        <f t="shared" si="1"/>
        <v>#N/A</v>
      </c>
    </row>
    <row r="117" ht="15.75" customHeight="1">
      <c r="A117" s="10"/>
      <c r="J117" s="9" t="str">
        <f>VLOOKUP(F117,lookups_fish!$A$2:$I$200,2,0)</f>
        <v>#N/A</v>
      </c>
      <c r="K117" s="9" t="str">
        <f>VLOOKUP(F117,lookups_fish!$A$2:$I$200,3,0)</f>
        <v>#N/A</v>
      </c>
      <c r="L117" s="9" t="str">
        <f>VLOOKUP(F117,lookups_fish!$A$2:$I$200,4,0)</f>
        <v>#N/A</v>
      </c>
      <c r="M117" s="9" t="str">
        <f>VLOOKUP(F117,lookups_fish!$A$2:$I$200,5,0)</f>
        <v>#N/A</v>
      </c>
      <c r="N117" s="9" t="str">
        <f>VLOOKUP(F117,lookups_fish!$A$2:$I$200,6,0)</f>
        <v>#N/A</v>
      </c>
      <c r="O117" s="9" t="str">
        <f>VLOOKUP(F117,lookups_fish!$A$2:$I$200,7,0)</f>
        <v>#N/A</v>
      </c>
      <c r="P117" s="9" t="str">
        <f t="shared" si="1"/>
        <v>#N/A</v>
      </c>
    </row>
    <row r="118" ht="15.75" customHeight="1">
      <c r="A118" s="10"/>
      <c r="J118" s="9" t="str">
        <f>VLOOKUP(F118,lookups_fish!$A$2:$I$200,2,0)</f>
        <v>#N/A</v>
      </c>
      <c r="K118" s="9" t="str">
        <f>VLOOKUP(F118,lookups_fish!$A$2:$I$200,3,0)</f>
        <v>#N/A</v>
      </c>
      <c r="L118" s="9" t="str">
        <f>VLOOKUP(F118,lookups_fish!$A$2:$I$200,4,0)</f>
        <v>#N/A</v>
      </c>
      <c r="M118" s="9" t="str">
        <f>VLOOKUP(F118,lookups_fish!$A$2:$I$200,5,0)</f>
        <v>#N/A</v>
      </c>
      <c r="N118" s="9" t="str">
        <f>VLOOKUP(F118,lookups_fish!$A$2:$I$200,6,0)</f>
        <v>#N/A</v>
      </c>
      <c r="O118" s="9" t="str">
        <f>VLOOKUP(F118,lookups_fish!$A$2:$I$200,7,0)</f>
        <v>#N/A</v>
      </c>
      <c r="P118" s="9" t="str">
        <f t="shared" si="1"/>
        <v>#N/A</v>
      </c>
    </row>
    <row r="119" ht="15.75" customHeight="1">
      <c r="A119" s="10"/>
      <c r="J119" s="9" t="str">
        <f>VLOOKUP(F119,lookups_fish!$A$2:$I$200,2,0)</f>
        <v>#N/A</v>
      </c>
      <c r="K119" s="9" t="str">
        <f>VLOOKUP(F119,lookups_fish!$A$2:$I$200,3,0)</f>
        <v>#N/A</v>
      </c>
      <c r="L119" s="9" t="str">
        <f>VLOOKUP(F119,lookups_fish!$A$2:$I$200,4,0)</f>
        <v>#N/A</v>
      </c>
      <c r="M119" s="9" t="str">
        <f>VLOOKUP(F119,lookups_fish!$A$2:$I$200,5,0)</f>
        <v>#N/A</v>
      </c>
      <c r="N119" s="9" t="str">
        <f>VLOOKUP(F119,lookups_fish!$A$2:$I$200,6,0)</f>
        <v>#N/A</v>
      </c>
      <c r="O119" s="9" t="str">
        <f>VLOOKUP(F119,lookups_fish!$A$2:$I$200,7,0)</f>
        <v>#N/A</v>
      </c>
      <c r="P119" s="9" t="str">
        <f t="shared" si="1"/>
        <v>#N/A</v>
      </c>
    </row>
    <row r="120" ht="15.75" customHeight="1">
      <c r="A120" s="10"/>
      <c r="J120" s="9" t="str">
        <f>VLOOKUP(F120,lookups_fish!$A$2:$I$200,2,0)</f>
        <v>#N/A</v>
      </c>
      <c r="K120" s="9" t="str">
        <f>VLOOKUP(F120,lookups_fish!$A$2:$I$200,3,0)</f>
        <v>#N/A</v>
      </c>
      <c r="L120" s="9" t="str">
        <f>VLOOKUP(F120,lookups_fish!$A$2:$I$200,4,0)</f>
        <v>#N/A</v>
      </c>
      <c r="M120" s="9" t="str">
        <f>VLOOKUP(F120,lookups_fish!$A$2:$I$200,5,0)</f>
        <v>#N/A</v>
      </c>
      <c r="N120" s="9" t="str">
        <f>VLOOKUP(F120,lookups_fish!$A$2:$I$200,6,0)</f>
        <v>#N/A</v>
      </c>
      <c r="O120" s="9" t="str">
        <f>VLOOKUP(F120,lookups_fish!$A$2:$I$200,7,0)</f>
        <v>#N/A</v>
      </c>
      <c r="P120" s="9" t="str">
        <f t="shared" si="1"/>
        <v>#N/A</v>
      </c>
    </row>
    <row r="121" ht="15.75" customHeight="1">
      <c r="A121" s="10"/>
      <c r="J121" s="9" t="str">
        <f>VLOOKUP(F121,lookups_fish!$A$2:$I$200,2,0)</f>
        <v>#N/A</v>
      </c>
      <c r="K121" s="9" t="str">
        <f>VLOOKUP(F121,lookups_fish!$A$2:$I$200,3,0)</f>
        <v>#N/A</v>
      </c>
      <c r="L121" s="9" t="str">
        <f>VLOOKUP(F121,lookups_fish!$A$2:$I$200,4,0)</f>
        <v>#N/A</v>
      </c>
      <c r="M121" s="9" t="str">
        <f>VLOOKUP(F121,lookups_fish!$A$2:$I$200,5,0)</f>
        <v>#N/A</v>
      </c>
      <c r="N121" s="9" t="str">
        <f>VLOOKUP(F121,lookups_fish!$A$2:$I$200,6,0)</f>
        <v>#N/A</v>
      </c>
      <c r="O121" s="9" t="str">
        <f>VLOOKUP(F121,lookups_fish!$A$2:$I$200,7,0)</f>
        <v>#N/A</v>
      </c>
      <c r="P121" s="9" t="str">
        <f t="shared" si="1"/>
        <v>#N/A</v>
      </c>
    </row>
    <row r="122" ht="15.75" customHeight="1">
      <c r="A122" s="10"/>
      <c r="J122" s="9" t="str">
        <f>VLOOKUP(F122,lookups_fish!$A$2:$I$200,2,0)</f>
        <v>#N/A</v>
      </c>
      <c r="K122" s="9" t="str">
        <f>VLOOKUP(F122,lookups_fish!$A$2:$I$200,3,0)</f>
        <v>#N/A</v>
      </c>
      <c r="L122" s="9" t="str">
        <f>VLOOKUP(F122,lookups_fish!$A$2:$I$200,4,0)</f>
        <v>#N/A</v>
      </c>
      <c r="M122" s="9" t="str">
        <f>VLOOKUP(F122,lookups_fish!$A$2:$I$200,5,0)</f>
        <v>#N/A</v>
      </c>
      <c r="N122" s="9" t="str">
        <f>VLOOKUP(F122,lookups_fish!$A$2:$I$200,6,0)</f>
        <v>#N/A</v>
      </c>
      <c r="O122" s="9" t="str">
        <f>VLOOKUP(F122,lookups_fish!$A$2:$I$200,7,0)</f>
        <v>#N/A</v>
      </c>
      <c r="P122" s="9" t="str">
        <f t="shared" si="1"/>
        <v>#N/A</v>
      </c>
    </row>
    <row r="123" ht="15.75" customHeight="1">
      <c r="A123" s="10"/>
      <c r="J123" s="9" t="str">
        <f>VLOOKUP(F123,lookups_fish!$A$2:$I$200,2,0)</f>
        <v>#N/A</v>
      </c>
      <c r="K123" s="9" t="str">
        <f>VLOOKUP(F123,lookups_fish!$A$2:$I$200,3,0)</f>
        <v>#N/A</v>
      </c>
      <c r="L123" s="9" t="str">
        <f>VLOOKUP(F123,lookups_fish!$A$2:$I$200,4,0)</f>
        <v>#N/A</v>
      </c>
      <c r="M123" s="9" t="str">
        <f>VLOOKUP(F123,lookups_fish!$A$2:$I$200,5,0)</f>
        <v>#N/A</v>
      </c>
      <c r="N123" s="9" t="str">
        <f>VLOOKUP(F123,lookups_fish!$A$2:$I$200,6,0)</f>
        <v>#N/A</v>
      </c>
      <c r="O123" s="9" t="str">
        <f>VLOOKUP(F123,lookups_fish!$A$2:$I$200,7,0)</f>
        <v>#N/A</v>
      </c>
      <c r="P123" s="9" t="str">
        <f t="shared" si="1"/>
        <v>#N/A</v>
      </c>
    </row>
    <row r="124" ht="15.75" customHeight="1">
      <c r="A124" s="10"/>
      <c r="J124" s="9" t="str">
        <f>VLOOKUP(F124,lookups_fish!$A$2:$I$200,2,0)</f>
        <v>#N/A</v>
      </c>
      <c r="K124" s="9" t="str">
        <f>VLOOKUP(F124,lookups_fish!$A$2:$I$200,3,0)</f>
        <v>#N/A</v>
      </c>
      <c r="L124" s="9" t="str">
        <f>VLOOKUP(F124,lookups_fish!$A$2:$I$200,4,0)</f>
        <v>#N/A</v>
      </c>
      <c r="M124" s="9" t="str">
        <f>VLOOKUP(F124,lookups_fish!$A$2:$I$200,5,0)</f>
        <v>#N/A</v>
      </c>
      <c r="N124" s="9" t="str">
        <f>VLOOKUP(F124,lookups_fish!$A$2:$I$200,6,0)</f>
        <v>#N/A</v>
      </c>
      <c r="O124" s="9" t="str">
        <f>VLOOKUP(F124,lookups_fish!$A$2:$I$200,7,0)</f>
        <v>#N/A</v>
      </c>
      <c r="P124" s="9" t="str">
        <f t="shared" si="1"/>
        <v>#N/A</v>
      </c>
    </row>
    <row r="125" ht="15.75" customHeight="1">
      <c r="A125" s="10"/>
      <c r="J125" s="9" t="str">
        <f>VLOOKUP(F125,lookups_fish!$A$2:$I$200,2,0)</f>
        <v>#N/A</v>
      </c>
      <c r="K125" s="9" t="str">
        <f>VLOOKUP(F125,lookups_fish!$A$2:$I$200,3,0)</f>
        <v>#N/A</v>
      </c>
      <c r="L125" s="9" t="str">
        <f>VLOOKUP(F125,lookups_fish!$A$2:$I$200,4,0)</f>
        <v>#N/A</v>
      </c>
      <c r="M125" s="9" t="str">
        <f>VLOOKUP(F125,lookups_fish!$A$2:$I$200,5,0)</f>
        <v>#N/A</v>
      </c>
      <c r="N125" s="9" t="str">
        <f>VLOOKUP(F125,lookups_fish!$A$2:$I$200,6,0)</f>
        <v>#N/A</v>
      </c>
      <c r="O125" s="9" t="str">
        <f>VLOOKUP(F125,lookups_fish!$A$2:$I$200,7,0)</f>
        <v>#N/A</v>
      </c>
      <c r="P125" s="9" t="str">
        <f t="shared" si="1"/>
        <v>#N/A</v>
      </c>
    </row>
    <row r="126" ht="15.75" customHeight="1">
      <c r="A126" s="10"/>
      <c r="J126" s="9" t="str">
        <f>VLOOKUP(F126,lookups_fish!$A$2:$I$200,2,0)</f>
        <v>#N/A</v>
      </c>
      <c r="K126" s="9" t="str">
        <f>VLOOKUP(F126,lookups_fish!$A$2:$I$200,3,0)</f>
        <v>#N/A</v>
      </c>
      <c r="L126" s="9" t="str">
        <f>VLOOKUP(F126,lookups_fish!$A$2:$I$200,4,0)</f>
        <v>#N/A</v>
      </c>
      <c r="M126" s="9" t="str">
        <f>VLOOKUP(F126,lookups_fish!$A$2:$I$200,5,0)</f>
        <v>#N/A</v>
      </c>
      <c r="N126" s="9" t="str">
        <f>VLOOKUP(F126,lookups_fish!$A$2:$I$200,6,0)</f>
        <v>#N/A</v>
      </c>
      <c r="O126" s="9" t="str">
        <f>VLOOKUP(F126,lookups_fish!$A$2:$I$200,7,0)</f>
        <v>#N/A</v>
      </c>
      <c r="P126" s="9" t="str">
        <f t="shared" si="1"/>
        <v>#N/A</v>
      </c>
    </row>
    <row r="127" ht="15.75" customHeight="1">
      <c r="A127" s="10"/>
      <c r="J127" s="9" t="str">
        <f>VLOOKUP(F127,lookups_fish!$A$2:$I$200,2,0)</f>
        <v>#N/A</v>
      </c>
      <c r="K127" s="9" t="str">
        <f>VLOOKUP(F127,lookups_fish!$A$2:$I$200,3,0)</f>
        <v>#N/A</v>
      </c>
      <c r="L127" s="9" t="str">
        <f>VLOOKUP(F127,lookups_fish!$A$2:$I$200,4,0)</f>
        <v>#N/A</v>
      </c>
      <c r="M127" s="9" t="str">
        <f>VLOOKUP(F127,lookups_fish!$A$2:$I$200,5,0)</f>
        <v>#N/A</v>
      </c>
      <c r="N127" s="9" t="str">
        <f>VLOOKUP(F127,lookups_fish!$A$2:$I$200,6,0)</f>
        <v>#N/A</v>
      </c>
      <c r="O127" s="9" t="str">
        <f>VLOOKUP(F127,lookups_fish!$A$2:$I$200,7,0)</f>
        <v>#N/A</v>
      </c>
      <c r="P127" s="9" t="str">
        <f t="shared" si="1"/>
        <v>#N/A</v>
      </c>
    </row>
    <row r="128" ht="15.75" customHeight="1">
      <c r="A128" s="10"/>
      <c r="J128" s="9" t="str">
        <f>VLOOKUP(F128,lookups_fish!$A$2:$I$200,2,0)</f>
        <v>#N/A</v>
      </c>
      <c r="K128" s="9" t="str">
        <f>VLOOKUP(F128,lookups_fish!$A$2:$I$200,3,0)</f>
        <v>#N/A</v>
      </c>
      <c r="L128" s="9" t="str">
        <f>VLOOKUP(F128,lookups_fish!$A$2:$I$200,4,0)</f>
        <v>#N/A</v>
      </c>
      <c r="M128" s="9" t="str">
        <f>VLOOKUP(F128,lookups_fish!$A$2:$I$200,5,0)</f>
        <v>#N/A</v>
      </c>
      <c r="N128" s="9" t="str">
        <f>VLOOKUP(F128,lookups_fish!$A$2:$I$200,6,0)</f>
        <v>#N/A</v>
      </c>
      <c r="O128" s="9" t="str">
        <f>VLOOKUP(F128,lookups_fish!$A$2:$I$200,7,0)</f>
        <v>#N/A</v>
      </c>
      <c r="P128" s="9" t="str">
        <f t="shared" si="1"/>
        <v>#N/A</v>
      </c>
    </row>
    <row r="129" ht="15.75" customHeight="1">
      <c r="A129" s="10"/>
      <c r="J129" s="9" t="str">
        <f>VLOOKUP(F129,lookups_fish!$A$2:$I$200,2,0)</f>
        <v>#N/A</v>
      </c>
      <c r="K129" s="9" t="str">
        <f>VLOOKUP(F129,lookups_fish!$A$2:$I$200,3,0)</f>
        <v>#N/A</v>
      </c>
      <c r="L129" s="9" t="str">
        <f>VLOOKUP(F129,lookups_fish!$A$2:$I$200,4,0)</f>
        <v>#N/A</v>
      </c>
      <c r="M129" s="9" t="str">
        <f>VLOOKUP(F129,lookups_fish!$A$2:$I$200,5,0)</f>
        <v>#N/A</v>
      </c>
      <c r="N129" s="9" t="str">
        <f>VLOOKUP(F129,lookups_fish!$A$2:$I$200,6,0)</f>
        <v>#N/A</v>
      </c>
      <c r="O129" s="9" t="str">
        <f>VLOOKUP(F129,lookups_fish!$A$2:$I$200,7,0)</f>
        <v>#N/A</v>
      </c>
      <c r="P129" s="9" t="str">
        <f t="shared" si="1"/>
        <v>#N/A</v>
      </c>
    </row>
    <row r="130" ht="15.75" customHeight="1">
      <c r="A130" s="10"/>
      <c r="J130" s="9" t="str">
        <f>VLOOKUP(F130,lookups_fish!$A$2:$I$200,2,0)</f>
        <v>#N/A</v>
      </c>
      <c r="K130" s="9" t="str">
        <f>VLOOKUP(F130,lookups_fish!$A$2:$I$200,3,0)</f>
        <v>#N/A</v>
      </c>
      <c r="L130" s="9" t="str">
        <f>VLOOKUP(F130,lookups_fish!$A$2:$I$200,4,0)</f>
        <v>#N/A</v>
      </c>
      <c r="M130" s="9" t="str">
        <f>VLOOKUP(F130,lookups_fish!$A$2:$I$200,5,0)</f>
        <v>#N/A</v>
      </c>
      <c r="N130" s="9" t="str">
        <f>VLOOKUP(F130,lookups_fish!$A$2:$I$200,6,0)</f>
        <v>#N/A</v>
      </c>
      <c r="O130" s="9" t="str">
        <f>VLOOKUP(F130,lookups_fish!$A$2:$I$200,7,0)</f>
        <v>#N/A</v>
      </c>
      <c r="P130" s="9" t="str">
        <f t="shared" si="1"/>
        <v>#N/A</v>
      </c>
    </row>
    <row r="131" ht="15.75" customHeight="1">
      <c r="A131" s="10"/>
      <c r="J131" s="9" t="str">
        <f>VLOOKUP(F131,lookups_fish!$A$2:$I$200,2,0)</f>
        <v>#N/A</v>
      </c>
      <c r="K131" s="9" t="str">
        <f>VLOOKUP(F131,lookups_fish!$A$2:$I$200,3,0)</f>
        <v>#N/A</v>
      </c>
      <c r="L131" s="9" t="str">
        <f>VLOOKUP(F131,lookups_fish!$A$2:$I$200,4,0)</f>
        <v>#N/A</v>
      </c>
      <c r="M131" s="9" t="str">
        <f>VLOOKUP(F131,lookups_fish!$A$2:$I$200,5,0)</f>
        <v>#N/A</v>
      </c>
      <c r="N131" s="9" t="str">
        <f>VLOOKUP(F131,lookups_fish!$A$2:$I$200,6,0)</f>
        <v>#N/A</v>
      </c>
      <c r="O131" s="9" t="str">
        <f>VLOOKUP(F131,lookups_fish!$A$2:$I$200,7,0)</f>
        <v>#N/A</v>
      </c>
      <c r="P131" s="9" t="str">
        <f t="shared" si="1"/>
        <v>#N/A</v>
      </c>
    </row>
    <row r="132" ht="15.75" customHeight="1">
      <c r="A132" s="10"/>
      <c r="J132" s="9" t="str">
        <f>VLOOKUP(F132,lookups_fish!$A$2:$I$200,2,0)</f>
        <v>#N/A</v>
      </c>
      <c r="K132" s="9" t="str">
        <f>VLOOKUP(F132,lookups_fish!$A$2:$I$200,3,0)</f>
        <v>#N/A</v>
      </c>
      <c r="L132" s="9" t="str">
        <f>VLOOKUP(F132,lookups_fish!$A$2:$I$200,4,0)</f>
        <v>#N/A</v>
      </c>
      <c r="M132" s="9" t="str">
        <f>VLOOKUP(F132,lookups_fish!$A$2:$I$200,5,0)</f>
        <v>#N/A</v>
      </c>
      <c r="N132" s="9" t="str">
        <f>VLOOKUP(F132,lookups_fish!$A$2:$I$200,6,0)</f>
        <v>#N/A</v>
      </c>
      <c r="O132" s="9" t="str">
        <f>VLOOKUP(F132,lookups_fish!$A$2:$I$200,7,0)</f>
        <v>#N/A</v>
      </c>
      <c r="P132" s="9" t="str">
        <f t="shared" si="1"/>
        <v>#N/A</v>
      </c>
    </row>
    <row r="133" ht="15.75" customHeight="1">
      <c r="A133" s="10"/>
      <c r="J133" s="9" t="str">
        <f>VLOOKUP(F133,lookups_fish!$A$2:$I$200,2,0)</f>
        <v>#N/A</v>
      </c>
      <c r="K133" s="9" t="str">
        <f>VLOOKUP(F133,lookups_fish!$A$2:$I$200,3,0)</f>
        <v>#N/A</v>
      </c>
      <c r="L133" s="9" t="str">
        <f>VLOOKUP(F133,lookups_fish!$A$2:$I$200,4,0)</f>
        <v>#N/A</v>
      </c>
      <c r="M133" s="9" t="str">
        <f>VLOOKUP(F133,lookups_fish!$A$2:$I$200,5,0)</f>
        <v>#N/A</v>
      </c>
      <c r="N133" s="9" t="str">
        <f>VLOOKUP(F133,lookups_fish!$A$2:$I$200,6,0)</f>
        <v>#N/A</v>
      </c>
      <c r="O133" s="9" t="str">
        <f>VLOOKUP(F133,lookups_fish!$A$2:$I$200,7,0)</f>
        <v>#N/A</v>
      </c>
      <c r="P133" s="9" t="str">
        <f t="shared" si="1"/>
        <v>#N/A</v>
      </c>
    </row>
    <row r="134" ht="15.75" customHeight="1">
      <c r="A134" s="10"/>
      <c r="J134" s="9" t="str">
        <f>VLOOKUP(F134,lookups_fish!$A$2:$I$200,2,0)</f>
        <v>#N/A</v>
      </c>
      <c r="K134" s="9" t="str">
        <f>VLOOKUP(F134,lookups_fish!$A$2:$I$200,3,0)</f>
        <v>#N/A</v>
      </c>
      <c r="L134" s="9" t="str">
        <f>VLOOKUP(F134,lookups_fish!$A$2:$I$200,4,0)</f>
        <v>#N/A</v>
      </c>
      <c r="M134" s="9" t="str">
        <f>VLOOKUP(F134,lookups_fish!$A$2:$I$200,5,0)</f>
        <v>#N/A</v>
      </c>
      <c r="N134" s="9" t="str">
        <f>VLOOKUP(F134,lookups_fish!$A$2:$I$200,6,0)</f>
        <v>#N/A</v>
      </c>
      <c r="O134" s="9" t="str">
        <f>VLOOKUP(F134,lookups_fish!$A$2:$I$200,7,0)</f>
        <v>#N/A</v>
      </c>
      <c r="P134" s="9" t="str">
        <f t="shared" si="1"/>
        <v>#N/A</v>
      </c>
    </row>
    <row r="135" ht="15.75" customHeight="1">
      <c r="A135" s="10"/>
      <c r="J135" s="9" t="str">
        <f>VLOOKUP(F135,lookups_fish!$A$2:$I$200,2,0)</f>
        <v>#N/A</v>
      </c>
      <c r="K135" s="9" t="str">
        <f>VLOOKUP(F135,lookups_fish!$A$2:$I$200,3,0)</f>
        <v>#N/A</v>
      </c>
      <c r="L135" s="9" t="str">
        <f>VLOOKUP(F135,lookups_fish!$A$2:$I$200,4,0)</f>
        <v>#N/A</v>
      </c>
      <c r="M135" s="9" t="str">
        <f>VLOOKUP(F135,lookups_fish!$A$2:$I$200,5,0)</f>
        <v>#N/A</v>
      </c>
      <c r="N135" s="9" t="str">
        <f>VLOOKUP(F135,lookups_fish!$A$2:$I$200,6,0)</f>
        <v>#N/A</v>
      </c>
      <c r="O135" s="9" t="str">
        <f>VLOOKUP(F135,lookups_fish!$A$2:$I$200,7,0)</f>
        <v>#N/A</v>
      </c>
      <c r="P135" s="9" t="str">
        <f t="shared" si="1"/>
        <v>#N/A</v>
      </c>
    </row>
    <row r="136" ht="15.75" customHeight="1">
      <c r="A136" s="10"/>
      <c r="J136" s="9" t="str">
        <f>VLOOKUP(F136,lookups_fish!$A$2:$I$200,2,0)</f>
        <v>#N/A</v>
      </c>
      <c r="K136" s="9" t="str">
        <f>VLOOKUP(F136,lookups_fish!$A$2:$I$200,3,0)</f>
        <v>#N/A</v>
      </c>
      <c r="L136" s="9" t="str">
        <f>VLOOKUP(F136,lookups_fish!$A$2:$I$200,4,0)</f>
        <v>#N/A</v>
      </c>
      <c r="M136" s="9" t="str">
        <f>VLOOKUP(F136,lookups_fish!$A$2:$I$200,5,0)</f>
        <v>#N/A</v>
      </c>
      <c r="N136" s="9" t="str">
        <f>VLOOKUP(F136,lookups_fish!$A$2:$I$200,6,0)</f>
        <v>#N/A</v>
      </c>
      <c r="O136" s="9" t="str">
        <f>VLOOKUP(F136,lookups_fish!$A$2:$I$200,7,0)</f>
        <v>#N/A</v>
      </c>
      <c r="P136" s="9" t="str">
        <f t="shared" si="1"/>
        <v>#N/A</v>
      </c>
    </row>
    <row r="137" ht="15.75" customHeight="1">
      <c r="A137" s="10"/>
      <c r="J137" s="9" t="str">
        <f>VLOOKUP(F137,lookups_fish!$A$2:$I$200,2,0)</f>
        <v>#N/A</v>
      </c>
      <c r="K137" s="9" t="str">
        <f>VLOOKUP(F137,lookups_fish!$A$2:$I$200,3,0)</f>
        <v>#N/A</v>
      </c>
      <c r="L137" s="9" t="str">
        <f>VLOOKUP(F137,lookups_fish!$A$2:$I$200,4,0)</f>
        <v>#N/A</v>
      </c>
      <c r="M137" s="9" t="str">
        <f>VLOOKUP(F137,lookups_fish!$A$2:$I$200,5,0)</f>
        <v>#N/A</v>
      </c>
      <c r="N137" s="9" t="str">
        <f>VLOOKUP(F137,lookups_fish!$A$2:$I$200,6,0)</f>
        <v>#N/A</v>
      </c>
      <c r="O137" s="9" t="str">
        <f>VLOOKUP(F137,lookups_fish!$A$2:$I$200,7,0)</f>
        <v>#N/A</v>
      </c>
      <c r="P137" s="9" t="str">
        <f t="shared" si="1"/>
        <v>#N/A</v>
      </c>
    </row>
    <row r="138" ht="15.75" customHeight="1">
      <c r="A138" s="10"/>
      <c r="J138" s="9" t="str">
        <f>VLOOKUP(F138,lookups_fish!$A$2:$I$200,2,0)</f>
        <v>#N/A</v>
      </c>
      <c r="K138" s="9" t="str">
        <f>VLOOKUP(F138,lookups_fish!$A$2:$I$200,3,0)</f>
        <v>#N/A</v>
      </c>
      <c r="L138" s="9" t="str">
        <f>VLOOKUP(F138,lookups_fish!$A$2:$I$200,4,0)</f>
        <v>#N/A</v>
      </c>
      <c r="M138" s="9" t="str">
        <f>VLOOKUP(F138,lookups_fish!$A$2:$I$200,5,0)</f>
        <v>#N/A</v>
      </c>
      <c r="N138" s="9" t="str">
        <f>VLOOKUP(F138,lookups_fish!$A$2:$I$200,6,0)</f>
        <v>#N/A</v>
      </c>
      <c r="O138" s="9" t="str">
        <f>VLOOKUP(F138,lookups_fish!$A$2:$I$200,7,0)</f>
        <v>#N/A</v>
      </c>
      <c r="P138" s="9" t="str">
        <f t="shared" si="1"/>
        <v>#N/A</v>
      </c>
    </row>
    <row r="139" ht="15.75" customHeight="1">
      <c r="A139" s="10"/>
      <c r="J139" s="9" t="str">
        <f>VLOOKUP(F139,lookups_fish!$A$2:$I$200,2,0)</f>
        <v>#N/A</v>
      </c>
      <c r="K139" s="9" t="str">
        <f>VLOOKUP(F139,lookups_fish!$A$2:$I$200,3,0)</f>
        <v>#N/A</v>
      </c>
      <c r="L139" s="9" t="str">
        <f>VLOOKUP(F139,lookups_fish!$A$2:$I$200,4,0)</f>
        <v>#N/A</v>
      </c>
      <c r="M139" s="9" t="str">
        <f>VLOOKUP(F139,lookups_fish!$A$2:$I$200,5,0)</f>
        <v>#N/A</v>
      </c>
      <c r="N139" s="9" t="str">
        <f>VLOOKUP(F139,lookups_fish!$A$2:$I$200,6,0)</f>
        <v>#N/A</v>
      </c>
      <c r="O139" s="9" t="str">
        <f>VLOOKUP(F139,lookups_fish!$A$2:$I$200,7,0)</f>
        <v>#N/A</v>
      </c>
      <c r="P139" s="9" t="str">
        <f t="shared" si="1"/>
        <v>#N/A</v>
      </c>
    </row>
    <row r="140" ht="15.75" customHeight="1">
      <c r="A140" s="10"/>
      <c r="J140" s="9" t="str">
        <f>VLOOKUP(F140,lookups_fish!$A$2:$I$200,2,0)</f>
        <v>#N/A</v>
      </c>
      <c r="K140" s="9" t="str">
        <f>VLOOKUP(F140,lookups_fish!$A$2:$I$200,3,0)</f>
        <v>#N/A</v>
      </c>
      <c r="L140" s="9" t="str">
        <f>VLOOKUP(F140,lookups_fish!$A$2:$I$200,4,0)</f>
        <v>#N/A</v>
      </c>
      <c r="M140" s="9" t="str">
        <f>VLOOKUP(F140,lookups_fish!$A$2:$I$200,5,0)</f>
        <v>#N/A</v>
      </c>
      <c r="N140" s="9" t="str">
        <f>VLOOKUP(F140,lookups_fish!$A$2:$I$200,6,0)</f>
        <v>#N/A</v>
      </c>
      <c r="O140" s="9" t="str">
        <f>VLOOKUP(F140,lookups_fish!$A$2:$I$200,7,0)</f>
        <v>#N/A</v>
      </c>
      <c r="P140" s="9" t="str">
        <f t="shared" si="1"/>
        <v>#N/A</v>
      </c>
    </row>
    <row r="141" ht="15.75" customHeight="1">
      <c r="A141" s="10"/>
      <c r="J141" s="9" t="str">
        <f>VLOOKUP(F141,lookups_fish!$A$2:$I$200,2,0)</f>
        <v>#N/A</v>
      </c>
      <c r="K141" s="9" t="str">
        <f>VLOOKUP(F141,lookups_fish!$A$2:$I$200,3,0)</f>
        <v>#N/A</v>
      </c>
      <c r="L141" s="9" t="str">
        <f>VLOOKUP(F141,lookups_fish!$A$2:$I$200,4,0)</f>
        <v>#N/A</v>
      </c>
      <c r="M141" s="9" t="str">
        <f>VLOOKUP(F141,lookups_fish!$A$2:$I$200,5,0)</f>
        <v>#N/A</v>
      </c>
      <c r="N141" s="9" t="str">
        <f>VLOOKUP(F141,lookups_fish!$A$2:$I$200,6,0)</f>
        <v>#N/A</v>
      </c>
      <c r="O141" s="9" t="str">
        <f>VLOOKUP(F141,lookups_fish!$A$2:$I$200,7,0)</f>
        <v>#N/A</v>
      </c>
      <c r="P141" s="9" t="str">
        <f t="shared" si="1"/>
        <v>#N/A</v>
      </c>
    </row>
    <row r="142" ht="15.75" customHeight="1">
      <c r="A142" s="10"/>
      <c r="J142" s="9" t="str">
        <f>VLOOKUP(F142,lookups_fish!$A$2:$I$200,2,0)</f>
        <v>#N/A</v>
      </c>
      <c r="K142" s="9" t="str">
        <f>VLOOKUP(F142,lookups_fish!$A$2:$I$200,3,0)</f>
        <v>#N/A</v>
      </c>
      <c r="L142" s="9" t="str">
        <f>VLOOKUP(F142,lookups_fish!$A$2:$I$200,4,0)</f>
        <v>#N/A</v>
      </c>
      <c r="M142" s="9" t="str">
        <f>VLOOKUP(F142,lookups_fish!$A$2:$I$200,5,0)</f>
        <v>#N/A</v>
      </c>
      <c r="N142" s="9" t="str">
        <f>VLOOKUP(F142,lookups_fish!$A$2:$I$200,6,0)</f>
        <v>#N/A</v>
      </c>
      <c r="O142" s="9" t="str">
        <f>VLOOKUP(F142,lookups_fish!$A$2:$I$200,7,0)</f>
        <v>#N/A</v>
      </c>
      <c r="P142" s="9" t="str">
        <f t="shared" si="1"/>
        <v>#N/A</v>
      </c>
    </row>
    <row r="143" ht="15.75" customHeight="1">
      <c r="A143" s="10"/>
      <c r="J143" s="9" t="str">
        <f>VLOOKUP(F143,lookups_fish!$A$2:$I$200,2,0)</f>
        <v>#N/A</v>
      </c>
      <c r="K143" s="9" t="str">
        <f>VLOOKUP(F143,lookups_fish!$A$2:$I$200,3,0)</f>
        <v>#N/A</v>
      </c>
      <c r="L143" s="9" t="str">
        <f>VLOOKUP(F143,lookups_fish!$A$2:$I$200,4,0)</f>
        <v>#N/A</v>
      </c>
      <c r="M143" s="9" t="str">
        <f>VLOOKUP(F143,lookups_fish!$A$2:$I$200,5,0)</f>
        <v>#N/A</v>
      </c>
      <c r="N143" s="9" t="str">
        <f>VLOOKUP(F143,lookups_fish!$A$2:$I$200,6,0)</f>
        <v>#N/A</v>
      </c>
      <c r="O143" s="9" t="str">
        <f>VLOOKUP(F143,lookups_fish!$A$2:$I$200,7,0)</f>
        <v>#N/A</v>
      </c>
      <c r="P143" s="9" t="str">
        <f t="shared" si="1"/>
        <v>#N/A</v>
      </c>
    </row>
    <row r="144" ht="15.75" customHeight="1">
      <c r="A144" s="10"/>
      <c r="J144" s="9" t="str">
        <f>VLOOKUP(F144,lookups_fish!$A$2:$I$200,2,0)</f>
        <v>#N/A</v>
      </c>
      <c r="K144" s="9" t="str">
        <f>VLOOKUP(F144,lookups_fish!$A$2:$I$200,3,0)</f>
        <v>#N/A</v>
      </c>
      <c r="L144" s="9" t="str">
        <f>VLOOKUP(F144,lookups_fish!$A$2:$I$200,4,0)</f>
        <v>#N/A</v>
      </c>
      <c r="M144" s="9" t="str">
        <f>VLOOKUP(F144,lookups_fish!$A$2:$I$200,5,0)</f>
        <v>#N/A</v>
      </c>
      <c r="N144" s="9" t="str">
        <f>VLOOKUP(F144,lookups_fish!$A$2:$I$200,6,0)</f>
        <v>#N/A</v>
      </c>
      <c r="O144" s="9" t="str">
        <f>VLOOKUP(F144,lookups_fish!$A$2:$I$200,7,0)</f>
        <v>#N/A</v>
      </c>
      <c r="P144" s="9" t="str">
        <f t="shared" si="1"/>
        <v>#N/A</v>
      </c>
    </row>
    <row r="145" ht="15.75" customHeight="1">
      <c r="A145" s="10"/>
      <c r="J145" s="9" t="str">
        <f>VLOOKUP(F145,lookups_fish!$A$2:$I$200,2,0)</f>
        <v>#N/A</v>
      </c>
      <c r="K145" s="9" t="str">
        <f>VLOOKUP(F145,lookups_fish!$A$2:$I$200,3,0)</f>
        <v>#N/A</v>
      </c>
      <c r="L145" s="9" t="str">
        <f>VLOOKUP(F145,lookups_fish!$A$2:$I$200,4,0)</f>
        <v>#N/A</v>
      </c>
      <c r="M145" s="9" t="str">
        <f>VLOOKUP(F145,lookups_fish!$A$2:$I$200,5,0)</f>
        <v>#N/A</v>
      </c>
      <c r="N145" s="9" t="str">
        <f>VLOOKUP(F145,lookups_fish!$A$2:$I$200,6,0)</f>
        <v>#N/A</v>
      </c>
      <c r="O145" s="9" t="str">
        <f>VLOOKUP(F145,lookups_fish!$A$2:$I$200,7,0)</f>
        <v>#N/A</v>
      </c>
      <c r="P145" s="9" t="str">
        <f t="shared" si="1"/>
        <v>#N/A</v>
      </c>
    </row>
    <row r="146" ht="15.75" customHeight="1">
      <c r="A146" s="10"/>
      <c r="J146" s="9" t="str">
        <f>VLOOKUP(F146,lookups_fish!$A$2:$I$200,2,0)</f>
        <v>#N/A</v>
      </c>
      <c r="K146" s="9" t="str">
        <f>VLOOKUP(F146,lookups_fish!$A$2:$I$200,3,0)</f>
        <v>#N/A</v>
      </c>
      <c r="L146" s="9" t="str">
        <f>VLOOKUP(F146,lookups_fish!$A$2:$I$200,4,0)</f>
        <v>#N/A</v>
      </c>
      <c r="M146" s="9" t="str">
        <f>VLOOKUP(F146,lookups_fish!$A$2:$I$200,5,0)</f>
        <v>#N/A</v>
      </c>
      <c r="N146" s="9" t="str">
        <f>VLOOKUP(F146,lookups_fish!$A$2:$I$200,6,0)</f>
        <v>#N/A</v>
      </c>
      <c r="O146" s="9" t="str">
        <f>VLOOKUP(F146,lookups_fish!$A$2:$I$200,7,0)</f>
        <v>#N/A</v>
      </c>
      <c r="P146" s="9" t="str">
        <f t="shared" si="1"/>
        <v>#N/A</v>
      </c>
    </row>
    <row r="147" ht="15.75" customHeight="1">
      <c r="A147" s="10"/>
      <c r="J147" s="9" t="str">
        <f>VLOOKUP(F147,lookups_fish!$A$2:$I$200,2,0)</f>
        <v>#N/A</v>
      </c>
      <c r="K147" s="9" t="str">
        <f>VLOOKUP(F147,lookups_fish!$A$2:$I$200,3,0)</f>
        <v>#N/A</v>
      </c>
      <c r="L147" s="9" t="str">
        <f>VLOOKUP(F147,lookups_fish!$A$2:$I$200,4,0)</f>
        <v>#N/A</v>
      </c>
      <c r="M147" s="9" t="str">
        <f>VLOOKUP(F147,lookups_fish!$A$2:$I$200,5,0)</f>
        <v>#N/A</v>
      </c>
      <c r="N147" s="9" t="str">
        <f>VLOOKUP(F147,lookups_fish!$A$2:$I$200,6,0)</f>
        <v>#N/A</v>
      </c>
      <c r="O147" s="9" t="str">
        <f>VLOOKUP(F147,lookups_fish!$A$2:$I$200,7,0)</f>
        <v>#N/A</v>
      </c>
      <c r="P147" s="9" t="str">
        <f t="shared" si="1"/>
        <v>#N/A</v>
      </c>
    </row>
    <row r="148" ht="15.75" customHeight="1">
      <c r="A148" s="10"/>
      <c r="J148" s="9" t="str">
        <f>VLOOKUP(F148,lookups_fish!$A$2:$I$200,2,0)</f>
        <v>#N/A</v>
      </c>
      <c r="K148" s="9" t="str">
        <f>VLOOKUP(F148,lookups_fish!$A$2:$I$200,3,0)</f>
        <v>#N/A</v>
      </c>
      <c r="L148" s="9" t="str">
        <f>VLOOKUP(F148,lookups_fish!$A$2:$I$200,4,0)</f>
        <v>#N/A</v>
      </c>
      <c r="M148" s="9" t="str">
        <f>VLOOKUP(F148,lookups_fish!$A$2:$I$200,5,0)</f>
        <v>#N/A</v>
      </c>
      <c r="N148" s="9" t="str">
        <f>VLOOKUP(F148,lookups_fish!$A$2:$I$200,6,0)</f>
        <v>#N/A</v>
      </c>
      <c r="O148" s="9" t="str">
        <f>VLOOKUP(F148,lookups_fish!$A$2:$I$200,7,0)</f>
        <v>#N/A</v>
      </c>
      <c r="P148" s="9" t="str">
        <f t="shared" si="1"/>
        <v>#N/A</v>
      </c>
    </row>
    <row r="149" ht="15.75" customHeight="1">
      <c r="A149" s="10"/>
      <c r="J149" s="9" t="str">
        <f>VLOOKUP(F149,lookups_fish!$A$2:$I$200,2,0)</f>
        <v>#N/A</v>
      </c>
      <c r="K149" s="9" t="str">
        <f>VLOOKUP(F149,lookups_fish!$A$2:$I$200,3,0)</f>
        <v>#N/A</v>
      </c>
      <c r="L149" s="9" t="str">
        <f>VLOOKUP(F149,lookups_fish!$A$2:$I$200,4,0)</f>
        <v>#N/A</v>
      </c>
      <c r="M149" s="9" t="str">
        <f>VLOOKUP(F149,lookups_fish!$A$2:$I$200,5,0)</f>
        <v>#N/A</v>
      </c>
      <c r="N149" s="9" t="str">
        <f>VLOOKUP(F149,lookups_fish!$A$2:$I$200,6,0)</f>
        <v>#N/A</v>
      </c>
      <c r="O149" s="9" t="str">
        <f>VLOOKUP(F149,lookups_fish!$A$2:$I$200,7,0)</f>
        <v>#N/A</v>
      </c>
      <c r="P149" s="9" t="str">
        <f t="shared" si="1"/>
        <v>#N/A</v>
      </c>
    </row>
    <row r="150" ht="15.75" customHeight="1">
      <c r="A150" s="10"/>
      <c r="J150" s="9" t="str">
        <f>VLOOKUP(F150,lookups_fish!$A$2:$I$200,2,0)</f>
        <v>#N/A</v>
      </c>
      <c r="K150" s="9" t="str">
        <f>VLOOKUP(F150,lookups_fish!$A$2:$I$200,3,0)</f>
        <v>#N/A</v>
      </c>
      <c r="L150" s="9" t="str">
        <f>VLOOKUP(F150,lookups_fish!$A$2:$I$200,4,0)</f>
        <v>#N/A</v>
      </c>
      <c r="M150" s="9" t="str">
        <f>VLOOKUP(F150,lookups_fish!$A$2:$I$200,5,0)</f>
        <v>#N/A</v>
      </c>
      <c r="N150" s="9" t="str">
        <f>VLOOKUP(F150,lookups_fish!$A$2:$I$200,6,0)</f>
        <v>#N/A</v>
      </c>
      <c r="O150" s="9" t="str">
        <f>VLOOKUP(F150,lookups_fish!$A$2:$I$200,7,0)</f>
        <v>#N/A</v>
      </c>
      <c r="P150" s="9" t="str">
        <f t="shared" si="1"/>
        <v>#N/A</v>
      </c>
    </row>
    <row r="151" ht="15.75" customHeight="1">
      <c r="A151" s="10"/>
      <c r="J151" s="9" t="str">
        <f>VLOOKUP(F151,lookups_fish!$A$2:$I$200,2,0)</f>
        <v>#N/A</v>
      </c>
      <c r="K151" s="9" t="str">
        <f>VLOOKUP(F151,lookups_fish!$A$2:$I$200,3,0)</f>
        <v>#N/A</v>
      </c>
      <c r="L151" s="9" t="str">
        <f>VLOOKUP(F151,lookups_fish!$A$2:$I$200,4,0)</f>
        <v>#N/A</v>
      </c>
      <c r="M151" s="9" t="str">
        <f>VLOOKUP(F151,lookups_fish!$A$2:$I$200,5,0)</f>
        <v>#N/A</v>
      </c>
      <c r="N151" s="9" t="str">
        <f>VLOOKUP(F151,lookups_fish!$A$2:$I$200,6,0)</f>
        <v>#N/A</v>
      </c>
      <c r="O151" s="9" t="str">
        <f>VLOOKUP(F151,lookups_fish!$A$2:$I$200,7,0)</f>
        <v>#N/A</v>
      </c>
      <c r="P151" s="9" t="str">
        <f t="shared" si="1"/>
        <v>#N/A</v>
      </c>
    </row>
    <row r="152" ht="15.75" customHeight="1">
      <c r="A152" s="10"/>
      <c r="J152" s="9" t="str">
        <f>VLOOKUP(F152,lookups_fish!$A$2:$I$200,2,0)</f>
        <v>#N/A</v>
      </c>
      <c r="K152" s="9" t="str">
        <f>VLOOKUP(F152,lookups_fish!$A$2:$I$200,3,0)</f>
        <v>#N/A</v>
      </c>
      <c r="L152" s="9" t="str">
        <f>VLOOKUP(F152,lookups_fish!$A$2:$I$200,4,0)</f>
        <v>#N/A</v>
      </c>
      <c r="M152" s="9" t="str">
        <f>VLOOKUP(F152,lookups_fish!$A$2:$I$200,5,0)</f>
        <v>#N/A</v>
      </c>
      <c r="N152" s="9" t="str">
        <f>VLOOKUP(F152,lookups_fish!$A$2:$I$200,6,0)</f>
        <v>#N/A</v>
      </c>
      <c r="O152" s="9" t="str">
        <f>VLOOKUP(F152,lookups_fish!$A$2:$I$200,7,0)</f>
        <v>#N/A</v>
      </c>
      <c r="P152" s="9" t="str">
        <f t="shared" si="1"/>
        <v>#N/A</v>
      </c>
    </row>
    <row r="153" ht="15.75" customHeight="1">
      <c r="A153" s="10"/>
      <c r="J153" s="9" t="str">
        <f>VLOOKUP(F153,lookups_fish!$A$2:$I$200,2,0)</f>
        <v>#N/A</v>
      </c>
      <c r="K153" s="9" t="str">
        <f>VLOOKUP(F153,lookups_fish!$A$2:$I$200,3,0)</f>
        <v>#N/A</v>
      </c>
      <c r="L153" s="9" t="str">
        <f>VLOOKUP(F153,lookups_fish!$A$2:$I$200,4,0)</f>
        <v>#N/A</v>
      </c>
      <c r="M153" s="9" t="str">
        <f>VLOOKUP(F153,lookups_fish!$A$2:$I$200,5,0)</f>
        <v>#N/A</v>
      </c>
      <c r="N153" s="9" t="str">
        <f>VLOOKUP(F153,lookups_fish!$A$2:$I$200,6,0)</f>
        <v>#N/A</v>
      </c>
      <c r="O153" s="9" t="str">
        <f>VLOOKUP(F153,lookups_fish!$A$2:$I$200,7,0)</f>
        <v>#N/A</v>
      </c>
      <c r="P153" s="9" t="str">
        <f t="shared" si="1"/>
        <v>#N/A</v>
      </c>
    </row>
    <row r="154" ht="15.75" customHeight="1">
      <c r="A154" s="10"/>
      <c r="J154" s="9" t="str">
        <f>VLOOKUP(F154,lookups_fish!$A$2:$I$200,2,0)</f>
        <v>#N/A</v>
      </c>
      <c r="K154" s="9" t="str">
        <f>VLOOKUP(F154,lookups_fish!$A$2:$I$200,3,0)</f>
        <v>#N/A</v>
      </c>
      <c r="L154" s="9" t="str">
        <f>VLOOKUP(F154,lookups_fish!$A$2:$I$200,4,0)</f>
        <v>#N/A</v>
      </c>
      <c r="M154" s="9" t="str">
        <f>VLOOKUP(F154,lookups_fish!$A$2:$I$200,5,0)</f>
        <v>#N/A</v>
      </c>
      <c r="N154" s="9" t="str">
        <f>VLOOKUP(F154,lookups_fish!$A$2:$I$200,6,0)</f>
        <v>#N/A</v>
      </c>
      <c r="O154" s="9" t="str">
        <f>VLOOKUP(F154,lookups_fish!$A$2:$I$200,7,0)</f>
        <v>#N/A</v>
      </c>
      <c r="P154" s="9" t="str">
        <f t="shared" si="1"/>
        <v>#N/A</v>
      </c>
    </row>
    <row r="155" ht="15.75" customHeight="1">
      <c r="A155" s="10"/>
      <c r="J155" s="9" t="str">
        <f>VLOOKUP(F155,lookups_fish!$A$2:$I$200,2,0)</f>
        <v>#N/A</v>
      </c>
      <c r="K155" s="9" t="str">
        <f>VLOOKUP(F155,lookups_fish!$A$2:$I$200,3,0)</f>
        <v>#N/A</v>
      </c>
      <c r="L155" s="9" t="str">
        <f>VLOOKUP(F155,lookups_fish!$A$2:$I$200,4,0)</f>
        <v>#N/A</v>
      </c>
      <c r="M155" s="9" t="str">
        <f>VLOOKUP(F155,lookups_fish!$A$2:$I$200,5,0)</f>
        <v>#N/A</v>
      </c>
      <c r="N155" s="9" t="str">
        <f>VLOOKUP(F155,lookups_fish!$A$2:$I$200,6,0)</f>
        <v>#N/A</v>
      </c>
      <c r="O155" s="9" t="str">
        <f>VLOOKUP(F155,lookups_fish!$A$2:$I$200,7,0)</f>
        <v>#N/A</v>
      </c>
      <c r="P155" s="9" t="str">
        <f t="shared" si="1"/>
        <v>#N/A</v>
      </c>
    </row>
    <row r="156" ht="15.75" customHeight="1">
      <c r="A156" s="10"/>
      <c r="J156" s="9" t="str">
        <f>VLOOKUP(F156,lookups_fish!$A$2:$I$200,2,0)</f>
        <v>#N/A</v>
      </c>
      <c r="K156" s="9" t="str">
        <f>VLOOKUP(F156,lookups_fish!$A$2:$I$200,3,0)</f>
        <v>#N/A</v>
      </c>
      <c r="L156" s="9" t="str">
        <f>VLOOKUP(F156,lookups_fish!$A$2:$I$200,4,0)</f>
        <v>#N/A</v>
      </c>
      <c r="M156" s="9" t="str">
        <f>VLOOKUP(F156,lookups_fish!$A$2:$I$200,5,0)</f>
        <v>#N/A</v>
      </c>
      <c r="N156" s="9" t="str">
        <f>VLOOKUP(F156,lookups_fish!$A$2:$I$200,6,0)</f>
        <v>#N/A</v>
      </c>
      <c r="O156" s="9" t="str">
        <f>VLOOKUP(F156,lookups_fish!$A$2:$I$200,7,0)</f>
        <v>#N/A</v>
      </c>
      <c r="P156" s="9" t="str">
        <f t="shared" si="1"/>
        <v>#N/A</v>
      </c>
    </row>
    <row r="157" ht="15.75" customHeight="1">
      <c r="A157" s="10"/>
      <c r="J157" s="9" t="str">
        <f>VLOOKUP(F157,lookups_fish!$A$2:$I$200,2,0)</f>
        <v>#N/A</v>
      </c>
      <c r="K157" s="9" t="str">
        <f>VLOOKUP(F157,lookups_fish!$A$2:$I$200,3,0)</f>
        <v>#N/A</v>
      </c>
      <c r="L157" s="9" t="str">
        <f>VLOOKUP(F157,lookups_fish!$A$2:$I$200,4,0)</f>
        <v>#N/A</v>
      </c>
      <c r="M157" s="9" t="str">
        <f>VLOOKUP(F157,lookups_fish!$A$2:$I$200,5,0)</f>
        <v>#N/A</v>
      </c>
      <c r="N157" s="9" t="str">
        <f>VLOOKUP(F157,lookups_fish!$A$2:$I$200,6,0)</f>
        <v>#N/A</v>
      </c>
      <c r="O157" s="9" t="str">
        <f>VLOOKUP(F157,lookups_fish!$A$2:$I$200,7,0)</f>
        <v>#N/A</v>
      </c>
      <c r="P157" s="9" t="str">
        <f t="shared" si="1"/>
        <v>#N/A</v>
      </c>
    </row>
    <row r="158" ht="15.75" customHeight="1">
      <c r="A158" s="10"/>
      <c r="J158" s="9" t="str">
        <f>VLOOKUP(F158,lookups_fish!$A$2:$I$200,2,0)</f>
        <v>#N/A</v>
      </c>
      <c r="K158" s="9" t="str">
        <f>VLOOKUP(F158,lookups_fish!$A$2:$I$200,3,0)</f>
        <v>#N/A</v>
      </c>
      <c r="L158" s="9" t="str">
        <f>VLOOKUP(F158,lookups_fish!$A$2:$I$200,4,0)</f>
        <v>#N/A</v>
      </c>
      <c r="M158" s="9" t="str">
        <f>VLOOKUP(F158,lookups_fish!$A$2:$I$200,5,0)</f>
        <v>#N/A</v>
      </c>
      <c r="N158" s="9" t="str">
        <f>VLOOKUP(F158,lookups_fish!$A$2:$I$200,6,0)</f>
        <v>#N/A</v>
      </c>
      <c r="O158" s="9" t="str">
        <f>VLOOKUP(F158,lookups_fish!$A$2:$I$200,7,0)</f>
        <v>#N/A</v>
      </c>
      <c r="P158" s="9" t="str">
        <f t="shared" si="1"/>
        <v>#N/A</v>
      </c>
    </row>
    <row r="159" ht="15.75" customHeight="1">
      <c r="A159" s="10"/>
      <c r="J159" s="9" t="str">
        <f>VLOOKUP(F159,lookups_fish!$A$2:$I$200,2,0)</f>
        <v>#N/A</v>
      </c>
      <c r="K159" s="9" t="str">
        <f>VLOOKUP(F159,lookups_fish!$A$2:$I$200,3,0)</f>
        <v>#N/A</v>
      </c>
      <c r="L159" s="9" t="str">
        <f>VLOOKUP(F159,lookups_fish!$A$2:$I$200,4,0)</f>
        <v>#N/A</v>
      </c>
      <c r="M159" s="9" t="str">
        <f>VLOOKUP(F159,lookups_fish!$A$2:$I$200,5,0)</f>
        <v>#N/A</v>
      </c>
      <c r="N159" s="9" t="str">
        <f>VLOOKUP(F159,lookups_fish!$A$2:$I$200,6,0)</f>
        <v>#N/A</v>
      </c>
      <c r="O159" s="9" t="str">
        <f>VLOOKUP(F159,lookups_fish!$A$2:$I$200,7,0)</f>
        <v>#N/A</v>
      </c>
      <c r="P159" s="9" t="str">
        <f t="shared" si="1"/>
        <v>#N/A</v>
      </c>
    </row>
    <row r="160" ht="15.75" customHeight="1">
      <c r="A160" s="10"/>
      <c r="J160" s="9" t="str">
        <f>VLOOKUP(F160,lookups_fish!$A$2:$I$200,2,0)</f>
        <v>#N/A</v>
      </c>
      <c r="K160" s="9" t="str">
        <f>VLOOKUP(F160,lookups_fish!$A$2:$I$200,3,0)</f>
        <v>#N/A</v>
      </c>
      <c r="L160" s="9" t="str">
        <f>VLOOKUP(F160,lookups_fish!$A$2:$I$200,4,0)</f>
        <v>#N/A</v>
      </c>
      <c r="M160" s="9" t="str">
        <f>VLOOKUP(F160,lookups_fish!$A$2:$I$200,5,0)</f>
        <v>#N/A</v>
      </c>
      <c r="N160" s="9" t="str">
        <f>VLOOKUP(F160,lookups_fish!$A$2:$I$200,6,0)</f>
        <v>#N/A</v>
      </c>
      <c r="O160" s="9" t="str">
        <f>VLOOKUP(F160,lookups_fish!$A$2:$I$200,7,0)</f>
        <v>#N/A</v>
      </c>
      <c r="P160" s="9" t="str">
        <f t="shared" si="1"/>
        <v>#N/A</v>
      </c>
    </row>
    <row r="161" ht="15.75" customHeight="1">
      <c r="A161" s="10"/>
      <c r="J161" s="9" t="str">
        <f>VLOOKUP(F161,lookups_fish!$A$2:$I$200,2,0)</f>
        <v>#N/A</v>
      </c>
      <c r="K161" s="9" t="str">
        <f>VLOOKUP(F161,lookups_fish!$A$2:$I$200,3,0)</f>
        <v>#N/A</v>
      </c>
      <c r="L161" s="9" t="str">
        <f>VLOOKUP(F161,lookups_fish!$A$2:$I$200,4,0)</f>
        <v>#N/A</v>
      </c>
      <c r="M161" s="9" t="str">
        <f>VLOOKUP(F161,lookups_fish!$A$2:$I$200,5,0)</f>
        <v>#N/A</v>
      </c>
      <c r="N161" s="9" t="str">
        <f>VLOOKUP(F161,lookups_fish!$A$2:$I$200,6,0)</f>
        <v>#N/A</v>
      </c>
      <c r="O161" s="9" t="str">
        <f>VLOOKUP(F161,lookups_fish!$A$2:$I$200,7,0)</f>
        <v>#N/A</v>
      </c>
      <c r="P161" s="9" t="str">
        <f t="shared" si="1"/>
        <v>#N/A</v>
      </c>
    </row>
    <row r="162" ht="15.75" customHeight="1">
      <c r="A162" s="10"/>
      <c r="J162" s="9" t="str">
        <f>VLOOKUP(F162,lookups_fish!$A$2:$I$200,2,0)</f>
        <v>#N/A</v>
      </c>
      <c r="K162" s="9" t="str">
        <f>VLOOKUP(F162,lookups_fish!$A$2:$I$200,3,0)</f>
        <v>#N/A</v>
      </c>
      <c r="L162" s="9" t="str">
        <f>VLOOKUP(F162,lookups_fish!$A$2:$I$200,4,0)</f>
        <v>#N/A</v>
      </c>
      <c r="M162" s="9" t="str">
        <f>VLOOKUP(F162,lookups_fish!$A$2:$I$200,5,0)</f>
        <v>#N/A</v>
      </c>
      <c r="N162" s="9" t="str">
        <f>VLOOKUP(F162,lookups_fish!$A$2:$I$200,6,0)</f>
        <v>#N/A</v>
      </c>
      <c r="O162" s="9" t="str">
        <f>VLOOKUP(F162,lookups_fish!$A$2:$I$200,7,0)</f>
        <v>#N/A</v>
      </c>
      <c r="P162" s="9" t="str">
        <f t="shared" si="1"/>
        <v>#N/A</v>
      </c>
    </row>
    <row r="163" ht="15.75" customHeight="1">
      <c r="A163" s="10"/>
      <c r="J163" s="9" t="str">
        <f>VLOOKUP(F163,lookups_fish!$A$2:$I$200,2,0)</f>
        <v>#N/A</v>
      </c>
      <c r="K163" s="9" t="str">
        <f>VLOOKUP(F163,lookups_fish!$A$2:$I$200,3,0)</f>
        <v>#N/A</v>
      </c>
      <c r="L163" s="9" t="str">
        <f>VLOOKUP(F163,lookups_fish!$A$2:$I$200,4,0)</f>
        <v>#N/A</v>
      </c>
      <c r="M163" s="9" t="str">
        <f>VLOOKUP(F163,lookups_fish!$A$2:$I$200,5,0)</f>
        <v>#N/A</v>
      </c>
      <c r="N163" s="9" t="str">
        <f>VLOOKUP(F163,lookups_fish!$A$2:$I$200,6,0)</f>
        <v>#N/A</v>
      </c>
      <c r="O163" s="9" t="str">
        <f>VLOOKUP(F163,lookups_fish!$A$2:$I$200,7,0)</f>
        <v>#N/A</v>
      </c>
      <c r="P163" s="9" t="str">
        <f t="shared" si="1"/>
        <v>#N/A</v>
      </c>
    </row>
    <row r="164" ht="15.75" customHeight="1">
      <c r="A164" s="10"/>
      <c r="J164" s="9" t="str">
        <f>VLOOKUP(F164,lookups_fish!$A$2:$I$200,2,0)</f>
        <v>#N/A</v>
      </c>
      <c r="K164" s="9" t="str">
        <f>VLOOKUP(F164,lookups_fish!$A$2:$I$200,3,0)</f>
        <v>#N/A</v>
      </c>
      <c r="L164" s="9" t="str">
        <f>VLOOKUP(F164,lookups_fish!$A$2:$I$200,4,0)</f>
        <v>#N/A</v>
      </c>
      <c r="M164" s="9" t="str">
        <f>VLOOKUP(F164,lookups_fish!$A$2:$I$200,5,0)</f>
        <v>#N/A</v>
      </c>
      <c r="N164" s="9" t="str">
        <f>VLOOKUP(F164,lookups_fish!$A$2:$I$200,6,0)</f>
        <v>#N/A</v>
      </c>
      <c r="O164" s="9" t="str">
        <f>VLOOKUP(F164,lookups_fish!$A$2:$I$200,7,0)</f>
        <v>#N/A</v>
      </c>
      <c r="P164" s="9" t="str">
        <f t="shared" si="1"/>
        <v>#N/A</v>
      </c>
    </row>
    <row r="165" ht="15.75" customHeight="1">
      <c r="A165" s="10"/>
      <c r="J165" s="9" t="str">
        <f>VLOOKUP(F165,lookups_fish!$A$2:$I$200,2,0)</f>
        <v>#N/A</v>
      </c>
      <c r="K165" s="9" t="str">
        <f>VLOOKUP(F165,lookups_fish!$A$2:$I$200,3,0)</f>
        <v>#N/A</v>
      </c>
      <c r="L165" s="9" t="str">
        <f>VLOOKUP(F165,lookups_fish!$A$2:$I$200,4,0)</f>
        <v>#N/A</v>
      </c>
      <c r="M165" s="9" t="str">
        <f>VLOOKUP(F165,lookups_fish!$A$2:$I$200,5,0)</f>
        <v>#N/A</v>
      </c>
      <c r="N165" s="9" t="str">
        <f>VLOOKUP(F165,lookups_fish!$A$2:$I$200,6,0)</f>
        <v>#N/A</v>
      </c>
      <c r="O165" s="9" t="str">
        <f>VLOOKUP(F165,lookups_fish!$A$2:$I$200,7,0)</f>
        <v>#N/A</v>
      </c>
      <c r="P165" s="9" t="str">
        <f t="shared" si="1"/>
        <v>#N/A</v>
      </c>
    </row>
    <row r="166" ht="15.75" customHeight="1">
      <c r="A166" s="10"/>
      <c r="J166" s="9" t="str">
        <f>VLOOKUP(F166,lookups_fish!$A$2:$I$200,2,0)</f>
        <v>#N/A</v>
      </c>
      <c r="K166" s="9" t="str">
        <f>VLOOKUP(F166,lookups_fish!$A$2:$I$200,3,0)</f>
        <v>#N/A</v>
      </c>
      <c r="L166" s="9" t="str">
        <f>VLOOKUP(F166,lookups_fish!$A$2:$I$200,4,0)</f>
        <v>#N/A</v>
      </c>
      <c r="M166" s="9" t="str">
        <f>VLOOKUP(F166,lookups_fish!$A$2:$I$200,5,0)</f>
        <v>#N/A</v>
      </c>
      <c r="N166" s="9" t="str">
        <f>VLOOKUP(F166,lookups_fish!$A$2:$I$200,6,0)</f>
        <v>#N/A</v>
      </c>
      <c r="O166" s="9" t="str">
        <f>VLOOKUP(F166,lookups_fish!$A$2:$I$200,7,0)</f>
        <v>#N/A</v>
      </c>
      <c r="P166" s="9" t="str">
        <f t="shared" si="1"/>
        <v>#N/A</v>
      </c>
    </row>
    <row r="167" ht="15.75" customHeight="1">
      <c r="A167" s="10"/>
      <c r="J167" s="9" t="str">
        <f>VLOOKUP(F167,lookups_fish!$A$2:$I$200,2,0)</f>
        <v>#N/A</v>
      </c>
      <c r="K167" s="9" t="str">
        <f>VLOOKUP(F167,lookups_fish!$A$2:$I$200,3,0)</f>
        <v>#N/A</v>
      </c>
      <c r="L167" s="9" t="str">
        <f>VLOOKUP(F167,lookups_fish!$A$2:$I$200,4,0)</f>
        <v>#N/A</v>
      </c>
      <c r="M167" s="9" t="str">
        <f>VLOOKUP(F167,lookups_fish!$A$2:$I$200,5,0)</f>
        <v>#N/A</v>
      </c>
      <c r="N167" s="9" t="str">
        <f>VLOOKUP(F167,lookups_fish!$A$2:$I$200,6,0)</f>
        <v>#N/A</v>
      </c>
      <c r="O167" s="9" t="str">
        <f>VLOOKUP(F167,lookups_fish!$A$2:$I$200,7,0)</f>
        <v>#N/A</v>
      </c>
      <c r="P167" s="9" t="str">
        <f t="shared" si="1"/>
        <v>#N/A</v>
      </c>
    </row>
    <row r="168" ht="15.75" customHeight="1">
      <c r="A168" s="10"/>
      <c r="J168" s="9" t="str">
        <f>VLOOKUP(F168,lookups_fish!$A$2:$I$200,2,0)</f>
        <v>#N/A</v>
      </c>
      <c r="K168" s="9" t="str">
        <f>VLOOKUP(F168,lookups_fish!$A$2:$I$200,3,0)</f>
        <v>#N/A</v>
      </c>
      <c r="L168" s="9" t="str">
        <f>VLOOKUP(F168,lookups_fish!$A$2:$I$200,4,0)</f>
        <v>#N/A</v>
      </c>
      <c r="M168" s="9" t="str">
        <f>VLOOKUP(F168,lookups_fish!$A$2:$I$200,5,0)</f>
        <v>#N/A</v>
      </c>
      <c r="N168" s="9" t="str">
        <f>VLOOKUP(F168,lookups_fish!$A$2:$I$200,6,0)</f>
        <v>#N/A</v>
      </c>
      <c r="O168" s="9" t="str">
        <f>VLOOKUP(F168,lookups_fish!$A$2:$I$200,7,0)</f>
        <v>#N/A</v>
      </c>
      <c r="P168" s="9" t="str">
        <f t="shared" si="1"/>
        <v>#N/A</v>
      </c>
    </row>
    <row r="169" ht="15.75" customHeight="1">
      <c r="A169" s="10"/>
      <c r="J169" s="9" t="str">
        <f>VLOOKUP(F169,lookups_fish!$A$2:$I$200,2,0)</f>
        <v>#N/A</v>
      </c>
      <c r="K169" s="9" t="str">
        <f>VLOOKUP(F169,lookups_fish!$A$2:$I$200,3,0)</f>
        <v>#N/A</v>
      </c>
      <c r="L169" s="9" t="str">
        <f>VLOOKUP(F169,lookups_fish!$A$2:$I$200,4,0)</f>
        <v>#N/A</v>
      </c>
      <c r="M169" s="9" t="str">
        <f>VLOOKUP(F169,lookups_fish!$A$2:$I$200,5,0)</f>
        <v>#N/A</v>
      </c>
      <c r="N169" s="9" t="str">
        <f>VLOOKUP(F169,lookups_fish!$A$2:$I$200,6,0)</f>
        <v>#N/A</v>
      </c>
      <c r="O169" s="9" t="str">
        <f>VLOOKUP(F169,lookups_fish!$A$2:$I$200,7,0)</f>
        <v>#N/A</v>
      </c>
      <c r="P169" s="9" t="str">
        <f t="shared" si="1"/>
        <v>#N/A</v>
      </c>
    </row>
    <row r="170" ht="15.75" customHeight="1">
      <c r="A170" s="10"/>
      <c r="J170" s="9" t="str">
        <f>VLOOKUP(F170,lookups_fish!$A$2:$I$200,2,0)</f>
        <v>#N/A</v>
      </c>
      <c r="K170" s="9" t="str">
        <f>VLOOKUP(F170,lookups_fish!$A$2:$I$200,3,0)</f>
        <v>#N/A</v>
      </c>
      <c r="L170" s="9" t="str">
        <f>VLOOKUP(F170,lookups_fish!$A$2:$I$200,4,0)</f>
        <v>#N/A</v>
      </c>
      <c r="M170" s="9" t="str">
        <f>VLOOKUP(F170,lookups_fish!$A$2:$I$200,5,0)</f>
        <v>#N/A</v>
      </c>
      <c r="N170" s="9" t="str">
        <f>VLOOKUP(F170,lookups_fish!$A$2:$I$200,6,0)</f>
        <v>#N/A</v>
      </c>
      <c r="O170" s="9" t="str">
        <f>VLOOKUP(F170,lookups_fish!$A$2:$I$200,7,0)</f>
        <v>#N/A</v>
      </c>
      <c r="P170" s="9" t="str">
        <f t="shared" si="1"/>
        <v>#N/A</v>
      </c>
    </row>
    <row r="171" ht="15.75" customHeight="1">
      <c r="A171" s="10"/>
      <c r="J171" s="9" t="str">
        <f>VLOOKUP(F171,lookups_fish!$A$2:$I$200,2,0)</f>
        <v>#N/A</v>
      </c>
      <c r="K171" s="9" t="str">
        <f>VLOOKUP(F171,lookups_fish!$A$2:$I$200,3,0)</f>
        <v>#N/A</v>
      </c>
      <c r="L171" s="9" t="str">
        <f>VLOOKUP(F171,lookups_fish!$A$2:$I$200,4,0)</f>
        <v>#N/A</v>
      </c>
      <c r="M171" s="9" t="str">
        <f>VLOOKUP(F171,lookups_fish!$A$2:$I$200,5,0)</f>
        <v>#N/A</v>
      </c>
      <c r="N171" s="9" t="str">
        <f>VLOOKUP(F171,lookups_fish!$A$2:$I$200,6,0)</f>
        <v>#N/A</v>
      </c>
      <c r="O171" s="9" t="str">
        <f>VLOOKUP(F171,lookups_fish!$A$2:$I$200,7,0)</f>
        <v>#N/A</v>
      </c>
      <c r="P171" s="9" t="str">
        <f t="shared" si="1"/>
        <v>#N/A</v>
      </c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7" t="s">
        <v>0</v>
      </c>
      <c r="B1" s="7" t="s">
        <v>1</v>
      </c>
      <c r="C1" s="7" t="s">
        <v>12</v>
      </c>
      <c r="D1" s="7" t="s">
        <v>13</v>
      </c>
      <c r="E1" s="12" t="s">
        <v>40</v>
      </c>
      <c r="F1" s="12" t="s">
        <v>17</v>
      </c>
      <c r="G1" s="12" t="s">
        <v>41</v>
      </c>
      <c r="H1" s="13" t="s">
        <v>42</v>
      </c>
    </row>
    <row r="2">
      <c r="A2" s="8">
        <v>44711.0</v>
      </c>
      <c r="B2" s="5" t="s">
        <v>9</v>
      </c>
      <c r="C2" s="5" t="s">
        <v>43</v>
      </c>
      <c r="D2" s="5">
        <v>1.0</v>
      </c>
      <c r="E2" s="5" t="s">
        <v>44</v>
      </c>
      <c r="F2" s="5">
        <v>1.0</v>
      </c>
      <c r="G2" s="5" t="str">
        <f>VLOOKUP(E2,lookups_inverts!$A$2:$E$102,2,0)</f>
        <v>Halisarca spp</v>
      </c>
      <c r="H2" s="5" t="str">
        <f>VLOOKUP(E2,lookups_inverts!$A$2:$E$102,4,0)</f>
        <v>sponge</v>
      </c>
    </row>
    <row r="3">
      <c r="A3" s="8">
        <v>44711.0</v>
      </c>
      <c r="B3" s="5" t="s">
        <v>9</v>
      </c>
      <c r="C3" s="5" t="s">
        <v>43</v>
      </c>
      <c r="D3" s="5">
        <v>1.0</v>
      </c>
      <c r="E3" s="5" t="s">
        <v>45</v>
      </c>
      <c r="F3" s="5">
        <v>1.0</v>
      </c>
      <c r="G3" s="5" t="str">
        <f>VLOOKUP(E3,lookups_inverts!$A$2:$E$102,2,0)</f>
        <v>Actinoporus elegans</v>
      </c>
      <c r="H3" s="5" t="str">
        <f>VLOOKUP(E3,lookups_inverts!$A$2:$E$102,4,0)</f>
        <v>anemone</v>
      </c>
    </row>
    <row r="4">
      <c r="A4" s="8">
        <v>44711.0</v>
      </c>
      <c r="B4" s="5" t="s">
        <v>9</v>
      </c>
      <c r="C4" s="5" t="s">
        <v>43</v>
      </c>
      <c r="D4" s="5">
        <v>1.0</v>
      </c>
      <c r="E4" s="5" t="s">
        <v>46</v>
      </c>
      <c r="F4" s="5">
        <v>1.0</v>
      </c>
      <c r="G4" s="5" t="str">
        <f>VLOOKUP(E4,lookups_inverts!$A$2:$E$102,2,0)</f>
        <v>Phallusia nigra</v>
      </c>
      <c r="H4" s="5" t="str">
        <f>VLOOKUP(E4,lookups_inverts!$A$2:$E$102,4,0)</f>
        <v>Tunicate</v>
      </c>
    </row>
    <row r="5">
      <c r="A5" s="8">
        <v>44711.0</v>
      </c>
      <c r="B5" s="5" t="s">
        <v>9</v>
      </c>
      <c r="C5" s="5" t="s">
        <v>43</v>
      </c>
      <c r="D5" s="5">
        <v>1.0</v>
      </c>
      <c r="E5" s="5" t="s">
        <v>47</v>
      </c>
      <c r="F5" s="5">
        <v>1.0</v>
      </c>
      <c r="G5" s="5" t="str">
        <f>VLOOKUP(E5,lookups_inverts!$A$2:$E$102,2,0)</f>
        <v>Tedania ignis</v>
      </c>
      <c r="H5" s="5" t="str">
        <f>VLOOKUP(E5,lookups_inverts!$A$2:$E$102,4,0)</f>
        <v>sponge</v>
      </c>
    </row>
    <row r="6">
      <c r="A6" s="4"/>
      <c r="G6" s="5" t="str">
        <f>VLOOKUP(E6,lookups_inverts!$A$2:$E$102,2,0)</f>
        <v>#N/A</v>
      </c>
      <c r="H6" s="5" t="str">
        <f>VLOOKUP(E6,lookups_inverts!$A$2:$E$102,4,0)</f>
        <v>#N/A</v>
      </c>
    </row>
    <row r="7">
      <c r="A7" s="4"/>
      <c r="G7" s="5" t="str">
        <f>VLOOKUP(E7,lookups_inverts!$A$2:$E$102,2,0)</f>
        <v>#N/A</v>
      </c>
      <c r="H7" s="5" t="str">
        <f>VLOOKUP(E7,lookups_inverts!$A$2:$E$102,4,0)</f>
        <v>#N/A</v>
      </c>
    </row>
    <row r="8">
      <c r="A8" s="4"/>
      <c r="G8" s="5" t="str">
        <f>VLOOKUP(E8,lookups_inverts!$A$2:$E$102,2,0)</f>
        <v>#N/A</v>
      </c>
      <c r="H8" s="5" t="str">
        <f>VLOOKUP(E8,lookups_inverts!$A$2:$E$102,4,0)</f>
        <v>#N/A</v>
      </c>
    </row>
    <row r="9">
      <c r="A9" s="4"/>
      <c r="G9" s="5" t="str">
        <f>VLOOKUP(E9,lookups_inverts!$A$2:$E$102,2,0)</f>
        <v>#N/A</v>
      </c>
      <c r="H9" s="5" t="str">
        <f>VLOOKUP(E9,lookups_inverts!$A$2:$E$102,4,0)</f>
        <v>#N/A</v>
      </c>
    </row>
    <row r="10">
      <c r="A10" s="4"/>
      <c r="G10" s="5" t="str">
        <f>VLOOKUP(E10,lookups_inverts!$A$2:$E$102,2,0)</f>
        <v>#N/A</v>
      </c>
      <c r="H10" s="5" t="str">
        <f>VLOOKUP(E10,lookups_inverts!$A$2:$E$102,4,0)</f>
        <v>#N/A</v>
      </c>
    </row>
    <row r="11">
      <c r="A11" s="4"/>
      <c r="G11" s="5" t="str">
        <f>VLOOKUP(E11,lookups_inverts!$A$2:$E$102,2,0)</f>
        <v>#N/A</v>
      </c>
      <c r="H11" s="5" t="str">
        <f>VLOOKUP(E11,lookups_inverts!$A$2:$E$102,4,0)</f>
        <v>#N/A</v>
      </c>
    </row>
    <row r="12">
      <c r="A12" s="4"/>
      <c r="G12" s="5" t="str">
        <f>VLOOKUP(E12,lookups_inverts!$A$2:$E$102,2,0)</f>
        <v>#N/A</v>
      </c>
      <c r="H12" s="5" t="str">
        <f>VLOOKUP(E12,lookups_inverts!$A$2:$E$102,4,0)</f>
        <v>#N/A</v>
      </c>
    </row>
    <row r="13">
      <c r="A13" s="4"/>
      <c r="G13" s="5" t="str">
        <f>VLOOKUP(E13,lookups_inverts!$A$2:$E$102,2,0)</f>
        <v>#N/A</v>
      </c>
      <c r="H13" s="5" t="str">
        <f>VLOOKUP(E13,lookups_inverts!$A$2:$E$102,4,0)</f>
        <v>#N/A</v>
      </c>
    </row>
    <row r="14">
      <c r="A14" s="4"/>
      <c r="G14" s="5" t="str">
        <f>VLOOKUP(E14,lookups_inverts!$A$2:$E$102,2,0)</f>
        <v>#N/A</v>
      </c>
      <c r="H14" s="5" t="str">
        <f>VLOOKUP(E14,lookups_inverts!$A$2:$E$102,4,0)</f>
        <v>#N/A</v>
      </c>
    </row>
    <row r="15">
      <c r="A15" s="4"/>
      <c r="G15" s="5" t="str">
        <f>VLOOKUP(E15,lookups_inverts!$A$2:$E$102,2,0)</f>
        <v>#N/A</v>
      </c>
      <c r="H15" s="5" t="str">
        <f>VLOOKUP(E15,lookups_inverts!$A$2:$E$102,4,0)</f>
        <v>#N/A</v>
      </c>
    </row>
    <row r="16">
      <c r="A16" s="4"/>
      <c r="G16" s="5" t="str">
        <f>VLOOKUP(E16,lookups_inverts!$A$2:$E$102,2,0)</f>
        <v>#N/A</v>
      </c>
      <c r="H16" s="5" t="str">
        <f>VLOOKUP(E16,lookups_inverts!$A$2:$E$102,4,0)</f>
        <v>#N/A</v>
      </c>
    </row>
    <row r="17">
      <c r="A17" s="4"/>
      <c r="G17" s="5" t="str">
        <f>VLOOKUP(E17,lookups_inverts!$A$2:$E$102,2,0)</f>
        <v>#N/A</v>
      </c>
      <c r="H17" s="5" t="str">
        <f>VLOOKUP(E17,lookups_inverts!$A$2:$E$102,4,0)</f>
        <v>#N/A</v>
      </c>
    </row>
    <row r="18">
      <c r="A18" s="4"/>
      <c r="G18" s="5" t="str">
        <f>VLOOKUP(E18,lookups_inverts!$A$2:$E$102,2,0)</f>
        <v>#N/A</v>
      </c>
      <c r="H18" s="5" t="str">
        <f>VLOOKUP(E18,lookups_inverts!$A$2:$E$102,4,0)</f>
        <v>#N/A</v>
      </c>
    </row>
    <row r="19">
      <c r="A19" s="4"/>
      <c r="G19" s="5" t="str">
        <f>VLOOKUP(E19,lookups_inverts!$A$2:$E$102,2,0)</f>
        <v>#N/A</v>
      </c>
      <c r="H19" s="5" t="str">
        <f>VLOOKUP(E19,lookups_inverts!$A$2:$E$102,4,0)</f>
        <v>#N/A</v>
      </c>
    </row>
    <row r="20">
      <c r="A20" s="4"/>
      <c r="G20" s="5" t="str">
        <f>VLOOKUP(E20,lookups_inverts!$A$2:$E$102,2,0)</f>
        <v>#N/A</v>
      </c>
      <c r="H20" s="5" t="str">
        <f>VLOOKUP(E20,lookups_inverts!$A$2:$E$102,4,0)</f>
        <v>#N/A</v>
      </c>
    </row>
    <row r="21">
      <c r="A21" s="4"/>
      <c r="G21" s="5" t="str">
        <f>VLOOKUP(E21,lookups_inverts!$A$2:$E$102,2,0)</f>
        <v>#N/A</v>
      </c>
      <c r="H21" s="5" t="str">
        <f>VLOOKUP(E21,lookups_inverts!$A$2:$E$102,4,0)</f>
        <v>#N/A</v>
      </c>
    </row>
    <row r="22">
      <c r="A22" s="4"/>
      <c r="G22" s="5" t="str">
        <f>VLOOKUP(E22,lookups_inverts!$A$2:$E$102,2,0)</f>
        <v>#N/A</v>
      </c>
      <c r="H22" s="5" t="str">
        <f>VLOOKUP(E22,lookups_inverts!$A$2:$E$102,4,0)</f>
        <v>#N/A</v>
      </c>
    </row>
    <row r="23">
      <c r="A23" s="4"/>
      <c r="G23" s="5" t="str">
        <f>VLOOKUP(E23,lookups_inverts!$A$2:$E$102,2,0)</f>
        <v>#N/A</v>
      </c>
      <c r="H23" s="5" t="str">
        <f>VLOOKUP(E23,lookups_inverts!$A$2:$E$102,4,0)</f>
        <v>#N/A</v>
      </c>
    </row>
    <row r="24">
      <c r="A24" s="4"/>
      <c r="G24" s="5" t="str">
        <f>VLOOKUP(E24,lookups_inverts!$A$2:$E$102,2,0)</f>
        <v>#N/A</v>
      </c>
      <c r="H24" s="5" t="str">
        <f>VLOOKUP(E24,lookups_inverts!$A$2:$E$102,4,0)</f>
        <v>#N/A</v>
      </c>
    </row>
    <row r="25">
      <c r="A25" s="4"/>
      <c r="G25" s="5" t="str">
        <f>VLOOKUP(E25,lookups_inverts!$A$2:$E$102,2,0)</f>
        <v>#N/A</v>
      </c>
      <c r="H25" s="5" t="str">
        <f>VLOOKUP(E25,lookups_inverts!$A$2:$E$102,4,0)</f>
        <v>#N/A</v>
      </c>
    </row>
    <row r="26">
      <c r="A26" s="4"/>
      <c r="G26" s="5" t="str">
        <f>VLOOKUP(E26,lookups_inverts!$A$2:$E$102,2,0)</f>
        <v>#N/A</v>
      </c>
      <c r="H26" s="5" t="str">
        <f>VLOOKUP(E26,lookups_inverts!$A$2:$E$102,4,0)</f>
        <v>#N/A</v>
      </c>
    </row>
    <row r="27">
      <c r="A27" s="4"/>
      <c r="G27" s="5" t="str">
        <f>VLOOKUP(E27,lookups_inverts!$A$2:$E$102,2,0)</f>
        <v>#N/A</v>
      </c>
      <c r="H27" s="5" t="str">
        <f>VLOOKUP(E27,lookups_inverts!$A$2:$E$102,4,0)</f>
        <v>#N/A</v>
      </c>
    </row>
    <row r="28">
      <c r="A28" s="4"/>
      <c r="G28" s="5" t="str">
        <f>VLOOKUP(E28,lookups_inverts!$A$2:$E$102,2,0)</f>
        <v>#N/A</v>
      </c>
      <c r="H28" s="5" t="str">
        <f>VLOOKUP(E28,lookups_inverts!$A$2:$E$102,4,0)</f>
        <v>#N/A</v>
      </c>
    </row>
    <row r="29">
      <c r="A29" s="4"/>
      <c r="G29" s="5" t="str">
        <f>VLOOKUP(E29,lookups_inverts!$A$2:$E$102,2,0)</f>
        <v>#N/A</v>
      </c>
      <c r="H29" s="5" t="str">
        <f>VLOOKUP(E29,lookups_inverts!$A$2:$E$102,4,0)</f>
        <v>#N/A</v>
      </c>
    </row>
    <row r="30">
      <c r="A30" s="4"/>
      <c r="G30" s="5" t="str">
        <f>VLOOKUP(E30,lookups_inverts!$A$2:$E$102,2,0)</f>
        <v>#N/A</v>
      </c>
      <c r="H30" s="5" t="str">
        <f>VLOOKUP(E30,lookups_inverts!$A$2:$E$102,4,0)</f>
        <v>#N/A</v>
      </c>
    </row>
    <row r="31">
      <c r="A31" s="4"/>
      <c r="G31" s="5" t="str">
        <f>VLOOKUP(E31,lookups_inverts!$A$2:$E$102,2,0)</f>
        <v>#N/A</v>
      </c>
      <c r="H31" s="5" t="str">
        <f>VLOOKUP(E31,lookups_inverts!$A$2:$E$102,4,0)</f>
        <v>#N/A</v>
      </c>
    </row>
    <row r="32">
      <c r="A32" s="4"/>
      <c r="G32" s="5" t="str">
        <f>VLOOKUP(E32,lookups_inverts!$A$2:$E$102,2,0)</f>
        <v>#N/A</v>
      </c>
      <c r="H32" s="5" t="str">
        <f>VLOOKUP(E32,lookups_inverts!$A$2:$E$102,4,0)</f>
        <v>#N/A</v>
      </c>
    </row>
    <row r="33">
      <c r="A33" s="4"/>
      <c r="G33" s="5" t="str">
        <f>VLOOKUP(E33,lookups_inverts!$A$2:$E$102,2,0)</f>
        <v>#N/A</v>
      </c>
      <c r="H33" s="5" t="str">
        <f>VLOOKUP(E33,lookups_inverts!$A$2:$E$102,4,0)</f>
        <v>#N/A</v>
      </c>
    </row>
    <row r="34">
      <c r="A34" s="4"/>
      <c r="G34" s="5" t="str">
        <f>VLOOKUP(E34,lookups_inverts!$A$2:$E$102,2,0)</f>
        <v>#N/A</v>
      </c>
      <c r="H34" s="5" t="str">
        <f>VLOOKUP(E34,lookups_inverts!$A$2:$E$102,4,0)</f>
        <v>#N/A</v>
      </c>
    </row>
    <row r="35">
      <c r="A35" s="4"/>
      <c r="G35" s="5" t="str">
        <f>VLOOKUP(E35,lookups_inverts!$A$2:$E$102,2,0)</f>
        <v>#N/A</v>
      </c>
      <c r="H35" s="5" t="str">
        <f>VLOOKUP(E35,lookups_inverts!$A$2:$E$102,4,0)</f>
        <v>#N/A</v>
      </c>
    </row>
    <row r="36">
      <c r="A36" s="4"/>
      <c r="G36" s="5" t="str">
        <f>VLOOKUP(E36,lookups_inverts!$A$2:$E$102,2,0)</f>
        <v>#N/A</v>
      </c>
      <c r="H36" s="5" t="str">
        <f>VLOOKUP(E36,lookups_inverts!$A$2:$E$102,4,0)</f>
        <v>#N/A</v>
      </c>
    </row>
    <row r="37">
      <c r="A37" s="4"/>
      <c r="G37" s="5" t="str">
        <f>VLOOKUP(E37,lookups_inverts!$A$2:$E$102,2,0)</f>
        <v>#N/A</v>
      </c>
      <c r="H37" s="5" t="str">
        <f>VLOOKUP(E37,lookups_inverts!$A$2:$E$102,4,0)</f>
        <v>#N/A</v>
      </c>
    </row>
    <row r="38">
      <c r="A38" s="4"/>
      <c r="G38" s="5" t="str">
        <f>VLOOKUP(E38,lookups_inverts!$A$2:$E$102,2,0)</f>
        <v>#N/A</v>
      </c>
      <c r="H38" s="5" t="str">
        <f>VLOOKUP(E38,lookups_inverts!$A$2:$E$102,4,0)</f>
        <v>#N/A</v>
      </c>
    </row>
    <row r="39">
      <c r="A39" s="4"/>
      <c r="G39" s="5" t="str">
        <f>VLOOKUP(E39,lookups_inverts!$A$2:$E$102,2,0)</f>
        <v>#N/A</v>
      </c>
      <c r="H39" s="5" t="str">
        <f>VLOOKUP(E39,lookups_inverts!$A$2:$E$102,4,0)</f>
        <v>#N/A</v>
      </c>
    </row>
    <row r="40">
      <c r="A40" s="4"/>
      <c r="G40" s="5" t="str">
        <f>VLOOKUP(E40,lookups_inverts!$A$2:$E$102,2,0)</f>
        <v>#N/A</v>
      </c>
      <c r="H40" s="5" t="str">
        <f>VLOOKUP(E40,lookups_inverts!$A$2:$E$102,4,0)</f>
        <v>#N/A</v>
      </c>
    </row>
    <row r="41">
      <c r="A41" s="4"/>
      <c r="G41" s="5" t="str">
        <f>VLOOKUP(E41,lookups_inverts!$A$2:$E$102,2,0)</f>
        <v>#N/A</v>
      </c>
      <c r="H41" s="5" t="str">
        <f>VLOOKUP(E41,lookups_inverts!$A$2:$E$102,4,0)</f>
        <v>#N/A</v>
      </c>
    </row>
    <row r="42">
      <c r="A42" s="4"/>
      <c r="G42" s="5" t="str">
        <f>VLOOKUP(E42,lookups_inverts!$A$2:$E$102,2,0)</f>
        <v>#N/A</v>
      </c>
      <c r="H42" s="5" t="str">
        <f>VLOOKUP(E42,lookups_inverts!$A$2:$E$102,4,0)</f>
        <v>#N/A</v>
      </c>
    </row>
    <row r="43">
      <c r="A43" s="4"/>
      <c r="G43" s="5" t="str">
        <f>VLOOKUP(E43,lookups_inverts!$A$2:$E$102,2,0)</f>
        <v>#N/A</v>
      </c>
      <c r="H43" s="5" t="str">
        <f>VLOOKUP(E43,lookups_inverts!$A$2:$E$102,4,0)</f>
        <v>#N/A</v>
      </c>
    </row>
    <row r="44">
      <c r="A44" s="4"/>
      <c r="G44" s="5" t="str">
        <f>VLOOKUP(E44,lookups_inverts!$A$2:$E$102,2,0)</f>
        <v>#N/A</v>
      </c>
      <c r="H44" s="5" t="str">
        <f>VLOOKUP(E44,lookups_inverts!$A$2:$E$102,4,0)</f>
        <v>#N/A</v>
      </c>
    </row>
    <row r="45">
      <c r="A45" s="4"/>
      <c r="G45" s="5" t="str">
        <f>VLOOKUP(E45,lookups_inverts!$A$2:$E$102,2,0)</f>
        <v>#N/A</v>
      </c>
      <c r="H45" s="5" t="str">
        <f>VLOOKUP(E45,lookups_inverts!$A$2:$E$102,4,0)</f>
        <v>#N/A</v>
      </c>
    </row>
    <row r="46">
      <c r="A46" s="4"/>
      <c r="G46" s="5" t="str">
        <f>VLOOKUP(E46,lookups_inverts!$A$2:$E$102,2,0)</f>
        <v>#N/A</v>
      </c>
      <c r="H46" s="5" t="str">
        <f>VLOOKUP(E46,lookups_inverts!$A$2:$E$102,4,0)</f>
        <v>#N/A</v>
      </c>
    </row>
    <row r="47">
      <c r="A47" s="4"/>
      <c r="G47" s="5" t="str">
        <f>VLOOKUP(E47,lookups_inverts!$A$2:$E$102,2,0)</f>
        <v>#N/A</v>
      </c>
      <c r="H47" s="5" t="str">
        <f>VLOOKUP(E47,lookups_inverts!$A$2:$E$102,4,0)</f>
        <v>#N/A</v>
      </c>
    </row>
    <row r="48">
      <c r="A48" s="4"/>
      <c r="G48" s="5" t="str">
        <f>VLOOKUP(E48,lookups_inverts!$A$2:$E$102,2,0)</f>
        <v>#N/A</v>
      </c>
      <c r="H48" s="5" t="str">
        <f>VLOOKUP(E48,lookups_inverts!$A$2:$E$102,4,0)</f>
        <v>#N/A</v>
      </c>
    </row>
    <row r="49">
      <c r="A49" s="4"/>
      <c r="G49" s="5" t="str">
        <f>VLOOKUP(E49,lookups_inverts!$A$2:$E$102,2,0)</f>
        <v>#N/A</v>
      </c>
      <c r="H49" s="5" t="str">
        <f>VLOOKUP(E49,lookups_inverts!$A$2:$E$102,4,0)</f>
        <v>#N/A</v>
      </c>
    </row>
    <row r="50">
      <c r="A50" s="4"/>
      <c r="G50" s="5" t="str">
        <f>VLOOKUP(E50,lookups_inverts!$A$2:$E$102,2,0)</f>
        <v>#N/A</v>
      </c>
      <c r="H50" s="5" t="str">
        <f>VLOOKUP(E50,lookups_inverts!$A$2:$E$102,4,0)</f>
        <v>#N/A</v>
      </c>
    </row>
    <row r="51">
      <c r="A51" s="4"/>
      <c r="G51" s="5" t="str">
        <f>VLOOKUP(E51,lookups_inverts!$A$2:$E$102,2,0)</f>
        <v>#N/A</v>
      </c>
      <c r="H51" s="5" t="str">
        <f>VLOOKUP(E51,lookups_inverts!$A$2:$E$102,4,0)</f>
        <v>#N/A</v>
      </c>
    </row>
    <row r="52">
      <c r="A52" s="4"/>
      <c r="G52" s="5" t="str">
        <f>VLOOKUP(E52,lookups_inverts!$A$2:$E$102,2,0)</f>
        <v>#N/A</v>
      </c>
      <c r="H52" s="5" t="str">
        <f>VLOOKUP(E52,lookups_inverts!$A$2:$E$102,4,0)</f>
        <v>#N/A</v>
      </c>
    </row>
    <row r="53">
      <c r="A53" s="4"/>
      <c r="G53" s="5" t="str">
        <f>VLOOKUP(E53,lookups_inverts!$A$2:$E$102,2,0)</f>
        <v>#N/A</v>
      </c>
      <c r="H53" s="5" t="str">
        <f>VLOOKUP(E53,lookups_inverts!$A$2:$E$102,4,0)</f>
        <v>#N/A</v>
      </c>
    </row>
    <row r="54">
      <c r="A54" s="4"/>
      <c r="G54" s="5" t="str">
        <f>VLOOKUP(E54,lookups_inverts!$A$2:$E$102,2,0)</f>
        <v>#N/A</v>
      </c>
      <c r="H54" s="5" t="str">
        <f>VLOOKUP(E54,lookups_inverts!$A$2:$E$102,4,0)</f>
        <v>#N/A</v>
      </c>
    </row>
    <row r="55">
      <c r="A55" s="4"/>
      <c r="G55" s="5" t="str">
        <f>VLOOKUP(E55,lookups_inverts!$A$2:$E$102,2,0)</f>
        <v>#N/A</v>
      </c>
      <c r="H55" s="5" t="str">
        <f>VLOOKUP(E55,lookups_inverts!$A$2:$E$102,4,0)</f>
        <v>#N/A</v>
      </c>
    </row>
    <row r="56">
      <c r="A56" s="4"/>
      <c r="G56" s="5" t="str">
        <f>VLOOKUP(E56,lookups_inverts!$A$2:$E$102,2,0)</f>
        <v>#N/A</v>
      </c>
      <c r="H56" s="5" t="str">
        <f>VLOOKUP(E56,lookups_inverts!$A$2:$E$102,4,0)</f>
        <v>#N/A</v>
      </c>
    </row>
    <row r="57">
      <c r="A57" s="4"/>
      <c r="G57" s="5" t="str">
        <f>VLOOKUP(E57,lookups_inverts!$A$2:$E$102,2,0)</f>
        <v>#N/A</v>
      </c>
      <c r="H57" s="5" t="str">
        <f>VLOOKUP(E57,lookups_inverts!$A$2:$E$102,4,0)</f>
        <v>#N/A</v>
      </c>
    </row>
    <row r="58">
      <c r="A58" s="4"/>
      <c r="G58" s="5" t="str">
        <f>VLOOKUP(E58,lookups_inverts!$A$2:$E$102,2,0)</f>
        <v>#N/A</v>
      </c>
      <c r="H58" s="5" t="str">
        <f>VLOOKUP(E58,lookups_inverts!$A$2:$E$102,4,0)</f>
        <v>#N/A</v>
      </c>
    </row>
    <row r="59">
      <c r="A59" s="4"/>
      <c r="G59" s="5" t="str">
        <f>VLOOKUP(E59,lookups_inverts!$A$2:$E$102,2,0)</f>
        <v>#N/A</v>
      </c>
      <c r="H59" s="5" t="str">
        <f>VLOOKUP(E59,lookups_inverts!$A$2:$E$102,4,0)</f>
        <v>#N/A</v>
      </c>
    </row>
    <row r="60">
      <c r="A60" s="4"/>
      <c r="G60" s="5" t="str">
        <f>VLOOKUP(E60,lookups_inverts!$A$2:$E$102,2,0)</f>
        <v>#N/A</v>
      </c>
      <c r="H60" s="5" t="str">
        <f>VLOOKUP(E60,lookups_inverts!$A$2:$E$102,4,0)</f>
        <v>#N/A</v>
      </c>
    </row>
    <row r="61">
      <c r="A61" s="4"/>
      <c r="G61" s="5" t="str">
        <f>VLOOKUP(E61,lookups_inverts!$A$2:$E$102,2,0)</f>
        <v>#N/A</v>
      </c>
      <c r="H61" s="5" t="str">
        <f>VLOOKUP(E61,lookups_inverts!$A$2:$E$102,4,0)</f>
        <v>#N/A</v>
      </c>
    </row>
    <row r="62">
      <c r="A62" s="4"/>
      <c r="G62" s="5" t="str">
        <f>VLOOKUP(E62,lookups_inverts!$A$2:$E$102,2,0)</f>
        <v>#N/A</v>
      </c>
      <c r="H62" s="5" t="str">
        <f>VLOOKUP(E62,lookups_inverts!$A$2:$E$102,4,0)</f>
        <v>#N/A</v>
      </c>
    </row>
    <row r="63">
      <c r="A63" s="4"/>
      <c r="G63" s="5" t="str">
        <f>VLOOKUP(E63,lookups_inverts!$A$2:$E$102,2,0)</f>
        <v>#N/A</v>
      </c>
      <c r="H63" s="5" t="str">
        <f>VLOOKUP(E63,lookups_inverts!$A$2:$E$102,4,0)</f>
        <v>#N/A</v>
      </c>
    </row>
    <row r="64">
      <c r="A64" s="4"/>
      <c r="G64" s="5" t="str">
        <f>VLOOKUP(E64,lookups_inverts!$A$2:$E$102,2,0)</f>
        <v>#N/A</v>
      </c>
      <c r="H64" s="5" t="str">
        <f>VLOOKUP(E64,lookups_inverts!$A$2:$E$102,4,0)</f>
        <v>#N/A</v>
      </c>
    </row>
    <row r="65">
      <c r="A65" s="4"/>
      <c r="G65" s="5" t="str">
        <f>VLOOKUP(E65,lookups_inverts!$A$2:$E$102,2,0)</f>
        <v>#N/A</v>
      </c>
      <c r="H65" s="5" t="str">
        <f>VLOOKUP(E65,lookups_inverts!$A$2:$E$102,4,0)</f>
        <v>#N/A</v>
      </c>
    </row>
    <row r="66">
      <c r="A66" s="4"/>
      <c r="G66" s="5" t="str">
        <f>VLOOKUP(E66,lookups_inverts!$A$2:$E$102,2,0)</f>
        <v>#N/A</v>
      </c>
      <c r="H66" s="5" t="str">
        <f>VLOOKUP(E66,lookups_inverts!$A$2:$E$102,4,0)</f>
        <v>#N/A</v>
      </c>
    </row>
    <row r="67">
      <c r="A67" s="4"/>
      <c r="G67" s="5" t="str">
        <f>VLOOKUP(E67,lookups_inverts!$A$2:$E$102,2,0)</f>
        <v>#N/A</v>
      </c>
      <c r="H67" s="5" t="str">
        <f>VLOOKUP(E67,lookups_inverts!$A$2:$E$102,4,0)</f>
        <v>#N/A</v>
      </c>
    </row>
    <row r="68">
      <c r="A68" s="4"/>
      <c r="G68" s="5" t="str">
        <f>VLOOKUP(E68,lookups_inverts!$A$2:$E$102,2,0)</f>
        <v>#N/A</v>
      </c>
      <c r="H68" s="5" t="str">
        <f>VLOOKUP(E68,lookups_inverts!$A$2:$E$102,4,0)</f>
        <v>#N/A</v>
      </c>
    </row>
    <row r="69">
      <c r="A69" s="4"/>
      <c r="G69" s="5" t="str">
        <f>VLOOKUP(E69,lookups_inverts!$A$2:$E$102,2,0)</f>
        <v>#N/A</v>
      </c>
      <c r="H69" s="5" t="str">
        <f>VLOOKUP(E69,lookups_inverts!$A$2:$E$102,4,0)</f>
        <v>#N/A</v>
      </c>
    </row>
    <row r="70">
      <c r="A70" s="4"/>
      <c r="G70" s="5" t="str">
        <f>VLOOKUP(E70,lookups_inverts!$A$2:$E$102,2,0)</f>
        <v>#N/A</v>
      </c>
      <c r="H70" s="5" t="str">
        <f>VLOOKUP(E70,lookups_inverts!$A$2:$E$102,4,0)</f>
        <v>#N/A</v>
      </c>
    </row>
    <row r="71">
      <c r="A71" s="4"/>
      <c r="G71" s="5" t="str">
        <f>VLOOKUP(E71,lookups_inverts!$A$2:$E$102,2,0)</f>
        <v>#N/A</v>
      </c>
      <c r="H71" s="5" t="str">
        <f>VLOOKUP(E71,lookups_inverts!$A$2:$E$102,4,0)</f>
        <v>#N/A</v>
      </c>
    </row>
    <row r="72">
      <c r="A72" s="4"/>
      <c r="G72" s="5" t="str">
        <f>VLOOKUP(E72,lookups_inverts!$A$2:$E$102,2,0)</f>
        <v>#N/A</v>
      </c>
      <c r="H72" s="5" t="str">
        <f>VLOOKUP(E72,lookups_inverts!$A$2:$E$102,4,0)</f>
        <v>#N/A</v>
      </c>
    </row>
    <row r="73">
      <c r="A73" s="4"/>
      <c r="G73" s="5" t="str">
        <f>VLOOKUP(E73,lookups_inverts!$A$2:$E$102,2,0)</f>
        <v>#N/A</v>
      </c>
      <c r="H73" s="5" t="str">
        <f>VLOOKUP(E73,lookups_inverts!$A$2:$E$102,4,0)</f>
        <v>#N/A</v>
      </c>
    </row>
    <row r="74">
      <c r="A74" s="4"/>
      <c r="G74" s="5" t="str">
        <f>VLOOKUP(E74,lookups_inverts!$A$2:$E$102,2,0)</f>
        <v>#N/A</v>
      </c>
      <c r="H74" s="5" t="str">
        <f>VLOOKUP(E74,lookups_inverts!$A$2:$E$102,4,0)</f>
        <v>#N/A</v>
      </c>
    </row>
    <row r="75">
      <c r="A75" s="4"/>
      <c r="G75" s="5" t="str">
        <f>VLOOKUP(E75,lookups_inverts!$A$2:$E$102,2,0)</f>
        <v>#N/A</v>
      </c>
      <c r="H75" s="5" t="str">
        <f>VLOOKUP(E75,lookups_inverts!$A$2:$E$102,4,0)</f>
        <v>#N/A</v>
      </c>
    </row>
    <row r="76">
      <c r="A76" s="4"/>
      <c r="G76" s="5" t="str">
        <f>VLOOKUP(E76,lookups_inverts!$A$2:$E$102,2,0)</f>
        <v>#N/A</v>
      </c>
      <c r="H76" s="5" t="str">
        <f>VLOOKUP(E76,lookups_inverts!$A$2:$E$102,4,0)</f>
        <v>#N/A</v>
      </c>
    </row>
    <row r="77">
      <c r="A77" s="4"/>
      <c r="G77" s="5" t="str">
        <f>VLOOKUP(E77,lookups_inverts!$A$2:$E$102,2,0)</f>
        <v>#N/A</v>
      </c>
      <c r="H77" s="5" t="str">
        <f>VLOOKUP(E77,lookups_inverts!$A$2:$E$102,4,0)</f>
        <v>#N/A</v>
      </c>
    </row>
    <row r="78">
      <c r="A78" s="4"/>
      <c r="G78" s="5" t="str">
        <f>VLOOKUP(E78,lookups_inverts!$A$2:$E$102,2,0)</f>
        <v>#N/A</v>
      </c>
      <c r="H78" s="5" t="str">
        <f>VLOOKUP(E78,lookups_inverts!$A$2:$E$102,4,0)</f>
        <v>#N/A</v>
      </c>
    </row>
    <row r="79">
      <c r="A79" s="4"/>
      <c r="G79" s="5" t="str">
        <f>VLOOKUP(E79,lookups_inverts!$A$2:$E$102,2,0)</f>
        <v>#N/A</v>
      </c>
      <c r="H79" s="5" t="str">
        <f>VLOOKUP(E79,lookups_inverts!$A$2:$E$102,4,0)</f>
        <v>#N/A</v>
      </c>
    </row>
    <row r="80">
      <c r="A80" s="4"/>
      <c r="G80" s="5" t="str">
        <f>VLOOKUP(E80,lookups_inverts!$A$2:$E$102,2,0)</f>
        <v>#N/A</v>
      </c>
      <c r="H80" s="5" t="str">
        <f>VLOOKUP(E80,lookups_inverts!$A$2:$E$102,4,0)</f>
        <v>#N/A</v>
      </c>
    </row>
    <row r="81">
      <c r="A81" s="4"/>
      <c r="G81" s="5" t="str">
        <f>VLOOKUP(E81,lookups_inverts!$A$2:$E$102,2,0)</f>
        <v>#N/A</v>
      </c>
      <c r="H81" s="5" t="str">
        <f>VLOOKUP(E81,lookups_inverts!$A$2:$E$102,4,0)</f>
        <v>#N/A</v>
      </c>
    </row>
    <row r="82">
      <c r="A82" s="4"/>
      <c r="G82" s="5" t="str">
        <f>VLOOKUP(E82,lookups_inverts!$A$2:$E$102,2,0)</f>
        <v>#N/A</v>
      </c>
      <c r="H82" s="5" t="str">
        <f>VLOOKUP(E82,lookups_inverts!$A$2:$E$102,4,0)</f>
        <v>#N/A</v>
      </c>
    </row>
    <row r="83">
      <c r="A83" s="4"/>
      <c r="G83" s="5" t="str">
        <f>VLOOKUP(E83,lookups_inverts!$A$2:$E$102,2,0)</f>
        <v>#N/A</v>
      </c>
      <c r="H83" s="5" t="str">
        <f>VLOOKUP(E83,lookups_inverts!$A$2:$E$102,4,0)</f>
        <v>#N/A</v>
      </c>
    </row>
    <row r="84">
      <c r="A84" s="4"/>
      <c r="G84" s="5" t="str">
        <f>VLOOKUP(E84,lookups_inverts!$A$2:$E$102,2,0)</f>
        <v>#N/A</v>
      </c>
      <c r="H84" s="5" t="str">
        <f>VLOOKUP(E84,lookups_inverts!$A$2:$E$102,4,0)</f>
        <v>#N/A</v>
      </c>
    </row>
    <row r="85">
      <c r="A85" s="4"/>
      <c r="G85" s="5" t="str">
        <f>VLOOKUP(E85,lookups_inverts!$A$2:$E$102,2,0)</f>
        <v>#N/A</v>
      </c>
      <c r="H85" s="5" t="str">
        <f>VLOOKUP(E85,lookups_inverts!$A$2:$E$102,4,0)</f>
        <v>#N/A</v>
      </c>
    </row>
    <row r="86">
      <c r="A86" s="4"/>
      <c r="G86" s="5" t="str">
        <f>VLOOKUP(E86,lookups_inverts!$A$2:$E$102,2,0)</f>
        <v>#N/A</v>
      </c>
      <c r="H86" s="5" t="str">
        <f>VLOOKUP(E86,lookups_inverts!$A$2:$E$102,4,0)</f>
        <v>#N/A</v>
      </c>
    </row>
    <row r="87">
      <c r="A87" s="4"/>
      <c r="G87" s="5" t="str">
        <f>VLOOKUP(E87,lookups_inverts!$A$2:$E$102,2,0)</f>
        <v>#N/A</v>
      </c>
      <c r="H87" s="5" t="str">
        <f>VLOOKUP(E87,lookups_inverts!$A$2:$E$102,4,0)</f>
        <v>#N/A</v>
      </c>
    </row>
    <row r="88">
      <c r="A88" s="4"/>
      <c r="G88" s="5" t="str">
        <f>VLOOKUP(E88,lookups_inverts!$A$2:$E$102,2,0)</f>
        <v>#N/A</v>
      </c>
      <c r="H88" s="5" t="str">
        <f>VLOOKUP(E88,lookups_inverts!$A$2:$E$102,4,0)</f>
        <v>#N/A</v>
      </c>
    </row>
    <row r="89">
      <c r="A89" s="4"/>
      <c r="G89" s="5" t="str">
        <f>VLOOKUP(E89,lookups_inverts!$A$2:$E$102,2,0)</f>
        <v>#N/A</v>
      </c>
      <c r="H89" s="5" t="str">
        <f>VLOOKUP(E89,lookups_inverts!$A$2:$E$102,4,0)</f>
        <v>#N/A</v>
      </c>
    </row>
    <row r="90">
      <c r="A90" s="4"/>
      <c r="G90" s="5" t="str">
        <f>VLOOKUP(E90,lookups_inverts!$A$2:$E$102,2,0)</f>
        <v>#N/A</v>
      </c>
      <c r="H90" s="5" t="str">
        <f>VLOOKUP(E90,lookups_inverts!$A$2:$E$102,4,0)</f>
        <v>#N/A</v>
      </c>
    </row>
    <row r="91">
      <c r="A91" s="4"/>
      <c r="G91" s="5" t="str">
        <f>VLOOKUP(E91,lookups_inverts!$A$2:$E$102,2,0)</f>
        <v>#N/A</v>
      </c>
      <c r="H91" s="5" t="str">
        <f>VLOOKUP(E91,lookups_inverts!$A$2:$E$102,4,0)</f>
        <v>#N/A</v>
      </c>
    </row>
    <row r="92">
      <c r="A92" s="4"/>
      <c r="G92" s="5" t="str">
        <f>VLOOKUP(E92,lookups_inverts!$A$2:$E$102,2,0)</f>
        <v>#N/A</v>
      </c>
      <c r="H92" s="5" t="str">
        <f>VLOOKUP(E92,lookups_inverts!$A$2:$E$102,4,0)</f>
        <v>#N/A</v>
      </c>
    </row>
    <row r="93">
      <c r="A93" s="4"/>
      <c r="G93" s="5" t="str">
        <f>VLOOKUP(E93,lookups_inverts!$A$2:$E$102,2,0)</f>
        <v>#N/A</v>
      </c>
      <c r="H93" s="5" t="str">
        <f>VLOOKUP(E93,lookups_inverts!$A$2:$E$102,4,0)</f>
        <v>#N/A</v>
      </c>
    </row>
    <row r="94">
      <c r="A94" s="4"/>
      <c r="G94" s="5" t="str">
        <f>VLOOKUP(E94,lookups_inverts!$A$2:$E$102,2,0)</f>
        <v>#N/A</v>
      </c>
      <c r="H94" s="5" t="str">
        <f>VLOOKUP(E94,lookups_inverts!$A$2:$E$102,4,0)</f>
        <v>#N/A</v>
      </c>
    </row>
    <row r="95">
      <c r="A95" s="4"/>
      <c r="G95" s="5" t="str">
        <f>VLOOKUP(E95,lookups_inverts!$A$2:$E$102,2,0)</f>
        <v>#N/A</v>
      </c>
      <c r="H95" s="5" t="str">
        <f>VLOOKUP(E95,lookups_inverts!$A$2:$E$102,4,0)</f>
        <v>#N/A</v>
      </c>
    </row>
    <row r="96">
      <c r="A96" s="4"/>
      <c r="G96" s="5" t="str">
        <f>VLOOKUP(E96,lookups_inverts!$A$2:$E$102,2,0)</f>
        <v>#N/A</v>
      </c>
      <c r="H96" s="5" t="str">
        <f>VLOOKUP(E96,lookups_inverts!$A$2:$E$102,4,0)</f>
        <v>#N/A</v>
      </c>
    </row>
    <row r="97">
      <c r="A97" s="4"/>
      <c r="G97" s="5" t="str">
        <f>VLOOKUP(E97,lookups_inverts!$A$2:$E$102,2,0)</f>
        <v>#N/A</v>
      </c>
      <c r="H97" s="5" t="str">
        <f>VLOOKUP(E97,lookups_inverts!$A$2:$E$102,4,0)</f>
        <v>#N/A</v>
      </c>
    </row>
    <row r="98">
      <c r="A98" s="4"/>
      <c r="G98" s="5" t="str">
        <f>VLOOKUP(E98,lookups_inverts!$A$2:$E$102,2,0)</f>
        <v>#N/A</v>
      </c>
      <c r="H98" s="5" t="str">
        <f>VLOOKUP(E98,lookups_inverts!$A$2:$E$102,4,0)</f>
        <v>#N/A</v>
      </c>
    </row>
    <row r="99">
      <c r="A99" s="4"/>
      <c r="G99" s="5" t="str">
        <f>VLOOKUP(E99,lookups_inverts!$A$2:$E$102,2,0)</f>
        <v>#N/A</v>
      </c>
      <c r="H99" s="5" t="str">
        <f>VLOOKUP(E99,lookups_inverts!$A$2:$E$102,4,0)</f>
        <v>#N/A</v>
      </c>
    </row>
    <row r="100">
      <c r="A100" s="4"/>
      <c r="G100" s="5" t="str">
        <f>VLOOKUP(E100,lookups_inverts!$A$2:$E$102,2,0)</f>
        <v>#N/A</v>
      </c>
      <c r="H100" s="5" t="str">
        <f>VLOOKUP(E100,lookups_inverts!$A$2:$E$102,4,0)</f>
        <v>#N/A</v>
      </c>
    </row>
    <row r="101">
      <c r="A101" s="4"/>
      <c r="G101" s="5" t="str">
        <f>VLOOKUP(E101,lookups_inverts!$A$2:$E$102,2,0)</f>
        <v>#N/A</v>
      </c>
      <c r="H101" s="5" t="str">
        <f>VLOOKUP(E101,lookups_inverts!$A$2:$E$102,4,0)</f>
        <v>#N/A</v>
      </c>
    </row>
    <row r="102">
      <c r="A102" s="4"/>
      <c r="G102" s="5" t="str">
        <f>VLOOKUP(E102,lookups_inverts!$A$2:$E$102,2,0)</f>
        <v>#N/A</v>
      </c>
      <c r="H102" s="5" t="str">
        <f>VLOOKUP(E102,lookups_inverts!$A$2:$E$102,4,0)</f>
        <v>#N/A</v>
      </c>
    </row>
    <row r="103">
      <c r="A103" s="4"/>
      <c r="G103" s="5" t="str">
        <f>VLOOKUP(E103,lookups_inverts!$A$2:$E$102,2,0)</f>
        <v>#N/A</v>
      </c>
      <c r="H103" s="5" t="str">
        <f>VLOOKUP(E103,lookups_inverts!$A$2:$E$102,4,0)</f>
        <v>#N/A</v>
      </c>
    </row>
    <row r="104">
      <c r="A104" s="4"/>
      <c r="G104" s="5" t="str">
        <f>VLOOKUP(E104,lookups_inverts!$A$2:$E$102,2,0)</f>
        <v>#N/A</v>
      </c>
      <c r="H104" s="5" t="str">
        <f>VLOOKUP(E104,lookups_inverts!$A$2:$E$102,4,0)</f>
        <v>#N/A</v>
      </c>
    </row>
    <row r="105">
      <c r="A105" s="4"/>
      <c r="G105" s="5" t="str">
        <f>VLOOKUP(E105,lookups_inverts!$A$2:$E$102,2,0)</f>
        <v>#N/A</v>
      </c>
      <c r="H105" s="5" t="str">
        <f>VLOOKUP(E105,lookups_inverts!$A$2:$E$102,4,0)</f>
        <v>#N/A</v>
      </c>
    </row>
    <row r="106">
      <c r="A106" s="4"/>
      <c r="G106" s="5" t="str">
        <f>VLOOKUP(E106,lookups_inverts!$A$2:$E$102,2,0)</f>
        <v>#N/A</v>
      </c>
      <c r="H106" s="5" t="str">
        <f>VLOOKUP(E106,lookups_inverts!$A$2:$E$102,4,0)</f>
        <v>#N/A</v>
      </c>
    </row>
    <row r="107">
      <c r="A107" s="4"/>
      <c r="G107" s="5" t="str">
        <f>VLOOKUP(E107,lookups_inverts!$A$2:$E$102,2,0)</f>
        <v>#N/A</v>
      </c>
      <c r="H107" s="5" t="str">
        <f>VLOOKUP(E107,lookups_inverts!$A$2:$E$102,4,0)</f>
        <v>#N/A</v>
      </c>
    </row>
    <row r="108">
      <c r="A108" s="4"/>
      <c r="G108" s="5" t="str">
        <f>VLOOKUP(E108,lookups_inverts!$A$2:$E$102,2,0)</f>
        <v>#N/A</v>
      </c>
      <c r="H108" s="5" t="str">
        <f>VLOOKUP(E108,lookups_inverts!$A$2:$E$102,4,0)</f>
        <v>#N/A</v>
      </c>
    </row>
    <row r="109">
      <c r="A109" s="4"/>
      <c r="G109" s="5" t="str">
        <f>VLOOKUP(E109,lookups_inverts!$A$2:$E$102,2,0)</f>
        <v>#N/A</v>
      </c>
      <c r="H109" s="5" t="str">
        <f>VLOOKUP(E109,lookups_inverts!$A$2:$E$102,4,0)</f>
        <v>#N/A</v>
      </c>
    </row>
    <row r="110">
      <c r="A110" s="4"/>
      <c r="G110" s="5" t="str">
        <f>VLOOKUP(E110,lookups_inverts!$A$2:$E$102,2,0)</f>
        <v>#N/A</v>
      </c>
      <c r="H110" s="5" t="str">
        <f>VLOOKUP(E110,lookups_inverts!$A$2:$E$102,4,0)</f>
        <v>#N/A</v>
      </c>
    </row>
    <row r="111">
      <c r="A111" s="4"/>
      <c r="G111" s="5" t="str">
        <f>VLOOKUP(E111,lookups_inverts!$A$2:$E$102,2,0)</f>
        <v>#N/A</v>
      </c>
      <c r="H111" s="5" t="str">
        <f>VLOOKUP(E111,lookups_inverts!$A$2:$E$102,4,0)</f>
        <v>#N/A</v>
      </c>
    </row>
    <row r="112">
      <c r="A112" s="4"/>
      <c r="G112" s="5" t="str">
        <f>VLOOKUP(E112,lookups_inverts!$A$2:$E$102,2,0)</f>
        <v>#N/A</v>
      </c>
      <c r="H112" s="5" t="str">
        <f>VLOOKUP(E112,lookups_inverts!$A$2:$E$102,4,0)</f>
        <v>#N/A</v>
      </c>
    </row>
    <row r="113">
      <c r="A113" s="4"/>
      <c r="G113" s="5" t="str">
        <f>VLOOKUP(E113,lookups_inverts!$A$2:$E$102,2,0)</f>
        <v>#N/A</v>
      </c>
      <c r="H113" s="5" t="str">
        <f>VLOOKUP(E113,lookups_inverts!$A$2:$E$102,4,0)</f>
        <v>#N/A</v>
      </c>
    </row>
    <row r="114">
      <c r="A114" s="4"/>
      <c r="G114" s="5" t="str">
        <f>VLOOKUP(E114,lookups_inverts!$A$2:$E$102,2,0)</f>
        <v>#N/A</v>
      </c>
      <c r="H114" s="5" t="str">
        <f>VLOOKUP(E114,lookups_inverts!$A$2:$E$102,4,0)</f>
        <v>#N/A</v>
      </c>
    </row>
    <row r="115">
      <c r="A115" s="4"/>
      <c r="G115" s="5" t="str">
        <f>VLOOKUP(E115,lookups_inverts!$A$2:$E$102,2,0)</f>
        <v>#N/A</v>
      </c>
      <c r="H115" s="5" t="str">
        <f>VLOOKUP(E115,lookups_inverts!$A$2:$E$102,4,0)</f>
        <v>#N/A</v>
      </c>
    </row>
    <row r="116">
      <c r="A116" s="4"/>
      <c r="G116" s="5" t="str">
        <f>VLOOKUP(E116,lookups_inverts!$A$2:$E$102,2,0)</f>
        <v>#N/A</v>
      </c>
      <c r="H116" s="5" t="str">
        <f>VLOOKUP(E116,lookups_inverts!$A$2:$E$102,4,0)</f>
        <v>#N/A</v>
      </c>
    </row>
    <row r="117">
      <c r="A117" s="4"/>
      <c r="G117" s="5" t="str">
        <f>VLOOKUP(E117,lookups_inverts!$A$2:$E$102,2,0)</f>
        <v>#N/A</v>
      </c>
      <c r="H117" s="5" t="str">
        <f>VLOOKUP(E117,lookups_inverts!$A$2:$E$102,4,0)</f>
        <v>#N/A</v>
      </c>
    </row>
    <row r="118">
      <c r="A118" s="4"/>
      <c r="G118" s="5" t="str">
        <f>VLOOKUP(E118,lookups_inverts!$A$2:$E$102,2,0)</f>
        <v>#N/A</v>
      </c>
      <c r="H118" s="5" t="str">
        <f>VLOOKUP(E118,lookups_inverts!$A$2:$E$102,4,0)</f>
        <v>#N/A</v>
      </c>
    </row>
    <row r="119">
      <c r="A119" s="4"/>
      <c r="G119" s="5" t="str">
        <f>VLOOKUP(E119,lookups_inverts!$A$2:$E$102,2,0)</f>
        <v>#N/A</v>
      </c>
      <c r="H119" s="5" t="str">
        <f>VLOOKUP(E119,lookups_inverts!$A$2:$E$102,4,0)</f>
        <v>#N/A</v>
      </c>
    </row>
    <row r="120">
      <c r="A120" s="4"/>
      <c r="G120" s="5" t="str">
        <f>VLOOKUP(E120,lookups_inverts!$A$2:$E$102,2,0)</f>
        <v>#N/A</v>
      </c>
      <c r="H120" s="5" t="str">
        <f>VLOOKUP(E120,lookups_inverts!$A$2:$E$102,4,0)</f>
        <v>#N/A</v>
      </c>
    </row>
    <row r="121">
      <c r="A121" s="4"/>
      <c r="G121" s="5" t="str">
        <f>VLOOKUP(E121,lookups_inverts!$A$2:$E$102,2,0)</f>
        <v>#N/A</v>
      </c>
      <c r="H121" s="5" t="str">
        <f>VLOOKUP(E121,lookups_inverts!$A$2:$E$102,4,0)</f>
        <v>#N/A</v>
      </c>
    </row>
    <row r="122">
      <c r="A122" s="4"/>
      <c r="G122" s="5" t="str">
        <f>VLOOKUP(E122,lookups_inverts!$A$2:$E$102,2,0)</f>
        <v>#N/A</v>
      </c>
      <c r="H122" s="5" t="str">
        <f>VLOOKUP(E122,lookups_inverts!$A$2:$E$102,4,0)</f>
        <v>#N/A</v>
      </c>
    </row>
    <row r="123">
      <c r="A123" s="4"/>
      <c r="G123" s="5" t="str">
        <f>VLOOKUP(E123,lookups_inverts!$A$2:$E$102,2,0)</f>
        <v>#N/A</v>
      </c>
      <c r="H123" s="5" t="str">
        <f>VLOOKUP(E123,lookups_inverts!$A$2:$E$102,4,0)</f>
        <v>#N/A</v>
      </c>
    </row>
    <row r="124">
      <c r="A124" s="4"/>
      <c r="G124" s="5" t="str">
        <f>VLOOKUP(E124,lookups_inverts!$A$2:$E$102,2,0)</f>
        <v>#N/A</v>
      </c>
      <c r="H124" s="5" t="str">
        <f>VLOOKUP(E124,lookups_inverts!$A$2:$E$102,4,0)</f>
        <v>#N/A</v>
      </c>
    </row>
    <row r="125">
      <c r="A125" s="4"/>
      <c r="G125" s="5" t="str">
        <f>VLOOKUP(E125,lookups_inverts!$A$2:$E$102,2,0)</f>
        <v>#N/A</v>
      </c>
      <c r="H125" s="5" t="str">
        <f>VLOOKUP(E125,lookups_inverts!$A$2:$E$102,4,0)</f>
        <v>#N/A</v>
      </c>
    </row>
    <row r="126">
      <c r="A126" s="4"/>
      <c r="G126" s="5" t="str">
        <f>VLOOKUP(E126,lookups_inverts!$A$2:$E$102,2,0)</f>
        <v>#N/A</v>
      </c>
      <c r="H126" s="5" t="str">
        <f>VLOOKUP(E126,lookups_inverts!$A$2:$E$102,4,0)</f>
        <v>#N/A</v>
      </c>
    </row>
    <row r="127">
      <c r="A127" s="4"/>
      <c r="G127" s="5" t="str">
        <f>VLOOKUP(E127,lookups_inverts!$A$2:$E$102,2,0)</f>
        <v>#N/A</v>
      </c>
      <c r="H127" s="5" t="str">
        <f>VLOOKUP(E127,lookups_inverts!$A$2:$E$102,4,0)</f>
        <v>#N/A</v>
      </c>
    </row>
    <row r="128">
      <c r="A128" s="4"/>
      <c r="G128" s="5" t="str">
        <f>VLOOKUP(E128,lookups_inverts!$A$2:$E$102,2,0)</f>
        <v>#N/A</v>
      </c>
      <c r="H128" s="5" t="str">
        <f>VLOOKUP(E128,lookups_inverts!$A$2:$E$102,4,0)</f>
        <v>#N/A</v>
      </c>
    </row>
    <row r="129">
      <c r="A129" s="4"/>
      <c r="G129" s="5" t="str">
        <f>VLOOKUP(E129,lookups_inverts!$A$2:$E$102,2,0)</f>
        <v>#N/A</v>
      </c>
      <c r="H129" s="5" t="str">
        <f>VLOOKUP(E129,lookups_inverts!$A$2:$E$102,4,0)</f>
        <v>#N/A</v>
      </c>
    </row>
    <row r="130">
      <c r="A130" s="4"/>
      <c r="G130" s="5" t="str">
        <f>VLOOKUP(E130,lookups_inverts!$A$2:$E$102,2,0)</f>
        <v>#N/A</v>
      </c>
      <c r="H130" s="5" t="str">
        <f>VLOOKUP(E130,lookups_inverts!$A$2:$E$102,4,0)</f>
        <v>#N/A</v>
      </c>
    </row>
    <row r="131">
      <c r="A131" s="4"/>
      <c r="G131" s="5" t="str">
        <f>VLOOKUP(E131,lookups_inverts!$A$2:$E$102,2,0)</f>
        <v>#N/A</v>
      </c>
      <c r="H131" s="5" t="str">
        <f>VLOOKUP(E131,lookups_inverts!$A$2:$E$102,4,0)</f>
        <v>#N/A</v>
      </c>
    </row>
    <row r="132">
      <c r="A132" s="4"/>
      <c r="G132" s="5" t="str">
        <f>VLOOKUP(E132,lookups_inverts!$A$2:$E$102,2,0)</f>
        <v>#N/A</v>
      </c>
      <c r="H132" s="5" t="str">
        <f>VLOOKUP(E132,lookups_inverts!$A$2:$E$102,4,0)</f>
        <v>#N/A</v>
      </c>
    </row>
    <row r="133">
      <c r="A133" s="4"/>
      <c r="G133" s="5" t="str">
        <f>VLOOKUP(E133,lookups_inverts!$A$2:$E$102,2,0)</f>
        <v>#N/A</v>
      </c>
      <c r="H133" s="5" t="str">
        <f>VLOOKUP(E133,lookups_inverts!$A$2:$E$102,4,0)</f>
        <v>#N/A</v>
      </c>
    </row>
    <row r="134">
      <c r="A134" s="4"/>
      <c r="G134" s="5" t="str">
        <f>VLOOKUP(E134,lookups_inverts!$A$2:$E$102,2,0)</f>
        <v>#N/A</v>
      </c>
      <c r="H134" s="5" t="str">
        <f>VLOOKUP(E134,lookups_inverts!$A$2:$E$102,4,0)</f>
        <v>#N/A</v>
      </c>
    </row>
    <row r="135">
      <c r="A135" s="4"/>
      <c r="G135" s="5" t="str">
        <f>VLOOKUP(E135,lookups_inverts!$A$2:$E$102,2,0)</f>
        <v>#N/A</v>
      </c>
      <c r="H135" s="5" t="str">
        <f>VLOOKUP(E135,lookups_inverts!$A$2:$E$102,4,0)</f>
        <v>#N/A</v>
      </c>
    </row>
    <row r="136">
      <c r="A136" s="4"/>
      <c r="G136" s="5" t="str">
        <f>VLOOKUP(E136,lookups_inverts!$A$2:$E$102,2,0)</f>
        <v>#N/A</v>
      </c>
      <c r="H136" s="5" t="str">
        <f>VLOOKUP(E136,lookups_inverts!$A$2:$E$102,4,0)</f>
        <v>#N/A</v>
      </c>
    </row>
    <row r="137">
      <c r="A137" s="4"/>
      <c r="G137" s="5" t="str">
        <f>VLOOKUP(E137,lookups_inverts!$A$2:$E$102,2,0)</f>
        <v>#N/A</v>
      </c>
      <c r="H137" s="5" t="str">
        <f>VLOOKUP(E137,lookups_inverts!$A$2:$E$102,4,0)</f>
        <v>#N/A</v>
      </c>
    </row>
    <row r="138">
      <c r="A138" s="4"/>
      <c r="G138" s="5" t="str">
        <f>VLOOKUP(E138,lookups_inverts!$A$2:$E$102,2,0)</f>
        <v>#N/A</v>
      </c>
      <c r="H138" s="5" t="str">
        <f>VLOOKUP(E138,lookups_inverts!$A$2:$E$102,4,0)</f>
        <v>#N/A</v>
      </c>
    </row>
    <row r="139">
      <c r="A139" s="4"/>
      <c r="G139" s="5" t="str">
        <f>VLOOKUP(E139,lookups_inverts!$A$2:$E$102,2,0)</f>
        <v>#N/A</v>
      </c>
      <c r="H139" s="5" t="str">
        <f>VLOOKUP(E139,lookups_inverts!$A$2:$E$102,4,0)</f>
        <v>#N/A</v>
      </c>
    </row>
    <row r="140">
      <c r="G140" s="5" t="str">
        <f>VLOOKUP(E140,lookups_inverts!$A$2:$E$102,2,0)</f>
        <v>#N/A</v>
      </c>
      <c r="H140" s="5" t="str">
        <f>VLOOKUP(E140,lookups_inverts!$A$2:$E$102,4,0)</f>
        <v>#N/A</v>
      </c>
    </row>
    <row r="141">
      <c r="G141" s="5" t="str">
        <f>VLOOKUP(E141,lookups_inverts!$A$2:$E$102,2,0)</f>
        <v>#N/A</v>
      </c>
      <c r="H141" s="5" t="str">
        <f>VLOOKUP(E141,lookups_inverts!$A$2:$E$102,4,0)</f>
        <v>#N/A</v>
      </c>
    </row>
    <row r="142">
      <c r="G142" s="5" t="str">
        <f>VLOOKUP(E142,lookups_inverts!$A$2:$E$102,2,0)</f>
        <v>#N/A</v>
      </c>
      <c r="H142" s="5" t="str">
        <f>VLOOKUP(E142,lookups_inverts!$A$2:$E$102,4,0)</f>
        <v>#N/A</v>
      </c>
    </row>
    <row r="143">
      <c r="G143" s="5" t="str">
        <f>VLOOKUP(E143,lookups_inverts!$A$2:$E$102,2,0)</f>
        <v>#N/A</v>
      </c>
      <c r="H143" s="5" t="str">
        <f>VLOOKUP(E143,lookups_inverts!$A$2:$E$102,4,0)</f>
        <v>#N/A</v>
      </c>
    </row>
    <row r="144">
      <c r="G144" s="5" t="str">
        <f>VLOOKUP(E144,lookups_inverts!$A$2:$E$102,2,0)</f>
        <v>#N/A</v>
      </c>
      <c r="H144" s="5" t="str">
        <f>VLOOKUP(E144,lookups_inverts!$A$2:$E$102,4,0)</f>
        <v>#N/A</v>
      </c>
    </row>
    <row r="145">
      <c r="G145" s="5" t="str">
        <f>VLOOKUP(E145,lookups_inverts!$A$2:$E$102,2,0)</f>
        <v>#N/A</v>
      </c>
      <c r="H145" s="5" t="str">
        <f>VLOOKUP(E145,lookups_inverts!$A$2:$E$102,4,0)</f>
        <v>#N/A</v>
      </c>
    </row>
    <row r="146">
      <c r="G146" s="5" t="str">
        <f>VLOOKUP(E146,lookups_inverts!$A$2:$E$102,2,0)</f>
        <v>#N/A</v>
      </c>
      <c r="H146" s="5" t="str">
        <f>VLOOKUP(E146,lookups_inverts!$A$2:$E$102,4,0)</f>
        <v>#N/A</v>
      </c>
    </row>
    <row r="147">
      <c r="G147" s="5" t="str">
        <f>VLOOKUP(E147,lookups_inverts!$A$2:$E$102,2,0)</f>
        <v>#N/A</v>
      </c>
      <c r="H147" s="5" t="str">
        <f>VLOOKUP(E147,lookups_inverts!$A$2:$E$102,4,0)</f>
        <v>#N/A</v>
      </c>
    </row>
    <row r="148">
      <c r="G148" s="5" t="str">
        <f>VLOOKUP(E148,lookups_inverts!$A$2:$E$102,2,0)</f>
        <v>#N/A</v>
      </c>
      <c r="H148" s="5" t="str">
        <f>VLOOKUP(E148,lookups_inverts!$A$2:$E$102,4,0)</f>
        <v>#N/A</v>
      </c>
    </row>
    <row r="149">
      <c r="G149" s="5" t="str">
        <f>VLOOKUP(E149,lookups_inverts!$A$2:$E$102,2,0)</f>
        <v>#N/A</v>
      </c>
      <c r="H149" s="5" t="str">
        <f>VLOOKUP(E149,lookups_inverts!$A$2:$E$102,4,0)</f>
        <v>#N/A</v>
      </c>
    </row>
    <row r="150">
      <c r="G150" s="5" t="str">
        <f>VLOOKUP(E150,lookups_inverts!$A$2:$E$102,2,0)</f>
        <v>#N/A</v>
      </c>
      <c r="H150" s="5" t="str">
        <f>VLOOKUP(E150,lookups_inverts!$A$2:$E$102,4,0)</f>
        <v>#N/A</v>
      </c>
    </row>
    <row r="151">
      <c r="G151" s="5" t="str">
        <f>VLOOKUP(E151,lookups_inverts!$A$2:$E$102,2,0)</f>
        <v>#N/A</v>
      </c>
      <c r="H151" s="5" t="str">
        <f>VLOOKUP(E151,lookups_inverts!$A$2:$E$102,4,0)</f>
        <v>#N/A</v>
      </c>
    </row>
    <row r="152">
      <c r="G152" s="5" t="str">
        <f>VLOOKUP(E152,lookups_inverts!$A$2:$E$102,2,0)</f>
        <v>#N/A</v>
      </c>
      <c r="H152" s="5" t="str">
        <f>VLOOKUP(E152,lookups_inverts!$A$2:$E$102,4,0)</f>
        <v>#N/A</v>
      </c>
    </row>
    <row r="153">
      <c r="G153" s="5" t="str">
        <f>VLOOKUP(E153,lookups_inverts!$A$2:$E$102,2,0)</f>
        <v>#N/A</v>
      </c>
      <c r="H153" s="5" t="str">
        <f>VLOOKUP(E153,lookups_inverts!$A$2:$E$102,4,0)</f>
        <v>#N/A</v>
      </c>
    </row>
    <row r="154">
      <c r="G154" s="5" t="str">
        <f>VLOOKUP(E154,lookups_inverts!$A$2:$E$102,2,0)</f>
        <v>#N/A</v>
      </c>
      <c r="H154" s="5" t="str">
        <f>VLOOKUP(E154,lookups_inverts!$A$2:$E$102,4,0)</f>
        <v>#N/A</v>
      </c>
    </row>
    <row r="155">
      <c r="G155" s="5" t="str">
        <f>VLOOKUP(E155,lookups_inverts!$A$2:$E$102,2,0)</f>
        <v>#N/A</v>
      </c>
      <c r="H155" s="5" t="str">
        <f>VLOOKUP(E155,lookups_inverts!$A$2:$E$102,4,0)</f>
        <v>#N/A</v>
      </c>
    </row>
    <row r="156">
      <c r="G156" s="5" t="str">
        <f>VLOOKUP(E156,lookups_inverts!$A$2:$E$102,2,0)</f>
        <v>#N/A</v>
      </c>
      <c r="H156" s="5" t="str">
        <f>VLOOKUP(E156,lookups_inverts!$A$2:$E$102,4,0)</f>
        <v>#N/A</v>
      </c>
    </row>
    <row r="157">
      <c r="G157" s="5" t="str">
        <f>VLOOKUP(E157,lookups_inverts!$A$2:$E$102,2,0)</f>
        <v>#N/A</v>
      </c>
      <c r="H157" s="5" t="str">
        <f>VLOOKUP(E157,lookups_inverts!$A$2:$E$102,4,0)</f>
        <v>#N/A</v>
      </c>
    </row>
    <row r="158">
      <c r="G158" s="5" t="str">
        <f>VLOOKUP(E158,lookups_inverts!$A$2:$E$102,2,0)</f>
        <v>#N/A</v>
      </c>
      <c r="H158" s="5" t="str">
        <f>VLOOKUP(E158,lookups_inverts!$A$2:$E$102,4,0)</f>
        <v>#N/A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4" t="s">
        <v>48</v>
      </c>
      <c r="B1" s="15" t="s">
        <v>19</v>
      </c>
      <c r="C1" s="15" t="s">
        <v>20</v>
      </c>
      <c r="D1" s="15" t="s">
        <v>21</v>
      </c>
      <c r="E1" s="16" t="s">
        <v>22</v>
      </c>
      <c r="F1" s="17" t="s">
        <v>23</v>
      </c>
      <c r="G1" s="17" t="s">
        <v>24</v>
      </c>
      <c r="H1" s="18" t="s">
        <v>49</v>
      </c>
      <c r="I1" s="19" t="s">
        <v>50</v>
      </c>
      <c r="J1" s="15" t="s">
        <v>51</v>
      </c>
    </row>
    <row r="2">
      <c r="A2" s="20" t="s">
        <v>28</v>
      </c>
      <c r="B2" s="21" t="s">
        <v>52</v>
      </c>
      <c r="C2" s="21" t="s">
        <v>53</v>
      </c>
      <c r="D2" s="21" t="s">
        <v>54</v>
      </c>
      <c r="E2" s="21" t="s">
        <v>55</v>
      </c>
      <c r="F2" s="22">
        <v>0.0182</v>
      </c>
      <c r="G2" s="22">
        <v>3.05</v>
      </c>
      <c r="H2" s="22">
        <v>3.8</v>
      </c>
      <c r="I2" s="22">
        <v>0.2</v>
      </c>
      <c r="J2" s="21" t="s">
        <v>56</v>
      </c>
    </row>
    <row r="3">
      <c r="A3" s="20" t="s">
        <v>57</v>
      </c>
      <c r="B3" s="21" t="s">
        <v>58</v>
      </c>
      <c r="C3" s="21" t="s">
        <v>59</v>
      </c>
      <c r="D3" s="21" t="s">
        <v>60</v>
      </c>
      <c r="E3" s="21" t="s">
        <v>61</v>
      </c>
      <c r="F3" s="22">
        <v>0.0282</v>
      </c>
      <c r="G3" s="22">
        <v>2.83</v>
      </c>
      <c r="H3" s="22">
        <v>2.0</v>
      </c>
      <c r="I3" s="22">
        <v>0.0</v>
      </c>
      <c r="J3" s="21" t="s">
        <v>56</v>
      </c>
    </row>
    <row r="4">
      <c r="A4" s="20" t="s">
        <v>62</v>
      </c>
      <c r="B4" s="21" t="s">
        <v>63</v>
      </c>
      <c r="C4" s="21" t="s">
        <v>64</v>
      </c>
      <c r="D4" s="21" t="s">
        <v>60</v>
      </c>
      <c r="E4" s="21" t="s">
        <v>65</v>
      </c>
      <c r="F4" s="22">
        <v>0.0407</v>
      </c>
      <c r="G4" s="22">
        <v>2.69</v>
      </c>
      <c r="H4" s="22">
        <v>2.7</v>
      </c>
      <c r="I4" s="22">
        <v>0.2</v>
      </c>
      <c r="J4" s="21" t="s">
        <v>56</v>
      </c>
    </row>
    <row r="5">
      <c r="A5" s="20" t="s">
        <v>66</v>
      </c>
      <c r="B5" s="21" t="s">
        <v>67</v>
      </c>
      <c r="C5" s="21" t="s">
        <v>68</v>
      </c>
      <c r="D5" s="21" t="s">
        <v>69</v>
      </c>
      <c r="E5" s="21" t="s">
        <v>70</v>
      </c>
      <c r="F5" s="22">
        <v>0.0237</v>
      </c>
      <c r="G5" s="22">
        <v>2.9752</v>
      </c>
      <c r="H5" s="22">
        <v>2.0</v>
      </c>
      <c r="I5" s="22">
        <v>0.0</v>
      </c>
      <c r="J5" s="21" t="s">
        <v>71</v>
      </c>
    </row>
    <row r="6">
      <c r="A6" s="20" t="s">
        <v>72</v>
      </c>
      <c r="B6" s="21" t="s">
        <v>73</v>
      </c>
      <c r="C6" s="21" t="s">
        <v>74</v>
      </c>
      <c r="D6" s="21" t="s">
        <v>69</v>
      </c>
      <c r="E6" s="21" t="s">
        <v>70</v>
      </c>
      <c r="F6" s="22">
        <v>0.004</v>
      </c>
      <c r="G6" s="22">
        <v>3.5328</v>
      </c>
      <c r="H6" s="22">
        <v>2.0</v>
      </c>
      <c r="I6" s="22">
        <v>0.02</v>
      </c>
      <c r="J6" s="21" t="s">
        <v>71</v>
      </c>
    </row>
    <row r="7">
      <c r="A7" s="20" t="s">
        <v>75</v>
      </c>
      <c r="B7" s="21" t="s">
        <v>76</v>
      </c>
      <c r="C7" s="21" t="s">
        <v>77</v>
      </c>
      <c r="D7" s="21" t="s">
        <v>69</v>
      </c>
      <c r="E7" s="21" t="s">
        <v>70</v>
      </c>
      <c r="F7" s="22">
        <v>0.0415</v>
      </c>
      <c r="G7" s="22">
        <v>2.8346</v>
      </c>
      <c r="H7" s="22">
        <v>2.0</v>
      </c>
      <c r="I7" s="22">
        <v>0.03</v>
      </c>
      <c r="J7" s="21" t="s">
        <v>71</v>
      </c>
    </row>
    <row r="8">
      <c r="A8" s="20" t="s">
        <v>78</v>
      </c>
      <c r="B8" s="21" t="s">
        <v>79</v>
      </c>
      <c r="C8" s="21" t="s">
        <v>80</v>
      </c>
      <c r="D8" s="21" t="s">
        <v>81</v>
      </c>
      <c r="E8" s="21" t="s">
        <v>61</v>
      </c>
      <c r="F8" s="22">
        <v>0.823</v>
      </c>
      <c r="G8" s="22">
        <v>1.8136</v>
      </c>
      <c r="H8" s="22">
        <v>2.8</v>
      </c>
      <c r="I8" s="22">
        <v>0.45</v>
      </c>
      <c r="J8" s="21" t="s">
        <v>71</v>
      </c>
    </row>
    <row r="9">
      <c r="A9" s="20" t="s">
        <v>82</v>
      </c>
      <c r="B9" s="21" t="s">
        <v>83</v>
      </c>
      <c r="C9" s="21" t="s">
        <v>84</v>
      </c>
      <c r="D9" s="21" t="s">
        <v>85</v>
      </c>
      <c r="E9" s="21" t="s">
        <v>55</v>
      </c>
      <c r="F9" s="22">
        <v>0.0059</v>
      </c>
      <c r="G9" s="22">
        <v>3.3916</v>
      </c>
      <c r="H9" s="22">
        <v>3.6</v>
      </c>
      <c r="I9" s="22">
        <v>0.2</v>
      </c>
      <c r="J9" s="21" t="s">
        <v>71</v>
      </c>
    </row>
    <row r="10">
      <c r="A10" s="20" t="s">
        <v>86</v>
      </c>
      <c r="B10" s="21" t="s">
        <v>87</v>
      </c>
      <c r="C10" s="21" t="s">
        <v>88</v>
      </c>
      <c r="D10" s="21" t="s">
        <v>89</v>
      </c>
      <c r="E10" s="21" t="s">
        <v>55</v>
      </c>
      <c r="F10" s="22">
        <v>1.0E-4</v>
      </c>
      <c r="G10" s="22">
        <v>3.554</v>
      </c>
      <c r="H10" s="22">
        <v>4.3</v>
      </c>
      <c r="I10" s="22">
        <v>0.73</v>
      </c>
      <c r="J10" s="21" t="s">
        <v>56</v>
      </c>
    </row>
    <row r="11">
      <c r="A11" s="20" t="s">
        <v>90</v>
      </c>
      <c r="B11" s="21" t="s">
        <v>91</v>
      </c>
      <c r="C11" s="21" t="s">
        <v>92</v>
      </c>
      <c r="D11" s="21" t="s">
        <v>93</v>
      </c>
      <c r="E11" s="21" t="s">
        <v>65</v>
      </c>
      <c r="F11" s="22">
        <v>0.0267</v>
      </c>
      <c r="G11" s="22">
        <v>2.9903</v>
      </c>
      <c r="H11" s="23"/>
      <c r="I11" s="23"/>
      <c r="J11" s="21" t="s">
        <v>71</v>
      </c>
    </row>
    <row r="12">
      <c r="A12" s="20" t="s">
        <v>94</v>
      </c>
      <c r="B12" s="21" t="s">
        <v>95</v>
      </c>
      <c r="C12" s="21" t="s">
        <v>96</v>
      </c>
      <c r="D12" s="21" t="s">
        <v>97</v>
      </c>
      <c r="E12" s="21" t="s">
        <v>55</v>
      </c>
      <c r="F12" s="22">
        <v>0.0144</v>
      </c>
      <c r="G12" s="22">
        <v>3.0532</v>
      </c>
      <c r="H12" s="22">
        <v>3.4</v>
      </c>
      <c r="I12" s="22">
        <v>0.49</v>
      </c>
      <c r="J12" s="21" t="s">
        <v>71</v>
      </c>
    </row>
    <row r="13">
      <c r="A13" s="20" t="s">
        <v>98</v>
      </c>
      <c r="B13" s="21" t="s">
        <v>99</v>
      </c>
      <c r="C13" s="21" t="s">
        <v>100</v>
      </c>
      <c r="D13" s="21" t="s">
        <v>101</v>
      </c>
      <c r="E13" s="21" t="s">
        <v>55</v>
      </c>
      <c r="F13" s="22">
        <v>0.0105</v>
      </c>
      <c r="G13" s="22">
        <v>3.05</v>
      </c>
      <c r="H13" s="22">
        <v>4.4</v>
      </c>
      <c r="I13" s="22">
        <v>0.78</v>
      </c>
      <c r="J13" s="21" t="s">
        <v>56</v>
      </c>
    </row>
    <row r="14">
      <c r="A14" s="20" t="s">
        <v>102</v>
      </c>
      <c r="B14" s="21" t="s">
        <v>103</v>
      </c>
      <c r="C14" s="21" t="s">
        <v>104</v>
      </c>
      <c r="D14" s="21" t="s">
        <v>105</v>
      </c>
      <c r="E14" s="21" t="s">
        <v>55</v>
      </c>
      <c r="F14" s="22">
        <v>0.0282</v>
      </c>
      <c r="G14" s="22">
        <v>2.9</v>
      </c>
      <c r="H14" s="22">
        <v>3.5</v>
      </c>
      <c r="I14" s="22">
        <v>0.2</v>
      </c>
      <c r="J14" s="21" t="s">
        <v>56</v>
      </c>
    </row>
    <row r="15">
      <c r="A15" s="20" t="s">
        <v>106</v>
      </c>
      <c r="B15" s="21" t="s">
        <v>107</v>
      </c>
      <c r="C15" s="21" t="s">
        <v>108</v>
      </c>
      <c r="D15" s="21" t="s">
        <v>109</v>
      </c>
      <c r="E15" s="21" t="s">
        <v>110</v>
      </c>
      <c r="F15" s="22">
        <v>0.0234</v>
      </c>
      <c r="G15" s="22">
        <v>2.94</v>
      </c>
      <c r="H15" s="22">
        <v>3.5</v>
      </c>
      <c r="I15" s="22">
        <v>0.2</v>
      </c>
      <c r="J15" s="21" t="s">
        <v>56</v>
      </c>
    </row>
    <row r="16">
      <c r="A16" s="20" t="s">
        <v>111</v>
      </c>
      <c r="B16" s="21" t="s">
        <v>112</v>
      </c>
      <c r="C16" s="24" t="s">
        <v>113</v>
      </c>
      <c r="D16" s="21" t="s">
        <v>105</v>
      </c>
      <c r="E16" s="21" t="s">
        <v>55</v>
      </c>
      <c r="F16" s="22">
        <v>0.0204</v>
      </c>
      <c r="G16" s="22">
        <v>2.94</v>
      </c>
      <c r="H16" s="23"/>
      <c r="I16" s="23"/>
      <c r="J16" s="21" t="s">
        <v>56</v>
      </c>
    </row>
    <row r="17">
      <c r="A17" s="20" t="s">
        <v>114</v>
      </c>
      <c r="B17" s="21" t="s">
        <v>115</v>
      </c>
      <c r="C17" s="21" t="s">
        <v>116</v>
      </c>
      <c r="D17" s="21" t="s">
        <v>81</v>
      </c>
      <c r="E17" s="21" t="s">
        <v>55</v>
      </c>
      <c r="F17" s="22">
        <v>0.0562</v>
      </c>
      <c r="G17" s="22">
        <v>2.6534</v>
      </c>
      <c r="H17" s="22">
        <v>3.0</v>
      </c>
      <c r="I17" s="22">
        <v>0.16</v>
      </c>
      <c r="J17" s="21" t="s">
        <v>71</v>
      </c>
    </row>
    <row r="18">
      <c r="A18" s="20" t="s">
        <v>117</v>
      </c>
      <c r="B18" s="21" t="s">
        <v>118</v>
      </c>
      <c r="C18" s="21" t="s">
        <v>119</v>
      </c>
      <c r="D18" s="21" t="s">
        <v>81</v>
      </c>
      <c r="E18" s="21" t="s">
        <v>61</v>
      </c>
      <c r="F18" s="22">
        <v>0.0684</v>
      </c>
      <c r="G18" s="22">
        <v>2.5632</v>
      </c>
      <c r="H18" s="22">
        <v>2.6</v>
      </c>
      <c r="I18" s="22">
        <v>0.19</v>
      </c>
      <c r="J18" s="21" t="s">
        <v>71</v>
      </c>
    </row>
    <row r="19">
      <c r="A19" s="20" t="s">
        <v>120</v>
      </c>
      <c r="B19" s="21" t="s">
        <v>121</v>
      </c>
      <c r="C19" s="21" t="s">
        <v>122</v>
      </c>
      <c r="D19" s="21" t="s">
        <v>123</v>
      </c>
      <c r="E19" s="21" t="s">
        <v>61</v>
      </c>
      <c r="F19" s="22">
        <v>0.0224</v>
      </c>
      <c r="G19" s="22">
        <v>2.96</v>
      </c>
      <c r="H19" s="22">
        <v>3.0</v>
      </c>
      <c r="I19" s="22">
        <v>0.38</v>
      </c>
      <c r="J19" s="21" t="s">
        <v>56</v>
      </c>
    </row>
    <row r="20">
      <c r="A20" s="20" t="s">
        <v>124</v>
      </c>
      <c r="B20" s="21" t="s">
        <v>125</v>
      </c>
      <c r="C20" s="24" t="s">
        <v>126</v>
      </c>
      <c r="D20" s="21" t="s">
        <v>127</v>
      </c>
      <c r="E20" s="21" t="s">
        <v>55</v>
      </c>
      <c r="F20" s="22">
        <v>0.0219</v>
      </c>
      <c r="G20" s="22">
        <v>2.93</v>
      </c>
      <c r="H20" s="22">
        <v>4.5</v>
      </c>
      <c r="I20" s="22">
        <v>0.2</v>
      </c>
      <c r="J20" s="21" t="s">
        <v>56</v>
      </c>
    </row>
    <row r="21">
      <c r="A21" s="20" t="s">
        <v>128</v>
      </c>
      <c r="B21" s="21" t="s">
        <v>129</v>
      </c>
      <c r="C21" s="21" t="s">
        <v>130</v>
      </c>
      <c r="D21" s="21" t="s">
        <v>127</v>
      </c>
      <c r="E21" s="21" t="s">
        <v>55</v>
      </c>
      <c r="F21" s="22">
        <v>0.0219</v>
      </c>
      <c r="G21" s="22">
        <v>2.95</v>
      </c>
      <c r="H21" s="22">
        <v>4.2</v>
      </c>
      <c r="I21" s="22">
        <v>0.4</v>
      </c>
      <c r="J21" s="21" t="s">
        <v>56</v>
      </c>
    </row>
    <row r="22">
      <c r="A22" s="20" t="s">
        <v>131</v>
      </c>
      <c r="B22" s="21" t="s">
        <v>132</v>
      </c>
      <c r="C22" s="21" t="s">
        <v>133</v>
      </c>
      <c r="D22" s="21" t="s">
        <v>127</v>
      </c>
      <c r="E22" s="21" t="s">
        <v>55</v>
      </c>
      <c r="F22" s="22">
        <v>0.0074</v>
      </c>
      <c r="G22" s="22">
        <v>3.237</v>
      </c>
      <c r="H22" s="22">
        <v>4.4</v>
      </c>
      <c r="I22" s="22">
        <v>0.77</v>
      </c>
      <c r="J22" s="21" t="s">
        <v>71</v>
      </c>
    </row>
    <row r="23">
      <c r="A23" s="20" t="s">
        <v>134</v>
      </c>
      <c r="B23" s="21" t="s">
        <v>135</v>
      </c>
      <c r="C23" s="21" t="s">
        <v>136</v>
      </c>
      <c r="D23" s="21" t="s">
        <v>109</v>
      </c>
      <c r="E23" s="21" t="s">
        <v>55</v>
      </c>
      <c r="F23" s="22">
        <v>0.0135</v>
      </c>
      <c r="G23" s="22">
        <v>3.0439</v>
      </c>
      <c r="H23" s="22">
        <v>4.2</v>
      </c>
      <c r="I23" s="22">
        <v>0.74</v>
      </c>
      <c r="J23" s="21" t="s">
        <v>71</v>
      </c>
    </row>
    <row r="24">
      <c r="A24" s="20" t="s">
        <v>137</v>
      </c>
      <c r="B24" s="21" t="s">
        <v>138</v>
      </c>
      <c r="C24" s="21" t="s">
        <v>139</v>
      </c>
      <c r="D24" s="21" t="s">
        <v>109</v>
      </c>
      <c r="E24" s="21" t="s">
        <v>55</v>
      </c>
      <c r="F24" s="22">
        <v>0.0175</v>
      </c>
      <c r="G24" s="22">
        <v>3.0</v>
      </c>
      <c r="H24" s="22">
        <v>4.0</v>
      </c>
      <c r="I24" s="22">
        <v>0.7</v>
      </c>
      <c r="J24" s="21" t="s">
        <v>71</v>
      </c>
    </row>
    <row r="25">
      <c r="A25" s="20" t="s">
        <v>140</v>
      </c>
      <c r="B25" s="21" t="s">
        <v>141</v>
      </c>
      <c r="C25" s="21" t="s">
        <v>142</v>
      </c>
      <c r="D25" s="21" t="s">
        <v>143</v>
      </c>
      <c r="E25" s="21" t="s">
        <v>55</v>
      </c>
      <c r="F25" s="22">
        <v>0.0222</v>
      </c>
      <c r="G25" s="22">
        <v>3.1395</v>
      </c>
      <c r="H25" s="22">
        <v>3.2</v>
      </c>
      <c r="I25" s="22">
        <v>0.43</v>
      </c>
      <c r="J25" s="21" t="s">
        <v>71</v>
      </c>
    </row>
    <row r="26">
      <c r="A26" s="20" t="s">
        <v>144</v>
      </c>
      <c r="B26" s="21" t="s">
        <v>145</v>
      </c>
      <c r="C26" s="21" t="s">
        <v>146</v>
      </c>
      <c r="D26" s="21" t="s">
        <v>143</v>
      </c>
      <c r="E26" s="21" t="s">
        <v>55</v>
      </c>
      <c r="F26" s="22">
        <v>0.022</v>
      </c>
      <c r="G26" s="22">
        <v>3.1897</v>
      </c>
      <c r="H26" s="22">
        <v>3.4</v>
      </c>
      <c r="I26" s="22">
        <v>0.2</v>
      </c>
      <c r="J26" s="21" t="s">
        <v>71</v>
      </c>
    </row>
    <row r="27">
      <c r="A27" s="20" t="s">
        <v>147</v>
      </c>
      <c r="B27" s="21" t="s">
        <v>148</v>
      </c>
      <c r="C27" s="21" t="s">
        <v>149</v>
      </c>
      <c r="D27" s="21" t="s">
        <v>143</v>
      </c>
      <c r="E27" s="21" t="s">
        <v>55</v>
      </c>
      <c r="F27" s="22">
        <v>0.022</v>
      </c>
      <c r="G27" s="22">
        <v>3.1897</v>
      </c>
      <c r="H27" s="22">
        <v>3.0</v>
      </c>
      <c r="I27" s="22">
        <v>0.44</v>
      </c>
      <c r="J27" s="21" t="s">
        <v>71</v>
      </c>
    </row>
    <row r="28">
      <c r="A28" s="20" t="s">
        <v>150</v>
      </c>
      <c r="B28" s="21" t="s">
        <v>151</v>
      </c>
      <c r="C28" s="21" t="s">
        <v>152</v>
      </c>
      <c r="D28" s="21" t="s">
        <v>143</v>
      </c>
      <c r="E28" s="21" t="s">
        <v>55</v>
      </c>
      <c r="F28" s="22">
        <v>0.0318</v>
      </c>
      <c r="G28" s="22">
        <v>2.9838</v>
      </c>
      <c r="H28" s="22">
        <v>3.7</v>
      </c>
      <c r="I28" s="22">
        <v>0.2</v>
      </c>
      <c r="J28" s="21" t="s">
        <v>71</v>
      </c>
    </row>
    <row r="29">
      <c r="A29" s="20" t="s">
        <v>153</v>
      </c>
      <c r="B29" s="21" t="s">
        <v>154</v>
      </c>
      <c r="C29" s="21" t="s">
        <v>155</v>
      </c>
      <c r="D29" s="21" t="s">
        <v>143</v>
      </c>
      <c r="E29" s="21" t="s">
        <v>110</v>
      </c>
      <c r="F29" s="22">
        <v>0.0252</v>
      </c>
      <c r="G29" s="22">
        <v>3.076</v>
      </c>
      <c r="H29" s="23"/>
      <c r="I29" s="23"/>
      <c r="J29" s="21" t="s">
        <v>71</v>
      </c>
    </row>
    <row r="30">
      <c r="A30" s="20" t="s">
        <v>156</v>
      </c>
      <c r="B30" s="21" t="s">
        <v>157</v>
      </c>
      <c r="C30" s="21" t="s">
        <v>158</v>
      </c>
      <c r="D30" s="21" t="s">
        <v>54</v>
      </c>
      <c r="E30" s="21" t="s">
        <v>159</v>
      </c>
      <c r="F30" s="22">
        <v>0.0148</v>
      </c>
      <c r="G30" s="22">
        <v>2.98</v>
      </c>
      <c r="H30" s="22">
        <v>3.0</v>
      </c>
      <c r="I30" s="22">
        <v>0.0</v>
      </c>
      <c r="J30" s="21" t="s">
        <v>56</v>
      </c>
    </row>
    <row r="31">
      <c r="A31" s="20" t="s">
        <v>160</v>
      </c>
      <c r="B31" s="21" t="s">
        <v>161</v>
      </c>
      <c r="C31" s="21" t="s">
        <v>162</v>
      </c>
      <c r="D31" s="21" t="s">
        <v>54</v>
      </c>
      <c r="E31" s="21" t="s">
        <v>159</v>
      </c>
      <c r="F31" s="22">
        <v>0.0148</v>
      </c>
      <c r="G31" s="22">
        <v>2.98</v>
      </c>
      <c r="H31" s="22">
        <v>3.0</v>
      </c>
      <c r="I31" s="22">
        <v>0.0</v>
      </c>
      <c r="J31" s="21" t="s">
        <v>163</v>
      </c>
    </row>
    <row r="32">
      <c r="A32" s="20" t="s">
        <v>164</v>
      </c>
      <c r="B32" s="21" t="s">
        <v>165</v>
      </c>
      <c r="C32" s="21" t="s">
        <v>166</v>
      </c>
      <c r="D32" s="21" t="s">
        <v>97</v>
      </c>
      <c r="E32" s="21" t="s">
        <v>159</v>
      </c>
      <c r="F32" s="22">
        <v>0.0096</v>
      </c>
      <c r="G32" s="22">
        <v>3.05</v>
      </c>
      <c r="H32" s="22">
        <v>3.4</v>
      </c>
      <c r="I32" s="22">
        <v>0.2</v>
      </c>
      <c r="J32" s="21" t="s">
        <v>56</v>
      </c>
    </row>
    <row r="33">
      <c r="A33" s="20" t="s">
        <v>167</v>
      </c>
      <c r="B33" s="21" t="s">
        <v>168</v>
      </c>
      <c r="C33" s="21" t="s">
        <v>169</v>
      </c>
      <c r="D33" s="21" t="s">
        <v>170</v>
      </c>
      <c r="E33" s="21" t="s">
        <v>55</v>
      </c>
      <c r="F33" s="22">
        <v>0.0437</v>
      </c>
      <c r="G33" s="22">
        <v>2.87</v>
      </c>
      <c r="H33" s="22">
        <v>3.9</v>
      </c>
      <c r="I33" s="22">
        <v>0.2</v>
      </c>
      <c r="J33" s="25" t="s">
        <v>56</v>
      </c>
    </row>
    <row r="34">
      <c r="A34" s="20" t="s">
        <v>171</v>
      </c>
      <c r="B34" s="21" t="s">
        <v>172</v>
      </c>
      <c r="C34" s="21" t="s">
        <v>173</v>
      </c>
      <c r="D34" s="21" t="s">
        <v>170</v>
      </c>
      <c r="E34" s="21" t="s">
        <v>55</v>
      </c>
      <c r="F34" s="22">
        <v>0.0661</v>
      </c>
      <c r="G34" s="22">
        <v>2.84</v>
      </c>
      <c r="H34" s="22">
        <v>3.7</v>
      </c>
      <c r="I34" s="22">
        <v>0.0</v>
      </c>
      <c r="J34" s="21" t="s">
        <v>56</v>
      </c>
    </row>
    <row r="35">
      <c r="A35" s="20" t="s">
        <v>174</v>
      </c>
      <c r="B35" s="21" t="s">
        <v>175</v>
      </c>
      <c r="C35" s="21" t="s">
        <v>176</v>
      </c>
      <c r="D35" s="21" t="s">
        <v>109</v>
      </c>
      <c r="E35" s="21" t="s">
        <v>55</v>
      </c>
      <c r="F35" s="22">
        <v>0.0111</v>
      </c>
      <c r="G35" s="22">
        <v>3.1124</v>
      </c>
      <c r="H35" s="22">
        <v>3.5</v>
      </c>
      <c r="I35" s="22">
        <v>0.4</v>
      </c>
      <c r="J35" s="21" t="s">
        <v>71</v>
      </c>
    </row>
    <row r="36">
      <c r="A36" s="20" t="s">
        <v>177</v>
      </c>
      <c r="B36" s="21" t="s">
        <v>178</v>
      </c>
      <c r="C36" s="21" t="s">
        <v>179</v>
      </c>
      <c r="D36" s="21" t="s">
        <v>109</v>
      </c>
      <c r="E36" s="21" t="s">
        <v>55</v>
      </c>
      <c r="F36" s="22">
        <v>0.0111</v>
      </c>
      <c r="G36" s="22">
        <v>3.1124</v>
      </c>
      <c r="H36" s="22">
        <v>3.8</v>
      </c>
      <c r="I36" s="22">
        <v>0.3</v>
      </c>
      <c r="J36" s="21" t="s">
        <v>71</v>
      </c>
    </row>
    <row r="37">
      <c r="A37" s="20" t="s">
        <v>180</v>
      </c>
      <c r="B37" s="21" t="s">
        <v>181</v>
      </c>
      <c r="C37" s="21" t="s">
        <v>182</v>
      </c>
      <c r="D37" s="21" t="s">
        <v>109</v>
      </c>
      <c r="E37" s="21" t="s">
        <v>55</v>
      </c>
      <c r="F37" s="22">
        <v>0.0065</v>
      </c>
      <c r="G37" s="22">
        <v>3.2292</v>
      </c>
      <c r="H37" s="26"/>
      <c r="I37" s="23"/>
      <c r="J37" s="21" t="s">
        <v>71</v>
      </c>
    </row>
    <row r="38">
      <c r="A38" s="20" t="s">
        <v>183</v>
      </c>
      <c r="B38" s="21" t="s">
        <v>184</v>
      </c>
      <c r="C38" s="21" t="s">
        <v>185</v>
      </c>
      <c r="D38" s="21" t="s">
        <v>186</v>
      </c>
      <c r="E38" s="21" t="s">
        <v>55</v>
      </c>
      <c r="F38" s="22">
        <v>0.0083</v>
      </c>
      <c r="G38" s="22">
        <v>3.09</v>
      </c>
      <c r="H38" s="22">
        <v>3.5</v>
      </c>
      <c r="I38" s="22">
        <v>0.3</v>
      </c>
      <c r="J38" s="21" t="s">
        <v>163</v>
      </c>
    </row>
    <row r="39">
      <c r="A39" s="20" t="s">
        <v>187</v>
      </c>
      <c r="B39" s="21" t="s">
        <v>188</v>
      </c>
      <c r="C39" s="24" t="s">
        <v>189</v>
      </c>
      <c r="D39" s="21" t="s">
        <v>190</v>
      </c>
      <c r="E39" s="21" t="s">
        <v>55</v>
      </c>
      <c r="F39" s="22">
        <v>0.0115</v>
      </c>
      <c r="G39" s="22">
        <v>3.07</v>
      </c>
      <c r="H39" s="22">
        <v>3.2</v>
      </c>
      <c r="I39" s="22">
        <v>0.2</v>
      </c>
      <c r="J39" s="21" t="s">
        <v>56</v>
      </c>
    </row>
    <row r="40">
      <c r="A40" s="20" t="s">
        <v>191</v>
      </c>
      <c r="B40" s="21" t="s">
        <v>192</v>
      </c>
      <c r="C40" s="21" t="s">
        <v>193</v>
      </c>
      <c r="D40" s="21" t="s">
        <v>194</v>
      </c>
      <c r="E40" s="21" t="s">
        <v>55</v>
      </c>
      <c r="F40" s="22">
        <v>0.0019</v>
      </c>
      <c r="G40" s="22">
        <v>3.07</v>
      </c>
      <c r="H40" s="22">
        <v>3.9</v>
      </c>
      <c r="I40" s="22">
        <v>0.63</v>
      </c>
      <c r="J40" s="21" t="s">
        <v>163</v>
      </c>
    </row>
    <row r="41">
      <c r="A41" s="20" t="s">
        <v>195</v>
      </c>
      <c r="B41" s="21" t="s">
        <v>196</v>
      </c>
      <c r="C41" s="21" t="s">
        <v>197</v>
      </c>
      <c r="D41" s="21" t="s">
        <v>194</v>
      </c>
      <c r="E41" s="21" t="s">
        <v>55</v>
      </c>
      <c r="F41" s="22">
        <v>9.0E-4</v>
      </c>
      <c r="G41" s="22">
        <v>3.12</v>
      </c>
      <c r="H41" s="22">
        <v>4.5</v>
      </c>
      <c r="I41" s="22">
        <v>0.8</v>
      </c>
      <c r="J41" s="21" t="s">
        <v>163</v>
      </c>
    </row>
    <row r="42">
      <c r="A42" s="20" t="s">
        <v>198</v>
      </c>
      <c r="B42" s="21" t="s">
        <v>199</v>
      </c>
      <c r="C42" s="21" t="s">
        <v>200</v>
      </c>
      <c r="D42" s="21" t="s">
        <v>85</v>
      </c>
      <c r="E42" s="21" t="s">
        <v>55</v>
      </c>
      <c r="F42" s="22">
        <v>0.0167</v>
      </c>
      <c r="G42" s="22">
        <v>3.0423</v>
      </c>
      <c r="H42" s="22">
        <v>3.3</v>
      </c>
      <c r="I42" s="22">
        <v>0.1</v>
      </c>
      <c r="J42" s="21" t="s">
        <v>71</v>
      </c>
    </row>
    <row r="43">
      <c r="A43" s="20" t="s">
        <v>201</v>
      </c>
      <c r="B43" s="21" t="s">
        <v>202</v>
      </c>
      <c r="C43" s="21" t="s">
        <v>203</v>
      </c>
      <c r="D43" s="21" t="s">
        <v>85</v>
      </c>
      <c r="E43" s="21" t="s">
        <v>55</v>
      </c>
      <c r="F43" s="22">
        <v>0.0147</v>
      </c>
      <c r="G43" s="22">
        <v>3.0559</v>
      </c>
      <c r="H43" s="22">
        <v>3.2</v>
      </c>
      <c r="I43" s="22">
        <v>0.49</v>
      </c>
      <c r="J43" s="21" t="s">
        <v>71</v>
      </c>
    </row>
    <row r="44">
      <c r="A44" s="20" t="s">
        <v>204</v>
      </c>
      <c r="B44" s="21" t="s">
        <v>205</v>
      </c>
      <c r="C44" s="21" t="s">
        <v>206</v>
      </c>
      <c r="D44" s="21" t="s">
        <v>85</v>
      </c>
      <c r="E44" s="21" t="s">
        <v>55</v>
      </c>
      <c r="F44" s="22">
        <v>0.0126</v>
      </c>
      <c r="G44" s="22">
        <v>2.99</v>
      </c>
      <c r="H44" s="22">
        <v>3.2</v>
      </c>
      <c r="I44" s="22">
        <v>0.39</v>
      </c>
      <c r="J44" s="21" t="s">
        <v>207</v>
      </c>
    </row>
    <row r="45">
      <c r="A45" s="20" t="s">
        <v>30</v>
      </c>
      <c r="B45" s="21" t="s">
        <v>208</v>
      </c>
      <c r="C45" s="21" t="s">
        <v>209</v>
      </c>
      <c r="D45" s="21" t="s">
        <v>85</v>
      </c>
      <c r="E45" s="21" t="s">
        <v>55</v>
      </c>
      <c r="F45" s="22">
        <v>0.0127</v>
      </c>
      <c r="G45" s="22">
        <v>3.1581</v>
      </c>
      <c r="H45" s="22">
        <v>3.3</v>
      </c>
      <c r="I45" s="22">
        <v>0.41</v>
      </c>
      <c r="J45" s="21" t="s">
        <v>71</v>
      </c>
    </row>
    <row r="46">
      <c r="A46" s="20" t="s">
        <v>210</v>
      </c>
      <c r="B46" s="21" t="s">
        <v>211</v>
      </c>
      <c r="C46" s="21" t="s">
        <v>212</v>
      </c>
      <c r="D46" s="21" t="s">
        <v>85</v>
      </c>
      <c r="E46" s="21" t="s">
        <v>55</v>
      </c>
      <c r="F46" s="22">
        <v>0.0199</v>
      </c>
      <c r="G46" s="22">
        <v>2.9932</v>
      </c>
      <c r="H46" s="22">
        <v>3.5</v>
      </c>
      <c r="I46" s="22">
        <v>0.2</v>
      </c>
      <c r="J46" s="21" t="s">
        <v>71</v>
      </c>
    </row>
    <row r="47">
      <c r="A47" s="20" t="s">
        <v>31</v>
      </c>
      <c r="B47" s="21" t="s">
        <v>213</v>
      </c>
      <c r="C47" s="21" t="s">
        <v>214</v>
      </c>
      <c r="D47" s="21" t="s">
        <v>85</v>
      </c>
      <c r="E47" s="21" t="s">
        <v>55</v>
      </c>
      <c r="F47" s="22">
        <v>0.0121</v>
      </c>
      <c r="G47" s="22">
        <v>3.1612</v>
      </c>
      <c r="H47" s="22">
        <v>3.6</v>
      </c>
      <c r="I47" s="22">
        <v>0.48</v>
      </c>
      <c r="J47" s="21" t="s">
        <v>71</v>
      </c>
    </row>
    <row r="48">
      <c r="A48" s="20" t="s">
        <v>32</v>
      </c>
      <c r="B48" s="21" t="s">
        <v>215</v>
      </c>
      <c r="C48" s="21" t="s">
        <v>216</v>
      </c>
      <c r="D48" s="21" t="s">
        <v>85</v>
      </c>
      <c r="E48" s="21" t="s">
        <v>55</v>
      </c>
      <c r="F48" s="22">
        <v>0.0194</v>
      </c>
      <c r="G48" s="22">
        <v>2.9996</v>
      </c>
      <c r="H48" s="22">
        <v>3.4</v>
      </c>
      <c r="I48" s="22">
        <v>0.47</v>
      </c>
      <c r="J48" s="21" t="s">
        <v>71</v>
      </c>
    </row>
    <row r="49">
      <c r="A49" s="20" t="s">
        <v>217</v>
      </c>
      <c r="B49" s="21" t="s">
        <v>218</v>
      </c>
      <c r="C49" s="21" t="s">
        <v>219</v>
      </c>
      <c r="D49" s="21" t="s">
        <v>85</v>
      </c>
      <c r="E49" s="21" t="s">
        <v>55</v>
      </c>
      <c r="F49" s="26"/>
      <c r="G49" s="26"/>
      <c r="H49" s="23"/>
      <c r="I49" s="23"/>
      <c r="J49" s="21" t="s">
        <v>56</v>
      </c>
    </row>
    <row r="50">
      <c r="A50" s="20" t="s">
        <v>39</v>
      </c>
      <c r="B50" s="21" t="s">
        <v>220</v>
      </c>
      <c r="C50" s="21" t="s">
        <v>221</v>
      </c>
      <c r="D50" s="21" t="s">
        <v>85</v>
      </c>
      <c r="E50" s="21" t="s">
        <v>55</v>
      </c>
      <c r="F50" s="22">
        <v>0.0127</v>
      </c>
      <c r="G50" s="22">
        <v>3.1581</v>
      </c>
      <c r="H50" s="22">
        <v>3.3</v>
      </c>
      <c r="I50" s="22">
        <v>0.41</v>
      </c>
      <c r="J50" s="21" t="s">
        <v>222</v>
      </c>
    </row>
    <row r="51">
      <c r="A51" s="20" t="s">
        <v>223</v>
      </c>
      <c r="B51" s="21" t="s">
        <v>224</v>
      </c>
      <c r="C51" s="21" t="s">
        <v>225</v>
      </c>
      <c r="D51" s="21" t="s">
        <v>85</v>
      </c>
      <c r="E51" s="21" t="s">
        <v>55</v>
      </c>
      <c r="F51" s="22">
        <v>0.01</v>
      </c>
      <c r="G51" s="22">
        <v>3.2077</v>
      </c>
      <c r="H51" s="22">
        <v>4.4</v>
      </c>
      <c r="I51" s="22">
        <v>0.0</v>
      </c>
      <c r="J51" s="21" t="s">
        <v>71</v>
      </c>
    </row>
    <row r="52">
      <c r="A52" s="20" t="s">
        <v>226</v>
      </c>
      <c r="B52" s="21" t="s">
        <v>227</v>
      </c>
      <c r="C52" s="21" t="s">
        <v>228</v>
      </c>
      <c r="D52" s="21" t="s">
        <v>97</v>
      </c>
      <c r="E52" s="21" t="s">
        <v>55</v>
      </c>
      <c r="F52" s="22">
        <v>0.0093</v>
      </c>
      <c r="G52" s="22">
        <v>3.06</v>
      </c>
      <c r="H52" s="22">
        <v>3.3</v>
      </c>
      <c r="I52" s="22">
        <v>0.46</v>
      </c>
      <c r="J52" s="21" t="s">
        <v>56</v>
      </c>
    </row>
    <row r="53">
      <c r="A53" s="20" t="s">
        <v>229</v>
      </c>
      <c r="B53" s="21" t="s">
        <v>230</v>
      </c>
      <c r="C53" s="21" t="s">
        <v>231</v>
      </c>
      <c r="D53" s="21" t="s">
        <v>97</v>
      </c>
      <c r="E53" s="21" t="s">
        <v>55</v>
      </c>
      <c r="F53" s="22">
        <v>0.01</v>
      </c>
      <c r="G53" s="22">
        <v>3.13</v>
      </c>
      <c r="H53" s="22">
        <v>3.5</v>
      </c>
      <c r="I53" s="22">
        <v>0.54</v>
      </c>
      <c r="J53" s="21" t="s">
        <v>56</v>
      </c>
    </row>
    <row r="54">
      <c r="A54" s="20" t="s">
        <v>232</v>
      </c>
      <c r="B54" s="21" t="s">
        <v>233</v>
      </c>
      <c r="C54" s="24" t="s">
        <v>234</v>
      </c>
      <c r="D54" s="21" t="s">
        <v>97</v>
      </c>
      <c r="E54" s="21" t="s">
        <v>55</v>
      </c>
      <c r="F54" s="22">
        <v>0.0105</v>
      </c>
      <c r="G54" s="22">
        <v>3.2</v>
      </c>
      <c r="H54" s="22">
        <v>3.3</v>
      </c>
      <c r="I54" s="22">
        <v>0.2</v>
      </c>
      <c r="J54" s="21" t="s">
        <v>56</v>
      </c>
    </row>
    <row r="55">
      <c r="A55" s="20" t="s">
        <v>235</v>
      </c>
      <c r="B55" s="21" t="s">
        <v>236</v>
      </c>
      <c r="C55" s="24" t="s">
        <v>237</v>
      </c>
      <c r="D55" s="21" t="s">
        <v>97</v>
      </c>
      <c r="E55" s="21" t="s">
        <v>70</v>
      </c>
      <c r="F55" s="22">
        <v>0.0102</v>
      </c>
      <c r="G55" s="22">
        <v>3.06</v>
      </c>
      <c r="H55" s="22">
        <v>3.7</v>
      </c>
      <c r="I55" s="22">
        <v>0.2</v>
      </c>
      <c r="J55" s="21" t="s">
        <v>56</v>
      </c>
    </row>
    <row r="56">
      <c r="A56" s="20" t="s">
        <v>238</v>
      </c>
      <c r="B56" s="21" t="s">
        <v>239</v>
      </c>
      <c r="C56" s="21" t="s">
        <v>240</v>
      </c>
      <c r="D56" s="21" t="s">
        <v>97</v>
      </c>
      <c r="E56" s="21" t="s">
        <v>55</v>
      </c>
      <c r="F56" s="22">
        <v>0.0131</v>
      </c>
      <c r="G56" s="22">
        <v>3.038</v>
      </c>
      <c r="H56" s="22">
        <v>3.3</v>
      </c>
      <c r="I56" s="22">
        <v>0.44</v>
      </c>
      <c r="J56" s="21" t="s">
        <v>241</v>
      </c>
    </row>
    <row r="57">
      <c r="A57" s="20" t="s">
        <v>242</v>
      </c>
      <c r="B57" s="21" t="s">
        <v>243</v>
      </c>
      <c r="C57" s="21" t="s">
        <v>244</v>
      </c>
      <c r="D57" s="21" t="s">
        <v>245</v>
      </c>
      <c r="E57" s="21" t="s">
        <v>55</v>
      </c>
      <c r="F57" s="22">
        <v>0.0174</v>
      </c>
      <c r="G57" s="22">
        <v>2.9</v>
      </c>
      <c r="H57" s="22">
        <v>3.8</v>
      </c>
      <c r="I57" s="22">
        <v>0.47</v>
      </c>
      <c r="J57" s="21" t="s">
        <v>56</v>
      </c>
    </row>
    <row r="58">
      <c r="A58" s="20" t="s">
        <v>246</v>
      </c>
      <c r="B58" s="21" t="s">
        <v>247</v>
      </c>
      <c r="C58" s="21" t="s">
        <v>248</v>
      </c>
      <c r="D58" s="21" t="s">
        <v>249</v>
      </c>
      <c r="E58" s="21" t="s">
        <v>61</v>
      </c>
      <c r="F58" s="22">
        <v>0.0337</v>
      </c>
      <c r="G58" s="22">
        <v>2.9004</v>
      </c>
      <c r="H58" s="22">
        <v>3.0</v>
      </c>
      <c r="I58" s="22">
        <v>0.0</v>
      </c>
      <c r="J58" s="21" t="s">
        <v>71</v>
      </c>
    </row>
    <row r="59">
      <c r="A59" s="20" t="s">
        <v>250</v>
      </c>
      <c r="B59" s="21" t="s">
        <v>251</v>
      </c>
      <c r="C59" s="21" t="s">
        <v>252</v>
      </c>
      <c r="D59" s="21" t="s">
        <v>249</v>
      </c>
      <c r="E59" s="21" t="s">
        <v>61</v>
      </c>
      <c r="F59" s="22">
        <v>0.0428</v>
      </c>
      <c r="G59" s="22">
        <v>2.8577</v>
      </c>
      <c r="H59" s="22">
        <v>2.6</v>
      </c>
      <c r="I59" s="22">
        <v>0.33</v>
      </c>
      <c r="J59" s="21" t="s">
        <v>71</v>
      </c>
    </row>
    <row r="60">
      <c r="A60" s="20" t="s">
        <v>253</v>
      </c>
      <c r="B60" s="21" t="s">
        <v>254</v>
      </c>
      <c r="C60" s="21" t="s">
        <v>255</v>
      </c>
      <c r="D60" s="21" t="s">
        <v>256</v>
      </c>
      <c r="E60" s="21" t="s">
        <v>55</v>
      </c>
      <c r="F60" s="22">
        <v>0.0159</v>
      </c>
      <c r="G60" s="22">
        <v>2.97</v>
      </c>
      <c r="H60" s="22">
        <v>3.5</v>
      </c>
      <c r="I60" s="22">
        <v>0.57</v>
      </c>
      <c r="J60" s="21" t="s">
        <v>56</v>
      </c>
    </row>
    <row r="61">
      <c r="A61" s="20" t="s">
        <v>257</v>
      </c>
      <c r="B61" s="21" t="s">
        <v>258</v>
      </c>
      <c r="C61" s="21" t="s">
        <v>259</v>
      </c>
      <c r="D61" s="21" t="s">
        <v>256</v>
      </c>
      <c r="E61" s="21" t="s">
        <v>55</v>
      </c>
      <c r="F61" s="22">
        <v>0.0115</v>
      </c>
      <c r="G61" s="22">
        <v>2.89</v>
      </c>
      <c r="H61" s="22">
        <v>3.5</v>
      </c>
      <c r="I61" s="22">
        <v>0.4</v>
      </c>
      <c r="J61" s="21" t="s">
        <v>56</v>
      </c>
    </row>
    <row r="62">
      <c r="A62" s="20" t="s">
        <v>260</v>
      </c>
      <c r="B62" s="21" t="s">
        <v>261</v>
      </c>
      <c r="C62" s="21" t="s">
        <v>262</v>
      </c>
      <c r="D62" s="21" t="s">
        <v>109</v>
      </c>
      <c r="E62" s="21" t="s">
        <v>55</v>
      </c>
      <c r="F62" s="22">
        <v>0.0178</v>
      </c>
      <c r="G62" s="22">
        <v>3.03</v>
      </c>
      <c r="H62" s="22">
        <v>3.7</v>
      </c>
      <c r="I62" s="22">
        <v>0.4</v>
      </c>
      <c r="J62" s="21" t="s">
        <v>56</v>
      </c>
    </row>
    <row r="63">
      <c r="A63" s="20" t="s">
        <v>263</v>
      </c>
      <c r="B63" s="21" t="s">
        <v>264</v>
      </c>
      <c r="C63" s="21" t="s">
        <v>265</v>
      </c>
      <c r="D63" s="21" t="s">
        <v>266</v>
      </c>
      <c r="E63" s="21" t="s">
        <v>70</v>
      </c>
      <c r="F63" s="22">
        <v>0.012</v>
      </c>
      <c r="G63" s="22">
        <v>3.02</v>
      </c>
      <c r="H63" s="22">
        <v>2.0</v>
      </c>
      <c r="I63" s="22">
        <v>0.0</v>
      </c>
      <c r="J63" s="21" t="s">
        <v>267</v>
      </c>
    </row>
    <row r="64">
      <c r="A64" s="20" t="s">
        <v>268</v>
      </c>
      <c r="B64" s="21" t="s">
        <v>269</v>
      </c>
      <c r="C64" s="21" t="s">
        <v>270</v>
      </c>
      <c r="D64" s="21" t="s">
        <v>97</v>
      </c>
      <c r="E64" s="21" t="s">
        <v>55</v>
      </c>
      <c r="F64" s="22">
        <v>0.203</v>
      </c>
      <c r="G64" s="22">
        <v>2.988</v>
      </c>
      <c r="H64" s="22">
        <v>4.2</v>
      </c>
      <c r="I64" s="22">
        <v>0.0</v>
      </c>
      <c r="J64" s="21" t="s">
        <v>71</v>
      </c>
    </row>
    <row r="65">
      <c r="A65" s="20" t="s">
        <v>271</v>
      </c>
      <c r="B65" s="21" t="s">
        <v>272</v>
      </c>
      <c r="C65" s="21" t="s">
        <v>273</v>
      </c>
      <c r="D65" s="21" t="s">
        <v>60</v>
      </c>
      <c r="E65" s="21" t="s">
        <v>61</v>
      </c>
      <c r="F65" s="22">
        <v>0.049</v>
      </c>
      <c r="G65" s="22">
        <v>2.78</v>
      </c>
      <c r="H65" s="22">
        <v>3.0</v>
      </c>
      <c r="I65" s="22">
        <v>0.25</v>
      </c>
      <c r="J65" s="21" t="s">
        <v>274</v>
      </c>
    </row>
    <row r="66">
      <c r="A66" s="20" t="s">
        <v>275</v>
      </c>
      <c r="B66" s="21" t="s">
        <v>276</v>
      </c>
      <c r="C66" s="21" t="s">
        <v>277</v>
      </c>
      <c r="D66" s="21" t="s">
        <v>60</v>
      </c>
      <c r="E66" s="21" t="s">
        <v>61</v>
      </c>
      <c r="F66" s="22">
        <v>0.049</v>
      </c>
      <c r="G66" s="22">
        <v>2.78</v>
      </c>
      <c r="H66" s="22">
        <v>3.3</v>
      </c>
      <c r="I66" s="22">
        <v>0.2</v>
      </c>
      <c r="J66" s="21" t="s">
        <v>56</v>
      </c>
    </row>
    <row r="67">
      <c r="A67" s="20" t="s">
        <v>278</v>
      </c>
      <c r="B67" s="21" t="s">
        <v>279</v>
      </c>
      <c r="C67" s="21" t="s">
        <v>280</v>
      </c>
      <c r="D67" s="21" t="s">
        <v>281</v>
      </c>
      <c r="E67" s="21" t="s">
        <v>55</v>
      </c>
      <c r="F67" s="22">
        <v>0.0162</v>
      </c>
      <c r="G67" s="22">
        <v>3.0112</v>
      </c>
      <c r="H67" s="22">
        <v>3.9</v>
      </c>
      <c r="I67" s="22">
        <v>0.2</v>
      </c>
      <c r="J67" s="21" t="s">
        <v>71</v>
      </c>
    </row>
    <row r="68">
      <c r="A68" s="20" t="s">
        <v>27</v>
      </c>
      <c r="B68" s="21" t="s">
        <v>282</v>
      </c>
      <c r="C68" s="21" t="s">
        <v>283</v>
      </c>
      <c r="D68" s="21" t="s">
        <v>281</v>
      </c>
      <c r="E68" s="21" t="s">
        <v>55</v>
      </c>
      <c r="F68" s="22">
        <v>0.0194</v>
      </c>
      <c r="G68" s="22">
        <v>2.9779</v>
      </c>
      <c r="H68" s="22">
        <v>4.2</v>
      </c>
      <c r="I68" s="22">
        <v>0.72</v>
      </c>
      <c r="J68" s="21" t="s">
        <v>71</v>
      </c>
    </row>
    <row r="69">
      <c r="A69" s="20" t="s">
        <v>284</v>
      </c>
      <c r="B69" s="21" t="s">
        <v>285</v>
      </c>
      <c r="C69" s="21" t="s">
        <v>286</v>
      </c>
      <c r="D69" s="21" t="s">
        <v>281</v>
      </c>
      <c r="E69" s="21" t="s">
        <v>55</v>
      </c>
      <c r="F69" s="22">
        <v>0.0151</v>
      </c>
      <c r="G69" s="22">
        <v>3.0601</v>
      </c>
      <c r="H69" s="22">
        <v>4.4</v>
      </c>
      <c r="I69" s="22">
        <v>0.5</v>
      </c>
      <c r="J69" s="21" t="s">
        <v>71</v>
      </c>
    </row>
    <row r="70">
      <c r="A70" s="20" t="s">
        <v>287</v>
      </c>
      <c r="B70" s="21" t="s">
        <v>288</v>
      </c>
      <c r="C70" s="21" t="s">
        <v>289</v>
      </c>
      <c r="D70" s="21" t="s">
        <v>281</v>
      </c>
      <c r="E70" s="21" t="s">
        <v>55</v>
      </c>
      <c r="F70" s="22">
        <v>0.0308</v>
      </c>
      <c r="G70" s="22">
        <v>2.8574</v>
      </c>
      <c r="H70" s="22">
        <v>4.4</v>
      </c>
      <c r="I70" s="22">
        <v>0.03</v>
      </c>
      <c r="J70" s="21" t="s">
        <v>71</v>
      </c>
    </row>
    <row r="71">
      <c r="A71" s="20" t="s">
        <v>33</v>
      </c>
      <c r="B71" s="21" t="s">
        <v>290</v>
      </c>
      <c r="C71" s="21" t="s">
        <v>291</v>
      </c>
      <c r="D71" s="21" t="s">
        <v>281</v>
      </c>
      <c r="E71" s="21" t="s">
        <v>55</v>
      </c>
      <c r="F71" s="22">
        <v>0.0429</v>
      </c>
      <c r="G71" s="22">
        <v>2.719</v>
      </c>
      <c r="H71" s="22">
        <v>4.4</v>
      </c>
      <c r="I71" s="22">
        <v>0.75</v>
      </c>
      <c r="J71" s="21" t="s">
        <v>71</v>
      </c>
    </row>
    <row r="72">
      <c r="A72" s="20" t="s">
        <v>29</v>
      </c>
      <c r="B72" s="21" t="s">
        <v>292</v>
      </c>
      <c r="C72" s="21" t="s">
        <v>293</v>
      </c>
      <c r="D72" s="21" t="s">
        <v>281</v>
      </c>
      <c r="E72" s="21" t="s">
        <v>55</v>
      </c>
      <c r="F72" s="26"/>
      <c r="G72" s="26"/>
      <c r="H72" s="23"/>
      <c r="I72" s="23"/>
      <c r="J72" s="26"/>
    </row>
    <row r="73">
      <c r="A73" s="20" t="s">
        <v>294</v>
      </c>
      <c r="B73" s="21" t="s">
        <v>295</v>
      </c>
      <c r="C73" s="21" t="s">
        <v>296</v>
      </c>
      <c r="D73" s="21" t="s">
        <v>281</v>
      </c>
      <c r="E73" s="21" t="s">
        <v>55</v>
      </c>
      <c r="F73" s="22">
        <v>0.0295</v>
      </c>
      <c r="G73" s="22">
        <v>2.8146</v>
      </c>
      <c r="H73" s="22">
        <v>3.8</v>
      </c>
      <c r="I73" s="22">
        <v>0.62</v>
      </c>
      <c r="J73" s="21" t="s">
        <v>71</v>
      </c>
    </row>
    <row r="74">
      <c r="A74" s="20" t="s">
        <v>297</v>
      </c>
      <c r="B74" s="21" t="s">
        <v>298</v>
      </c>
      <c r="C74" s="21" t="s">
        <v>299</v>
      </c>
      <c r="D74" s="21" t="s">
        <v>300</v>
      </c>
      <c r="E74" s="21" t="s">
        <v>55</v>
      </c>
      <c r="F74" s="22">
        <v>0.0079</v>
      </c>
      <c r="G74" s="22">
        <v>2.98</v>
      </c>
      <c r="H74" s="22">
        <v>4.5</v>
      </c>
      <c r="I74" s="22">
        <v>0.0</v>
      </c>
      <c r="J74" s="21" t="s">
        <v>56</v>
      </c>
    </row>
    <row r="75">
      <c r="A75" s="20" t="s">
        <v>301</v>
      </c>
      <c r="B75" s="21" t="s">
        <v>302</v>
      </c>
      <c r="C75" s="21" t="s">
        <v>303</v>
      </c>
      <c r="D75" s="21" t="s">
        <v>93</v>
      </c>
      <c r="E75" s="21" t="s">
        <v>61</v>
      </c>
      <c r="F75" s="22">
        <v>0.0562</v>
      </c>
      <c r="G75" s="22">
        <v>2.6532</v>
      </c>
      <c r="H75" s="22">
        <v>2.4</v>
      </c>
      <c r="I75" s="22">
        <v>0.28</v>
      </c>
      <c r="J75" s="21" t="s">
        <v>71</v>
      </c>
    </row>
    <row r="76">
      <c r="A76" s="20" t="s">
        <v>304</v>
      </c>
      <c r="B76" s="21" t="s">
        <v>305</v>
      </c>
      <c r="C76" s="21" t="s">
        <v>306</v>
      </c>
      <c r="D76" s="21" t="s">
        <v>54</v>
      </c>
      <c r="E76" s="21" t="s">
        <v>70</v>
      </c>
      <c r="F76" s="22">
        <v>0.0239</v>
      </c>
      <c r="G76" s="22">
        <v>3.0825</v>
      </c>
      <c r="H76" s="22">
        <v>2.1</v>
      </c>
      <c r="I76" s="22">
        <v>0.15</v>
      </c>
      <c r="J76" s="21" t="s">
        <v>71</v>
      </c>
    </row>
    <row r="77">
      <c r="A77" s="20" t="s">
        <v>307</v>
      </c>
      <c r="B77" s="21" t="s">
        <v>308</v>
      </c>
      <c r="C77" s="21" t="s">
        <v>309</v>
      </c>
      <c r="D77" s="21" t="s">
        <v>310</v>
      </c>
      <c r="E77" s="21" t="s">
        <v>55</v>
      </c>
      <c r="F77" s="22">
        <v>0.0098</v>
      </c>
      <c r="G77" s="22">
        <v>3.12</v>
      </c>
      <c r="H77" s="22">
        <v>3.5</v>
      </c>
      <c r="I77" s="22">
        <v>0.37</v>
      </c>
      <c r="J77" s="21" t="s">
        <v>56</v>
      </c>
    </row>
    <row r="78">
      <c r="A78" s="20" t="s">
        <v>311</v>
      </c>
      <c r="B78" s="21" t="s">
        <v>312</v>
      </c>
      <c r="C78" s="21" t="s">
        <v>313</v>
      </c>
      <c r="D78" s="21" t="s">
        <v>109</v>
      </c>
      <c r="E78" s="21" t="s">
        <v>55</v>
      </c>
      <c r="F78" s="22">
        <v>0.0094</v>
      </c>
      <c r="G78" s="22">
        <v>3.12</v>
      </c>
      <c r="H78" s="22">
        <v>4.5</v>
      </c>
      <c r="I78" s="22">
        <v>0.8</v>
      </c>
      <c r="J78" s="21" t="s">
        <v>71</v>
      </c>
    </row>
    <row r="79">
      <c r="A79" s="20" t="s">
        <v>314</v>
      </c>
      <c r="B79" s="21" t="s">
        <v>315</v>
      </c>
      <c r="C79" s="21" t="s">
        <v>316</v>
      </c>
      <c r="D79" s="21" t="s">
        <v>317</v>
      </c>
      <c r="E79" s="21" t="s">
        <v>55</v>
      </c>
      <c r="F79" s="22">
        <v>0.0015</v>
      </c>
      <c r="G79" s="22">
        <v>2.91</v>
      </c>
      <c r="H79" s="22">
        <v>3.5</v>
      </c>
      <c r="I79" s="22">
        <v>0.5</v>
      </c>
      <c r="J79" s="21" t="s">
        <v>56</v>
      </c>
    </row>
    <row r="80">
      <c r="A80" s="20" t="s">
        <v>318</v>
      </c>
      <c r="B80" s="21" t="s">
        <v>319</v>
      </c>
      <c r="C80" s="21" t="s">
        <v>320</v>
      </c>
      <c r="D80" s="21" t="s">
        <v>256</v>
      </c>
      <c r="E80" s="21" t="s">
        <v>55</v>
      </c>
      <c r="F80" s="22">
        <v>0.012</v>
      </c>
      <c r="G80" s="22">
        <v>3.06</v>
      </c>
      <c r="H80" s="22">
        <v>3.6</v>
      </c>
      <c r="I80" s="22">
        <v>0.56</v>
      </c>
      <c r="J80" s="21" t="s">
        <v>56</v>
      </c>
    </row>
    <row r="81">
      <c r="A81" s="20" t="s">
        <v>321</v>
      </c>
      <c r="B81" s="21" t="s">
        <v>322</v>
      </c>
      <c r="C81" s="21" t="s">
        <v>323</v>
      </c>
      <c r="D81" s="21" t="s">
        <v>281</v>
      </c>
      <c r="E81" s="21" t="s">
        <v>55</v>
      </c>
      <c r="F81" s="22">
        <v>0.0405</v>
      </c>
      <c r="G81" s="22">
        <v>2.718</v>
      </c>
      <c r="H81" s="22">
        <v>4.0</v>
      </c>
      <c r="I81" s="22">
        <v>0.67</v>
      </c>
      <c r="J81" s="21" t="s">
        <v>71</v>
      </c>
    </row>
    <row r="82">
      <c r="A82" s="20" t="s">
        <v>324</v>
      </c>
      <c r="B82" s="21" t="s">
        <v>325</v>
      </c>
      <c r="C82" s="21" t="s">
        <v>326</v>
      </c>
      <c r="D82" s="21" t="s">
        <v>109</v>
      </c>
      <c r="E82" s="21" t="s">
        <v>55</v>
      </c>
      <c r="F82" s="22">
        <v>0.0135</v>
      </c>
      <c r="G82" s="22">
        <v>3.043</v>
      </c>
      <c r="H82" s="22">
        <v>3.2</v>
      </c>
      <c r="I82" s="22">
        <v>0.1</v>
      </c>
      <c r="J82" s="21" t="s">
        <v>56</v>
      </c>
    </row>
    <row r="83">
      <c r="A83" s="20" t="s">
        <v>327</v>
      </c>
      <c r="B83" s="21" t="s">
        <v>328</v>
      </c>
      <c r="C83" s="21" t="s">
        <v>329</v>
      </c>
      <c r="D83" s="21" t="s">
        <v>249</v>
      </c>
      <c r="E83" s="21" t="s">
        <v>55</v>
      </c>
      <c r="F83" s="22">
        <v>0.0344</v>
      </c>
      <c r="G83" s="22">
        <v>2.968</v>
      </c>
      <c r="H83" s="23"/>
      <c r="I83" s="23"/>
      <c r="J83" s="21" t="s">
        <v>71</v>
      </c>
    </row>
    <row r="84">
      <c r="A84" s="20" t="s">
        <v>330</v>
      </c>
      <c r="B84" s="21" t="s">
        <v>331</v>
      </c>
      <c r="C84" s="21" t="s">
        <v>332</v>
      </c>
      <c r="D84" s="21" t="s">
        <v>249</v>
      </c>
      <c r="E84" s="21" t="s">
        <v>55</v>
      </c>
      <c r="F84" s="22">
        <v>0.0203</v>
      </c>
      <c r="G84" s="22">
        <v>3.1264</v>
      </c>
      <c r="H84" s="22">
        <v>2.8</v>
      </c>
      <c r="I84" s="22">
        <v>0.0</v>
      </c>
      <c r="J84" s="21" t="s">
        <v>71</v>
      </c>
    </row>
    <row r="85">
      <c r="A85" s="20" t="s">
        <v>333</v>
      </c>
      <c r="B85" s="21" t="s">
        <v>334</v>
      </c>
      <c r="C85" s="21" t="s">
        <v>335</v>
      </c>
      <c r="D85" s="21" t="s">
        <v>310</v>
      </c>
      <c r="E85" s="21" t="s">
        <v>55</v>
      </c>
      <c r="F85" s="22">
        <v>0.01</v>
      </c>
      <c r="G85" s="22">
        <v>3.12</v>
      </c>
      <c r="H85" s="22">
        <v>3.5</v>
      </c>
      <c r="I85" s="22">
        <v>0.53</v>
      </c>
      <c r="J85" s="21" t="s">
        <v>56</v>
      </c>
    </row>
    <row r="86">
      <c r="A86" s="20" t="s">
        <v>336</v>
      </c>
      <c r="B86" s="21" t="s">
        <v>337</v>
      </c>
      <c r="C86" s="21" t="s">
        <v>338</v>
      </c>
      <c r="D86" s="21" t="s">
        <v>339</v>
      </c>
      <c r="E86" s="21" t="s">
        <v>55</v>
      </c>
      <c r="F86" s="22">
        <v>0.0115</v>
      </c>
      <c r="G86" s="22">
        <v>3.09</v>
      </c>
      <c r="H86" s="22">
        <v>4.4</v>
      </c>
      <c r="I86" s="22">
        <v>0.79</v>
      </c>
      <c r="J86" s="21" t="s">
        <v>56</v>
      </c>
    </row>
    <row r="87">
      <c r="A87" s="20" t="s">
        <v>340</v>
      </c>
      <c r="B87" s="21" t="s">
        <v>341</v>
      </c>
      <c r="C87" s="21" t="s">
        <v>342</v>
      </c>
      <c r="D87" s="21" t="s">
        <v>109</v>
      </c>
      <c r="E87" s="21" t="s">
        <v>55</v>
      </c>
      <c r="F87" s="22">
        <v>0.0115</v>
      </c>
      <c r="G87" s="22">
        <v>3.06</v>
      </c>
      <c r="H87" s="22">
        <v>4.1</v>
      </c>
      <c r="I87" s="22">
        <v>0.5</v>
      </c>
      <c r="J87" s="21" t="s">
        <v>56</v>
      </c>
    </row>
    <row r="88">
      <c r="A88" s="20" t="s">
        <v>343</v>
      </c>
      <c r="B88" s="21" t="s">
        <v>344</v>
      </c>
      <c r="C88" s="21" t="s">
        <v>345</v>
      </c>
      <c r="D88" s="21" t="s">
        <v>346</v>
      </c>
      <c r="E88" s="21" t="s">
        <v>70</v>
      </c>
      <c r="F88" s="22">
        <v>0.0153</v>
      </c>
      <c r="G88" s="22">
        <v>3.0626</v>
      </c>
      <c r="H88" s="22">
        <v>2.0</v>
      </c>
      <c r="I88" s="22">
        <v>0.0</v>
      </c>
      <c r="J88" s="21" t="s">
        <v>71</v>
      </c>
    </row>
    <row r="89">
      <c r="A89" s="20" t="s">
        <v>347</v>
      </c>
      <c r="B89" s="21" t="s">
        <v>348</v>
      </c>
      <c r="C89" s="21" t="s">
        <v>349</v>
      </c>
      <c r="D89" s="21" t="s">
        <v>346</v>
      </c>
      <c r="E89" s="21" t="s">
        <v>70</v>
      </c>
      <c r="F89" s="22">
        <v>0.0124</v>
      </c>
      <c r="G89" s="22">
        <v>3.1109</v>
      </c>
      <c r="H89" s="22">
        <v>2.0</v>
      </c>
      <c r="I89" s="22">
        <v>0.0</v>
      </c>
      <c r="J89" s="21" t="s">
        <v>71</v>
      </c>
    </row>
    <row r="90">
      <c r="A90" s="20" t="s">
        <v>350</v>
      </c>
      <c r="B90" s="21" t="s">
        <v>351</v>
      </c>
      <c r="C90" s="21" t="s">
        <v>352</v>
      </c>
      <c r="D90" s="21" t="s">
        <v>346</v>
      </c>
      <c r="E90" s="21" t="s">
        <v>70</v>
      </c>
      <c r="F90" s="22">
        <v>0.0155</v>
      </c>
      <c r="G90" s="22">
        <v>3.0626</v>
      </c>
      <c r="H90" s="22">
        <v>2.0</v>
      </c>
      <c r="I90" s="22">
        <v>0.0</v>
      </c>
      <c r="J90" s="21" t="s">
        <v>71</v>
      </c>
    </row>
    <row r="91">
      <c r="A91" s="20" t="s">
        <v>34</v>
      </c>
      <c r="B91" s="21" t="s">
        <v>353</v>
      </c>
      <c r="C91" s="21" t="s">
        <v>354</v>
      </c>
      <c r="D91" s="21" t="s">
        <v>346</v>
      </c>
      <c r="E91" s="21" t="s">
        <v>70</v>
      </c>
      <c r="F91" s="22">
        <v>0.0147</v>
      </c>
      <c r="G91" s="22">
        <v>3.0548</v>
      </c>
      <c r="H91" s="22">
        <v>2.0</v>
      </c>
      <c r="I91" s="22">
        <v>0.0</v>
      </c>
      <c r="J91" s="21" t="s">
        <v>71</v>
      </c>
    </row>
    <row r="92">
      <c r="A92" s="20" t="s">
        <v>355</v>
      </c>
      <c r="B92" s="21" t="s">
        <v>356</v>
      </c>
      <c r="C92" s="21" t="s">
        <v>357</v>
      </c>
      <c r="D92" s="21" t="s">
        <v>346</v>
      </c>
      <c r="E92" s="21" t="s">
        <v>70</v>
      </c>
      <c r="F92" s="22">
        <v>0.0335</v>
      </c>
      <c r="G92" s="22">
        <v>2.7086</v>
      </c>
      <c r="H92" s="22">
        <v>2.0</v>
      </c>
      <c r="I92" s="22">
        <v>0.0</v>
      </c>
      <c r="J92" s="21" t="s">
        <v>71</v>
      </c>
    </row>
    <row r="93">
      <c r="A93" s="20" t="s">
        <v>358</v>
      </c>
      <c r="B93" s="21" t="s">
        <v>359</v>
      </c>
      <c r="C93" s="21" t="s">
        <v>360</v>
      </c>
      <c r="D93" s="21" t="s">
        <v>346</v>
      </c>
      <c r="E93" s="21" t="s">
        <v>70</v>
      </c>
      <c r="F93" s="22">
        <v>0.025</v>
      </c>
      <c r="G93" s="22">
        <v>2.9214</v>
      </c>
      <c r="H93" s="22">
        <v>2.0</v>
      </c>
      <c r="I93" s="22">
        <v>0.08</v>
      </c>
      <c r="J93" s="21" t="s">
        <v>71</v>
      </c>
    </row>
    <row r="94">
      <c r="A94" s="20" t="s">
        <v>361</v>
      </c>
      <c r="B94" s="21" t="s">
        <v>362</v>
      </c>
      <c r="C94" s="21" t="s">
        <v>363</v>
      </c>
      <c r="D94" s="21" t="s">
        <v>339</v>
      </c>
      <c r="E94" s="21" t="s">
        <v>55</v>
      </c>
      <c r="F94" s="22">
        <v>0.0151</v>
      </c>
      <c r="G94" s="22">
        <v>2.99</v>
      </c>
      <c r="H94" s="22">
        <v>3.8</v>
      </c>
      <c r="I94" s="22">
        <v>0.55</v>
      </c>
      <c r="J94" s="21" t="s">
        <v>56</v>
      </c>
    </row>
    <row r="95">
      <c r="A95" s="20" t="s">
        <v>364</v>
      </c>
      <c r="B95" s="21" t="s">
        <v>365</v>
      </c>
      <c r="C95" s="21" t="s">
        <v>366</v>
      </c>
      <c r="D95" s="21" t="s">
        <v>346</v>
      </c>
      <c r="E95" s="21" t="s">
        <v>70</v>
      </c>
      <c r="F95" s="22">
        <v>0.0121</v>
      </c>
      <c r="G95" s="22">
        <v>3.0275</v>
      </c>
      <c r="H95" s="23"/>
      <c r="I95" s="23"/>
      <c r="J95" s="21" t="s">
        <v>367</v>
      </c>
    </row>
    <row r="96">
      <c r="A96" s="20" t="s">
        <v>368</v>
      </c>
      <c r="B96" s="21" t="s">
        <v>369</v>
      </c>
      <c r="C96" s="21" t="s">
        <v>370</v>
      </c>
      <c r="D96" s="21" t="s">
        <v>346</v>
      </c>
      <c r="E96" s="21" t="s">
        <v>70</v>
      </c>
      <c r="F96" s="22">
        <v>0.0046</v>
      </c>
      <c r="G96" s="22">
        <v>3.4291</v>
      </c>
      <c r="H96" s="22">
        <v>2.0</v>
      </c>
      <c r="I96" s="22">
        <v>0.06</v>
      </c>
      <c r="J96" s="21" t="s">
        <v>71</v>
      </c>
    </row>
    <row r="97">
      <c r="A97" s="20" t="s">
        <v>371</v>
      </c>
      <c r="B97" s="21" t="s">
        <v>372</v>
      </c>
      <c r="C97" s="21" t="s">
        <v>373</v>
      </c>
      <c r="D97" s="21" t="s">
        <v>346</v>
      </c>
      <c r="E97" s="21" t="s">
        <v>70</v>
      </c>
      <c r="F97" s="22">
        <v>0.0099</v>
      </c>
      <c r="G97" s="22">
        <v>3.1708</v>
      </c>
      <c r="H97" s="22">
        <v>2.0</v>
      </c>
      <c r="I97" s="22">
        <v>0.0</v>
      </c>
      <c r="J97" s="21" t="s">
        <v>71</v>
      </c>
    </row>
    <row r="98">
      <c r="A98" s="20" t="s">
        <v>374</v>
      </c>
      <c r="B98" s="21" t="s">
        <v>375</v>
      </c>
      <c r="C98" s="21" t="s">
        <v>376</v>
      </c>
      <c r="D98" s="21" t="s">
        <v>346</v>
      </c>
      <c r="E98" s="21" t="s">
        <v>70</v>
      </c>
      <c r="F98" s="22">
        <v>0.121</v>
      </c>
      <c r="G98" s="22">
        <v>3.0275</v>
      </c>
      <c r="H98" s="22">
        <v>2.0</v>
      </c>
      <c r="I98" s="22">
        <v>0.0</v>
      </c>
      <c r="J98" s="21" t="s">
        <v>71</v>
      </c>
    </row>
    <row r="99">
      <c r="A99" s="20" t="s">
        <v>377</v>
      </c>
      <c r="B99" s="21" t="s">
        <v>378</v>
      </c>
      <c r="C99" s="21" t="s">
        <v>379</v>
      </c>
      <c r="D99" s="21" t="s">
        <v>346</v>
      </c>
      <c r="E99" s="21" t="s">
        <v>70</v>
      </c>
      <c r="F99" s="22">
        <v>0.0156</v>
      </c>
      <c r="G99" s="22">
        <v>3.0641</v>
      </c>
      <c r="H99" s="22">
        <v>2.0</v>
      </c>
      <c r="I99" s="22">
        <v>0.0</v>
      </c>
      <c r="J99" s="21" t="s">
        <v>71</v>
      </c>
    </row>
    <row r="100">
      <c r="A100" s="20" t="s">
        <v>380</v>
      </c>
      <c r="B100" s="21" t="s">
        <v>381</v>
      </c>
      <c r="C100" s="21" t="s">
        <v>382</v>
      </c>
      <c r="D100" s="21" t="s">
        <v>346</v>
      </c>
      <c r="E100" s="21" t="s">
        <v>70</v>
      </c>
      <c r="F100" s="22">
        <v>0.025</v>
      </c>
      <c r="G100" s="22">
        <v>2.9214</v>
      </c>
      <c r="H100" s="22">
        <v>2.0</v>
      </c>
      <c r="I100" s="22">
        <v>0.02</v>
      </c>
      <c r="J100" s="21" t="s">
        <v>71</v>
      </c>
    </row>
    <row r="101">
      <c r="A101" s="20" t="s">
        <v>383</v>
      </c>
      <c r="B101" s="21" t="s">
        <v>384</v>
      </c>
      <c r="C101" s="21" t="s">
        <v>385</v>
      </c>
      <c r="D101" s="21" t="s">
        <v>386</v>
      </c>
      <c r="E101" s="21" t="s">
        <v>55</v>
      </c>
      <c r="F101" s="22">
        <v>0.005</v>
      </c>
      <c r="G101" s="22">
        <v>3.0825</v>
      </c>
      <c r="H101" s="22">
        <v>4.5</v>
      </c>
      <c r="I101" s="22">
        <v>0.6</v>
      </c>
      <c r="J101" s="21" t="s">
        <v>71</v>
      </c>
    </row>
    <row r="102">
      <c r="A102" s="20" t="s">
        <v>387</v>
      </c>
      <c r="B102" s="21" t="s">
        <v>388</v>
      </c>
      <c r="C102" s="24" t="s">
        <v>389</v>
      </c>
      <c r="D102" s="21" t="s">
        <v>54</v>
      </c>
      <c r="E102" s="21" t="s">
        <v>70</v>
      </c>
      <c r="F102" s="22">
        <v>0.0195</v>
      </c>
      <c r="G102" s="22">
        <v>2.99</v>
      </c>
      <c r="H102" s="22">
        <v>2.5</v>
      </c>
      <c r="I102" s="22">
        <v>0.1</v>
      </c>
      <c r="J102" s="21" t="s">
        <v>56</v>
      </c>
    </row>
    <row r="103">
      <c r="A103" s="20" t="s">
        <v>390</v>
      </c>
      <c r="B103" s="21" t="s">
        <v>391</v>
      </c>
      <c r="C103" s="21" t="s">
        <v>392</v>
      </c>
      <c r="D103" s="21" t="s">
        <v>54</v>
      </c>
      <c r="E103" s="21" t="s">
        <v>70</v>
      </c>
      <c r="F103" s="22">
        <v>0.02</v>
      </c>
      <c r="G103" s="22">
        <v>2.99</v>
      </c>
      <c r="H103" s="22">
        <v>2.0</v>
      </c>
      <c r="I103" s="22">
        <v>0.0</v>
      </c>
      <c r="J103" s="21" t="s">
        <v>56</v>
      </c>
    </row>
    <row r="104">
      <c r="A104" s="20" t="s">
        <v>36</v>
      </c>
      <c r="B104" s="21" t="s">
        <v>393</v>
      </c>
      <c r="C104" s="21" t="s">
        <v>394</v>
      </c>
      <c r="D104" s="21" t="s">
        <v>54</v>
      </c>
      <c r="E104" s="21" t="s">
        <v>61</v>
      </c>
      <c r="F104" s="22">
        <v>0.02</v>
      </c>
      <c r="G104" s="22">
        <v>2.95</v>
      </c>
      <c r="H104" s="22">
        <v>3.1</v>
      </c>
      <c r="I104" s="22">
        <v>0.2</v>
      </c>
      <c r="J104" s="21" t="s">
        <v>56</v>
      </c>
    </row>
    <row r="105">
      <c r="A105" s="20" t="s">
        <v>395</v>
      </c>
      <c r="B105" s="21" t="s">
        <v>396</v>
      </c>
      <c r="C105" s="21" t="s">
        <v>397</v>
      </c>
      <c r="D105" s="21" t="s">
        <v>54</v>
      </c>
      <c r="E105" s="21" t="s">
        <v>70</v>
      </c>
      <c r="F105" s="22">
        <v>0.0148</v>
      </c>
      <c r="G105" s="22">
        <v>3.01</v>
      </c>
      <c r="H105" s="22">
        <v>2.0</v>
      </c>
      <c r="I105" s="22">
        <v>0.0</v>
      </c>
      <c r="J105" s="21" t="s">
        <v>56</v>
      </c>
    </row>
    <row r="106">
      <c r="A106" s="20" t="s">
        <v>398</v>
      </c>
      <c r="B106" s="21" t="s">
        <v>399</v>
      </c>
      <c r="C106" s="21" t="s">
        <v>400</v>
      </c>
      <c r="D106" s="21" t="s">
        <v>54</v>
      </c>
      <c r="E106" s="21" t="s">
        <v>61</v>
      </c>
      <c r="F106" s="22">
        <v>0.0219</v>
      </c>
      <c r="G106" s="22">
        <v>2.96</v>
      </c>
      <c r="H106" s="22">
        <v>3.3</v>
      </c>
      <c r="I106" s="22">
        <v>0.3</v>
      </c>
      <c r="J106" s="21" t="s">
        <v>56</v>
      </c>
    </row>
    <row r="107">
      <c r="A107" s="20" t="s">
        <v>401</v>
      </c>
      <c r="B107" s="21" t="s">
        <v>402</v>
      </c>
      <c r="C107" s="24" t="s">
        <v>403</v>
      </c>
      <c r="D107" s="21" t="s">
        <v>54</v>
      </c>
      <c r="E107" s="21" t="s">
        <v>70</v>
      </c>
      <c r="F107" s="22">
        <v>0.0166</v>
      </c>
      <c r="G107" s="22">
        <v>2.99</v>
      </c>
      <c r="H107" s="23"/>
      <c r="I107" s="23"/>
      <c r="J107" s="21" t="s">
        <v>56</v>
      </c>
    </row>
    <row r="108">
      <c r="A108" s="20" t="s">
        <v>404</v>
      </c>
      <c r="B108" s="21" t="s">
        <v>405</v>
      </c>
      <c r="C108" s="21" t="s">
        <v>406</v>
      </c>
      <c r="D108" s="21" t="s">
        <v>407</v>
      </c>
      <c r="E108" s="21" t="s">
        <v>55</v>
      </c>
      <c r="F108" s="22">
        <v>0.0038</v>
      </c>
      <c r="G108" s="22">
        <v>3.21</v>
      </c>
      <c r="H108" s="22">
        <v>4.2</v>
      </c>
      <c r="I108" s="22">
        <v>0.72</v>
      </c>
      <c r="J108" s="21" t="s">
        <v>56</v>
      </c>
    </row>
    <row r="109">
      <c r="A109" s="27" t="s">
        <v>408</v>
      </c>
      <c r="B109" s="21" t="s">
        <v>409</v>
      </c>
      <c r="C109" s="21" t="s">
        <v>410</v>
      </c>
      <c r="D109" s="21" t="s">
        <v>97</v>
      </c>
      <c r="E109" s="21" t="s">
        <v>55</v>
      </c>
      <c r="F109" s="22">
        <v>0.0089</v>
      </c>
      <c r="G109" s="22">
        <v>3.01</v>
      </c>
      <c r="H109" s="22">
        <v>3.3</v>
      </c>
      <c r="I109" s="22">
        <v>0.1</v>
      </c>
      <c r="J109" s="21" t="s">
        <v>56</v>
      </c>
    </row>
    <row r="110">
      <c r="A110" s="20" t="s">
        <v>411</v>
      </c>
      <c r="B110" s="21" t="s">
        <v>412</v>
      </c>
      <c r="C110" s="21" t="s">
        <v>413</v>
      </c>
      <c r="D110" s="21" t="s">
        <v>127</v>
      </c>
      <c r="E110" s="21" t="s">
        <v>55</v>
      </c>
      <c r="F110" s="22">
        <v>0.017</v>
      </c>
      <c r="G110" s="22">
        <v>2.95</v>
      </c>
      <c r="H110" s="22">
        <v>4.1</v>
      </c>
      <c r="I110" s="22">
        <v>0.4</v>
      </c>
      <c r="J110" s="21" t="s">
        <v>56</v>
      </c>
    </row>
    <row r="111">
      <c r="A111" s="27" t="s">
        <v>414</v>
      </c>
      <c r="B111" s="21" t="s">
        <v>415</v>
      </c>
      <c r="C111" s="21" t="s">
        <v>416</v>
      </c>
      <c r="D111" s="21" t="s">
        <v>346</v>
      </c>
      <c r="E111" s="21" t="s">
        <v>70</v>
      </c>
      <c r="F111" s="22">
        <v>0.0046</v>
      </c>
      <c r="G111" s="22">
        <v>3.4291</v>
      </c>
      <c r="H111" s="22">
        <v>2.0</v>
      </c>
      <c r="I111" s="22">
        <v>0.06</v>
      </c>
      <c r="J111" s="21" t="s">
        <v>367</v>
      </c>
    </row>
    <row r="112">
      <c r="A112" s="27" t="s">
        <v>37</v>
      </c>
      <c r="B112" s="21" t="s">
        <v>417</v>
      </c>
      <c r="C112" s="21" t="s">
        <v>418</v>
      </c>
      <c r="D112" s="21" t="s">
        <v>419</v>
      </c>
      <c r="E112" s="21" t="s">
        <v>159</v>
      </c>
      <c r="F112" s="22">
        <v>0.00589</v>
      </c>
      <c r="G112" s="22">
        <v>3.14</v>
      </c>
      <c r="H112" s="22">
        <v>3.0</v>
      </c>
      <c r="I112" s="22">
        <v>0.17</v>
      </c>
      <c r="J112" s="21" t="s">
        <v>56</v>
      </c>
    </row>
    <row r="113">
      <c r="A113" s="27" t="s">
        <v>38</v>
      </c>
      <c r="B113" s="21" t="s">
        <v>420</v>
      </c>
      <c r="C113" s="21" t="s">
        <v>421</v>
      </c>
      <c r="D113" s="21" t="s">
        <v>419</v>
      </c>
      <c r="E113" s="21" t="s">
        <v>159</v>
      </c>
      <c r="F113" s="22">
        <v>0.00724</v>
      </c>
      <c r="G113" s="22">
        <v>3.21</v>
      </c>
      <c r="H113" s="22">
        <v>3.3</v>
      </c>
      <c r="I113" s="22">
        <v>0.3</v>
      </c>
      <c r="J113" s="21" t="s">
        <v>56</v>
      </c>
    </row>
    <row r="114">
      <c r="A114" s="27" t="s">
        <v>422</v>
      </c>
      <c r="B114" s="21" t="s">
        <v>423</v>
      </c>
      <c r="C114" s="21" t="s">
        <v>424</v>
      </c>
      <c r="D114" s="21" t="s">
        <v>105</v>
      </c>
      <c r="E114" s="21" t="s">
        <v>61</v>
      </c>
      <c r="F114" s="22">
        <v>0.02042</v>
      </c>
      <c r="G114" s="22">
        <v>2.98</v>
      </c>
      <c r="H114" s="22">
        <v>2.9</v>
      </c>
      <c r="I114" s="22">
        <v>0.1</v>
      </c>
      <c r="J114" s="21" t="s">
        <v>56</v>
      </c>
    </row>
    <row r="115">
      <c r="A115" s="27" t="s">
        <v>425</v>
      </c>
      <c r="B115" s="21" t="s">
        <v>426</v>
      </c>
      <c r="C115" s="21" t="s">
        <v>427</v>
      </c>
      <c r="D115" s="21" t="s">
        <v>428</v>
      </c>
      <c r="E115" s="21" t="s">
        <v>61</v>
      </c>
      <c r="F115" s="22">
        <v>0.01023</v>
      </c>
      <c r="G115" s="22">
        <v>3.08</v>
      </c>
      <c r="H115" s="22">
        <v>3.4</v>
      </c>
      <c r="I115" s="22">
        <v>0.1</v>
      </c>
      <c r="J115" s="21" t="s">
        <v>56</v>
      </c>
    </row>
    <row r="116">
      <c r="A116" s="27" t="s">
        <v>429</v>
      </c>
      <c r="B116" s="21" t="s">
        <v>430</v>
      </c>
      <c r="C116" s="21" t="s">
        <v>431</v>
      </c>
      <c r="D116" s="21" t="s">
        <v>432</v>
      </c>
      <c r="E116" s="21" t="s">
        <v>61</v>
      </c>
      <c r="F116" s="22">
        <v>0.01148</v>
      </c>
      <c r="G116" s="22">
        <v>2.95</v>
      </c>
      <c r="H116" s="22">
        <v>2.0</v>
      </c>
      <c r="I116" s="22">
        <v>0.0</v>
      </c>
      <c r="J116" s="21" t="s">
        <v>56</v>
      </c>
    </row>
    <row r="117">
      <c r="A117" s="27" t="s">
        <v>433</v>
      </c>
      <c r="B117" s="21" t="s">
        <v>434</v>
      </c>
      <c r="C117" s="21" t="s">
        <v>435</v>
      </c>
      <c r="D117" s="21" t="s">
        <v>436</v>
      </c>
      <c r="E117" s="21" t="s">
        <v>61</v>
      </c>
      <c r="F117" s="22">
        <v>0.01047</v>
      </c>
      <c r="G117" s="22">
        <v>3.01</v>
      </c>
      <c r="H117" s="22">
        <v>2.0</v>
      </c>
      <c r="I117" s="22">
        <v>0.0</v>
      </c>
      <c r="J117" s="21" t="s">
        <v>56</v>
      </c>
    </row>
    <row r="118">
      <c r="A118" s="27" t="s">
        <v>437</v>
      </c>
      <c r="B118" s="21" t="s">
        <v>438</v>
      </c>
      <c r="C118" s="21" t="s">
        <v>439</v>
      </c>
      <c r="D118" s="21" t="s">
        <v>54</v>
      </c>
      <c r="E118" s="21" t="s">
        <v>61</v>
      </c>
      <c r="F118" s="22">
        <v>0.02399</v>
      </c>
      <c r="G118" s="22">
        <v>3.01</v>
      </c>
      <c r="H118" s="22">
        <v>2.1</v>
      </c>
      <c r="I118" s="22">
        <v>0.1</v>
      </c>
      <c r="J118" s="21" t="s">
        <v>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21.78"/>
    <col customWidth="1" min="3" max="3" width="21.33"/>
  </cols>
  <sheetData>
    <row r="1">
      <c r="A1" s="13" t="s">
        <v>440</v>
      </c>
      <c r="B1" s="13" t="s">
        <v>441</v>
      </c>
      <c r="C1" s="13" t="s">
        <v>442</v>
      </c>
      <c r="D1" s="13" t="s">
        <v>42</v>
      </c>
      <c r="E1" s="13" t="s">
        <v>443</v>
      </c>
      <c r="F1" s="13" t="s">
        <v>444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5" t="s">
        <v>445</v>
      </c>
      <c r="B2" s="5" t="s">
        <v>446</v>
      </c>
      <c r="C2" s="5" t="s">
        <v>447</v>
      </c>
      <c r="D2" s="5" t="s">
        <v>448</v>
      </c>
      <c r="E2" s="5" t="s">
        <v>449</v>
      </c>
    </row>
    <row r="3">
      <c r="A3" s="5" t="s">
        <v>47</v>
      </c>
      <c r="B3" s="29" t="s">
        <v>450</v>
      </c>
      <c r="C3" s="29" t="s">
        <v>451</v>
      </c>
      <c r="D3" s="29" t="s">
        <v>448</v>
      </c>
      <c r="E3" s="5" t="s">
        <v>449</v>
      </c>
    </row>
    <row r="4">
      <c r="A4" s="5" t="s">
        <v>452</v>
      </c>
      <c r="B4" s="29" t="s">
        <v>453</v>
      </c>
      <c r="C4" s="29" t="s">
        <v>454</v>
      </c>
      <c r="D4" s="29" t="s">
        <v>448</v>
      </c>
      <c r="E4" s="5" t="s">
        <v>455</v>
      </c>
    </row>
    <row r="5">
      <c r="A5" s="5" t="s">
        <v>44</v>
      </c>
      <c r="B5" s="29" t="s">
        <v>456</v>
      </c>
      <c r="C5" s="29" t="s">
        <v>457</v>
      </c>
      <c r="D5" s="29" t="s">
        <v>448</v>
      </c>
      <c r="E5" s="5" t="s">
        <v>455</v>
      </c>
    </row>
    <row r="6">
      <c r="A6" s="5" t="s">
        <v>458</v>
      </c>
      <c r="B6" s="29" t="s">
        <v>459</v>
      </c>
      <c r="C6" s="29" t="s">
        <v>460</v>
      </c>
      <c r="D6" s="29" t="s">
        <v>448</v>
      </c>
      <c r="E6" s="5" t="s">
        <v>461</v>
      </c>
    </row>
    <row r="7">
      <c r="A7" s="5" t="s">
        <v>46</v>
      </c>
      <c r="B7" s="29" t="s">
        <v>462</v>
      </c>
      <c r="C7" s="29" t="s">
        <v>463</v>
      </c>
      <c r="D7" s="29" t="s">
        <v>464</v>
      </c>
      <c r="E7" s="5" t="s">
        <v>455</v>
      </c>
    </row>
    <row r="8">
      <c r="A8" s="5" t="s">
        <v>465</v>
      </c>
      <c r="B8" s="29" t="s">
        <v>466</v>
      </c>
      <c r="C8" s="29" t="s">
        <v>467</v>
      </c>
      <c r="D8" s="29" t="s">
        <v>448</v>
      </c>
      <c r="E8" s="5" t="s">
        <v>461</v>
      </c>
    </row>
    <row r="9">
      <c r="A9" s="5" t="s">
        <v>468</v>
      </c>
      <c r="B9" s="29" t="s">
        <v>469</v>
      </c>
      <c r="C9" s="29" t="s">
        <v>470</v>
      </c>
      <c r="D9" s="29" t="s">
        <v>448</v>
      </c>
      <c r="E9" s="5" t="s">
        <v>455</v>
      </c>
    </row>
    <row r="10">
      <c r="A10" s="5" t="s">
        <v>471</v>
      </c>
      <c r="B10" s="29" t="s">
        <v>472</v>
      </c>
      <c r="C10" s="29" t="s">
        <v>473</v>
      </c>
      <c r="D10" s="29" t="s">
        <v>474</v>
      </c>
      <c r="E10" s="5" t="s">
        <v>449</v>
      </c>
    </row>
    <row r="11">
      <c r="A11" s="5" t="s">
        <v>475</v>
      </c>
      <c r="B11" s="29" t="s">
        <v>476</v>
      </c>
      <c r="C11" s="29" t="s">
        <v>477</v>
      </c>
      <c r="D11" s="29" t="s">
        <v>474</v>
      </c>
      <c r="E11" s="5" t="s">
        <v>449</v>
      </c>
    </row>
    <row r="12">
      <c r="A12" s="5" t="s">
        <v>478</v>
      </c>
      <c r="B12" s="29" t="s">
        <v>479</v>
      </c>
      <c r="C12" s="29" t="s">
        <v>480</v>
      </c>
      <c r="D12" s="29" t="s">
        <v>474</v>
      </c>
      <c r="E12" s="5" t="s">
        <v>449</v>
      </c>
    </row>
    <row r="13">
      <c r="A13" s="5" t="s">
        <v>481</v>
      </c>
      <c r="B13" s="5" t="s">
        <v>482</v>
      </c>
      <c r="C13" s="5" t="s">
        <v>483</v>
      </c>
      <c r="D13" s="5" t="s">
        <v>474</v>
      </c>
      <c r="E13" s="5" t="s">
        <v>449</v>
      </c>
    </row>
    <row r="14">
      <c r="A14" s="5" t="s">
        <v>484</v>
      </c>
      <c r="B14" s="29" t="s">
        <v>485</v>
      </c>
      <c r="C14" s="29" t="s">
        <v>486</v>
      </c>
      <c r="D14" s="29" t="s">
        <v>487</v>
      </c>
      <c r="E14" s="5" t="s">
        <v>449</v>
      </c>
    </row>
    <row r="15">
      <c r="A15" s="5" t="s">
        <v>488</v>
      </c>
      <c r="B15" s="29" t="s">
        <v>489</v>
      </c>
      <c r="C15" s="29" t="s">
        <v>490</v>
      </c>
      <c r="D15" s="29" t="s">
        <v>487</v>
      </c>
      <c r="E15" s="5" t="s">
        <v>455</v>
      </c>
    </row>
    <row r="16">
      <c r="A16" s="5" t="s">
        <v>491</v>
      </c>
      <c r="B16" s="29" t="s">
        <v>492</v>
      </c>
      <c r="C16" s="29" t="s">
        <v>493</v>
      </c>
      <c r="D16" s="29" t="s">
        <v>494</v>
      </c>
      <c r="E16" s="5" t="s">
        <v>449</v>
      </c>
    </row>
    <row r="17">
      <c r="A17" s="5" t="s">
        <v>495</v>
      </c>
      <c r="B17" s="29" t="s">
        <v>496</v>
      </c>
      <c r="C17" s="29" t="s">
        <v>497</v>
      </c>
      <c r="D17" s="29" t="s">
        <v>498</v>
      </c>
      <c r="E17" s="5" t="s">
        <v>449</v>
      </c>
      <c r="F17" s="5" t="s">
        <v>499</v>
      </c>
    </row>
    <row r="18">
      <c r="A18" s="5" t="s">
        <v>500</v>
      </c>
      <c r="B18" s="29" t="s">
        <v>501</v>
      </c>
      <c r="C18" s="29" t="s">
        <v>502</v>
      </c>
      <c r="D18" s="29" t="s">
        <v>498</v>
      </c>
      <c r="E18" s="5" t="s">
        <v>449</v>
      </c>
      <c r="F18" s="5" t="s">
        <v>499</v>
      </c>
    </row>
    <row r="19">
      <c r="A19" s="5" t="s">
        <v>503</v>
      </c>
      <c r="B19" s="29" t="s">
        <v>504</v>
      </c>
      <c r="C19" s="29" t="s">
        <v>505</v>
      </c>
      <c r="D19" s="29" t="s">
        <v>506</v>
      </c>
      <c r="E19" s="5" t="s">
        <v>449</v>
      </c>
    </row>
    <row r="20">
      <c r="A20" s="5" t="s">
        <v>507</v>
      </c>
      <c r="B20" s="29" t="s">
        <v>508</v>
      </c>
      <c r="C20" s="29" t="s">
        <v>509</v>
      </c>
      <c r="D20" s="29" t="s">
        <v>506</v>
      </c>
      <c r="E20" s="5" t="s">
        <v>449</v>
      </c>
    </row>
    <row r="21">
      <c r="A21" s="5" t="s">
        <v>137</v>
      </c>
      <c r="B21" s="29" t="s">
        <v>510</v>
      </c>
      <c r="C21" s="29" t="s">
        <v>511</v>
      </c>
      <c r="D21" s="29" t="s">
        <v>512</v>
      </c>
      <c r="E21" s="5" t="s">
        <v>449</v>
      </c>
    </row>
    <row r="22">
      <c r="A22" s="5" t="s">
        <v>513</v>
      </c>
      <c r="B22" s="5" t="s">
        <v>514</v>
      </c>
      <c r="C22" s="5" t="s">
        <v>515</v>
      </c>
      <c r="D22" s="5" t="s">
        <v>516</v>
      </c>
      <c r="E22" s="5" t="s">
        <v>449</v>
      </c>
    </row>
    <row r="23">
      <c r="A23" s="5" t="s">
        <v>45</v>
      </c>
      <c r="B23" s="5" t="s">
        <v>517</v>
      </c>
      <c r="C23" s="5" t="s">
        <v>518</v>
      </c>
      <c r="D23" s="5" t="s">
        <v>519</v>
      </c>
      <c r="E23" s="5" t="s">
        <v>449</v>
      </c>
    </row>
    <row r="24">
      <c r="A24" s="5" t="s">
        <v>520</v>
      </c>
      <c r="B24" s="5" t="s">
        <v>521</v>
      </c>
      <c r="C24" s="5" t="s">
        <v>522</v>
      </c>
      <c r="D24" s="5" t="s">
        <v>523</v>
      </c>
      <c r="E24" s="5" t="s">
        <v>449</v>
      </c>
    </row>
    <row r="25">
      <c r="A25" s="5" t="s">
        <v>524</v>
      </c>
      <c r="B25" s="29" t="s">
        <v>525</v>
      </c>
      <c r="C25" s="5" t="s">
        <v>526</v>
      </c>
      <c r="D25" s="5" t="s">
        <v>527</v>
      </c>
      <c r="E25" s="5" t="s">
        <v>449</v>
      </c>
    </row>
    <row r="26">
      <c r="A26" s="5" t="s">
        <v>528</v>
      </c>
      <c r="B26" s="5" t="s">
        <v>529</v>
      </c>
      <c r="C26" s="5" t="s">
        <v>530</v>
      </c>
      <c r="D26" s="5" t="s">
        <v>464</v>
      </c>
      <c r="E26" s="5" t="s">
        <v>449</v>
      </c>
    </row>
    <row r="27">
      <c r="A27" s="5" t="s">
        <v>531</v>
      </c>
      <c r="B27" s="5" t="s">
        <v>532</v>
      </c>
      <c r="C27" s="5" t="s">
        <v>533</v>
      </c>
      <c r="D27" s="5" t="s">
        <v>534</v>
      </c>
      <c r="E27" s="5" t="s">
        <v>449</v>
      </c>
    </row>
    <row r="28">
      <c r="A28" s="5" t="s">
        <v>535</v>
      </c>
      <c r="B28" s="5" t="s">
        <v>536</v>
      </c>
      <c r="C28" s="5" t="s">
        <v>537</v>
      </c>
      <c r="D28" s="5" t="s">
        <v>534</v>
      </c>
      <c r="E28" s="5" t="s">
        <v>449</v>
      </c>
    </row>
    <row r="29">
      <c r="A29" s="5" t="s">
        <v>538</v>
      </c>
      <c r="B29" s="5" t="s">
        <v>539</v>
      </c>
      <c r="C29" s="5" t="s">
        <v>540</v>
      </c>
      <c r="D29" s="5" t="s">
        <v>534</v>
      </c>
      <c r="E29" s="5" t="s">
        <v>449</v>
      </c>
    </row>
    <row r="30">
      <c r="A30" s="5" t="s">
        <v>541</v>
      </c>
      <c r="B30" s="5" t="s">
        <v>542</v>
      </c>
      <c r="C30" s="5" t="s">
        <v>542</v>
      </c>
      <c r="D30" s="5" t="s">
        <v>543</v>
      </c>
      <c r="E30" s="5" t="s">
        <v>449</v>
      </c>
    </row>
    <row r="31">
      <c r="A31" s="5" t="s">
        <v>544</v>
      </c>
      <c r="B31" s="5" t="s">
        <v>545</v>
      </c>
      <c r="C31" s="5" t="s">
        <v>546</v>
      </c>
      <c r="D31" s="5" t="s">
        <v>534</v>
      </c>
      <c r="E31" s="5" t="s">
        <v>449</v>
      </c>
    </row>
    <row r="32">
      <c r="A32" s="5" t="s">
        <v>547</v>
      </c>
      <c r="B32" s="5" t="s">
        <v>548</v>
      </c>
      <c r="C32" s="5" t="s">
        <v>548</v>
      </c>
      <c r="D32" s="5" t="s">
        <v>549</v>
      </c>
      <c r="E32" s="5" t="s">
        <v>449</v>
      </c>
    </row>
    <row r="33">
      <c r="A33" s="5" t="s">
        <v>550</v>
      </c>
      <c r="B33" s="5" t="s">
        <v>551</v>
      </c>
      <c r="C33" s="5" t="s">
        <v>552</v>
      </c>
      <c r="D33" s="5" t="s">
        <v>553</v>
      </c>
    </row>
    <row r="34">
      <c r="A34" s="5" t="s">
        <v>554</v>
      </c>
      <c r="B34" s="5" t="s">
        <v>555</v>
      </c>
      <c r="C34" s="5" t="s">
        <v>537</v>
      </c>
      <c r="D34" s="5" t="s">
        <v>534</v>
      </c>
      <c r="E34" s="5" t="s">
        <v>449</v>
      </c>
    </row>
    <row r="35">
      <c r="A35" s="5" t="s">
        <v>556</v>
      </c>
      <c r="B35" s="5" t="s">
        <v>557</v>
      </c>
      <c r="C35" s="5" t="s">
        <v>558</v>
      </c>
      <c r="D35" s="5" t="s">
        <v>559</v>
      </c>
      <c r="E35" s="5" t="s">
        <v>461</v>
      </c>
    </row>
    <row r="36">
      <c r="A36" s="5" t="s">
        <v>560</v>
      </c>
      <c r="B36" s="5" t="s">
        <v>561</v>
      </c>
      <c r="C36" s="5" t="s">
        <v>562</v>
      </c>
      <c r="D36" s="5" t="s">
        <v>474</v>
      </c>
      <c r="E36" s="5" t="s">
        <v>563</v>
      </c>
    </row>
    <row r="37">
      <c r="A37" s="5" t="s">
        <v>564</v>
      </c>
      <c r="B37" s="5" t="s">
        <v>565</v>
      </c>
      <c r="C37" s="5" t="s">
        <v>473</v>
      </c>
      <c r="D37" s="5" t="s">
        <v>474</v>
      </c>
      <c r="E37" s="5" t="s">
        <v>563</v>
      </c>
    </row>
    <row r="38">
      <c r="A38" s="5" t="s">
        <v>566</v>
      </c>
      <c r="B38" s="5" t="s">
        <v>567</v>
      </c>
      <c r="C38" s="5" t="s">
        <v>568</v>
      </c>
      <c r="D38" s="5" t="s">
        <v>569</v>
      </c>
      <c r="E38" s="5" t="s">
        <v>449</v>
      </c>
    </row>
  </sheetData>
  <drawing r:id="rId1"/>
</worksheet>
</file>