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9B394FD5-8032-7544-9E55-B0C051408B82}" xr6:coauthVersionLast="45" xr6:coauthVersionMax="45" xr10:uidLastSave="{00000000-0000-0000-0000-000000000000}"/>
  <bookViews>
    <workbookView xWindow="0" yWindow="1140" windowWidth="28800" windowHeight="16540" xr2:uid="{4D01774F-9620-334E-AEDA-F71C67D39665}"/>
  </bookViews>
  <sheets>
    <sheet name="mrc.fish" sheetId="1" r:id="rId1"/>
    <sheet name="mrc.rugosity" sheetId="4" r:id="rId2"/>
    <sheet name="species.lookup" sheetId="3" r:id="rId3"/>
  </sheets>
  <definedNames>
    <definedName name="_xlnm._FilterDatabase" localSheetId="2" hidden="1">species.lookup!$A$1:$I$109</definedName>
    <definedName name="fish.list" localSheetId="2">species.lookup!$A$1:$I$109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2" i="1"/>
  <c r="K1070" i="1" l="1"/>
  <c r="L1070" i="1"/>
  <c r="M1070" i="1"/>
  <c r="N1070" i="1"/>
  <c r="O1070" i="1"/>
  <c r="P1070" i="1"/>
  <c r="K1071" i="1"/>
  <c r="L1071" i="1"/>
  <c r="M1071" i="1"/>
  <c r="N1071" i="1"/>
  <c r="O1071" i="1"/>
  <c r="P1071" i="1"/>
  <c r="K1072" i="1"/>
  <c r="L1072" i="1"/>
  <c r="M1072" i="1"/>
  <c r="N1072" i="1"/>
  <c r="O1072" i="1"/>
  <c r="P1072" i="1"/>
  <c r="K1073" i="1"/>
  <c r="L1073" i="1"/>
  <c r="M1073" i="1"/>
  <c r="N1073" i="1"/>
  <c r="O1073" i="1"/>
  <c r="P1073" i="1"/>
  <c r="K1074" i="1"/>
  <c r="L1074" i="1"/>
  <c r="M1074" i="1"/>
  <c r="N1074" i="1"/>
  <c r="O1074" i="1"/>
  <c r="P1074" i="1"/>
  <c r="K1075" i="1"/>
  <c r="L1075" i="1"/>
  <c r="M1075" i="1"/>
  <c r="N1075" i="1"/>
  <c r="O1075" i="1"/>
  <c r="P1075" i="1"/>
  <c r="K1076" i="1"/>
  <c r="L1076" i="1"/>
  <c r="M1076" i="1"/>
  <c r="N1076" i="1"/>
  <c r="O1076" i="1"/>
  <c r="P1076" i="1"/>
  <c r="K1077" i="1"/>
  <c r="L1077" i="1"/>
  <c r="M1077" i="1"/>
  <c r="N1077" i="1"/>
  <c r="O1077" i="1"/>
  <c r="P1077" i="1"/>
  <c r="K1078" i="1"/>
  <c r="L1078" i="1"/>
  <c r="M1078" i="1"/>
  <c r="N1078" i="1"/>
  <c r="O1078" i="1"/>
  <c r="P1078" i="1"/>
  <c r="K1079" i="1"/>
  <c r="L1079" i="1"/>
  <c r="M1079" i="1"/>
  <c r="N1079" i="1"/>
  <c r="O1079" i="1"/>
  <c r="P1079" i="1"/>
  <c r="K1080" i="1"/>
  <c r="L1080" i="1"/>
  <c r="M1080" i="1"/>
  <c r="N1080" i="1"/>
  <c r="O1080" i="1"/>
  <c r="P1080" i="1"/>
  <c r="K1081" i="1"/>
  <c r="L1081" i="1"/>
  <c r="M1081" i="1"/>
  <c r="N1081" i="1"/>
  <c r="O1081" i="1"/>
  <c r="P1081" i="1"/>
  <c r="K1082" i="1"/>
  <c r="L1082" i="1"/>
  <c r="M1082" i="1"/>
  <c r="N1082" i="1"/>
  <c r="O1082" i="1"/>
  <c r="P1082" i="1"/>
  <c r="K1083" i="1"/>
  <c r="L1083" i="1"/>
  <c r="M1083" i="1"/>
  <c r="N1083" i="1"/>
  <c r="O1083" i="1"/>
  <c r="P1083" i="1"/>
  <c r="K1084" i="1"/>
  <c r="L1084" i="1"/>
  <c r="M1084" i="1"/>
  <c r="N1084" i="1"/>
  <c r="O1084" i="1"/>
  <c r="P1084" i="1"/>
  <c r="K1085" i="1"/>
  <c r="L1085" i="1"/>
  <c r="M1085" i="1"/>
  <c r="N1085" i="1"/>
  <c r="O1085" i="1"/>
  <c r="P1085" i="1"/>
  <c r="K1086" i="1"/>
  <c r="L1086" i="1"/>
  <c r="M1086" i="1"/>
  <c r="N1086" i="1"/>
  <c r="O1086" i="1"/>
  <c r="P1086" i="1"/>
  <c r="K1087" i="1"/>
  <c r="L1087" i="1"/>
  <c r="M1087" i="1"/>
  <c r="N1087" i="1"/>
  <c r="O1087" i="1"/>
  <c r="P1087" i="1"/>
  <c r="K1088" i="1"/>
  <c r="L1088" i="1"/>
  <c r="M1088" i="1"/>
  <c r="N1088" i="1"/>
  <c r="O1088" i="1"/>
  <c r="P1088" i="1"/>
  <c r="K1089" i="1"/>
  <c r="L1089" i="1"/>
  <c r="M1089" i="1"/>
  <c r="N1089" i="1"/>
  <c r="O1089" i="1"/>
  <c r="P1089" i="1"/>
  <c r="K1090" i="1"/>
  <c r="L1090" i="1"/>
  <c r="M1090" i="1"/>
  <c r="N1090" i="1"/>
  <c r="O1090" i="1"/>
  <c r="P1090" i="1"/>
  <c r="K1091" i="1"/>
  <c r="L1091" i="1"/>
  <c r="M1091" i="1"/>
  <c r="N1091" i="1"/>
  <c r="O1091" i="1"/>
  <c r="P1091" i="1"/>
  <c r="K1092" i="1"/>
  <c r="L1092" i="1"/>
  <c r="M1092" i="1"/>
  <c r="N1092" i="1"/>
  <c r="O1092" i="1"/>
  <c r="P1092" i="1"/>
  <c r="K1093" i="1"/>
  <c r="L1093" i="1"/>
  <c r="M1093" i="1"/>
  <c r="N1093" i="1"/>
  <c r="O1093" i="1"/>
  <c r="P1093" i="1"/>
  <c r="K1094" i="1"/>
  <c r="L1094" i="1"/>
  <c r="M1094" i="1"/>
  <c r="N1094" i="1"/>
  <c r="O1094" i="1"/>
  <c r="P1094" i="1"/>
  <c r="K1095" i="1"/>
  <c r="L1095" i="1"/>
  <c r="M1095" i="1"/>
  <c r="N1095" i="1"/>
  <c r="O1095" i="1"/>
  <c r="P1095" i="1"/>
  <c r="K1096" i="1"/>
  <c r="L1096" i="1"/>
  <c r="M1096" i="1"/>
  <c r="N1096" i="1"/>
  <c r="O1096" i="1"/>
  <c r="P1096" i="1"/>
  <c r="K1097" i="1"/>
  <c r="L1097" i="1"/>
  <c r="M1097" i="1"/>
  <c r="N1097" i="1"/>
  <c r="O1097" i="1"/>
  <c r="P1097" i="1"/>
  <c r="K1098" i="1"/>
  <c r="L1098" i="1"/>
  <c r="M1098" i="1"/>
  <c r="N1098" i="1"/>
  <c r="O1098" i="1"/>
  <c r="P1098" i="1"/>
  <c r="K1099" i="1"/>
  <c r="L1099" i="1"/>
  <c r="M1099" i="1"/>
  <c r="N1099" i="1"/>
  <c r="O1099" i="1"/>
  <c r="P1099" i="1"/>
  <c r="K1100" i="1"/>
  <c r="L1100" i="1"/>
  <c r="M1100" i="1"/>
  <c r="N1100" i="1"/>
  <c r="O1100" i="1"/>
  <c r="P1100" i="1"/>
  <c r="K1101" i="1"/>
  <c r="L1101" i="1"/>
  <c r="M1101" i="1"/>
  <c r="N1101" i="1"/>
  <c r="O1101" i="1"/>
  <c r="P1101" i="1"/>
  <c r="K1102" i="1"/>
  <c r="L1102" i="1"/>
  <c r="M1102" i="1"/>
  <c r="N1102" i="1"/>
  <c r="O1102" i="1"/>
  <c r="P1102" i="1"/>
  <c r="K1103" i="1"/>
  <c r="L1103" i="1"/>
  <c r="M1103" i="1"/>
  <c r="N1103" i="1"/>
  <c r="O1103" i="1"/>
  <c r="P1103" i="1"/>
  <c r="K1104" i="1"/>
  <c r="L1104" i="1"/>
  <c r="M1104" i="1"/>
  <c r="N1104" i="1"/>
  <c r="O1104" i="1"/>
  <c r="P1104" i="1"/>
  <c r="K1105" i="1"/>
  <c r="L1105" i="1"/>
  <c r="M1105" i="1"/>
  <c r="N1105" i="1"/>
  <c r="O1105" i="1"/>
  <c r="P1105" i="1"/>
  <c r="K1106" i="1"/>
  <c r="L1106" i="1"/>
  <c r="M1106" i="1"/>
  <c r="N1106" i="1"/>
  <c r="O1106" i="1"/>
  <c r="P1106" i="1"/>
  <c r="K1107" i="1"/>
  <c r="L1107" i="1"/>
  <c r="M1107" i="1"/>
  <c r="N1107" i="1"/>
  <c r="O1107" i="1"/>
  <c r="P1107" i="1"/>
  <c r="K1108" i="1"/>
  <c r="L1108" i="1"/>
  <c r="M1108" i="1"/>
  <c r="N1108" i="1"/>
  <c r="O1108" i="1"/>
  <c r="P1108" i="1"/>
  <c r="K1109" i="1"/>
  <c r="L1109" i="1"/>
  <c r="M1109" i="1"/>
  <c r="N1109" i="1"/>
  <c r="O1109" i="1"/>
  <c r="P1109" i="1"/>
  <c r="K1110" i="1"/>
  <c r="L1110" i="1"/>
  <c r="M1110" i="1"/>
  <c r="N1110" i="1"/>
  <c r="O1110" i="1"/>
  <c r="P1110" i="1"/>
  <c r="K1111" i="1"/>
  <c r="L1111" i="1"/>
  <c r="M1111" i="1"/>
  <c r="N1111" i="1"/>
  <c r="O1111" i="1"/>
  <c r="P1111" i="1"/>
  <c r="K1112" i="1"/>
  <c r="L1112" i="1"/>
  <c r="M1112" i="1"/>
  <c r="N1112" i="1"/>
  <c r="O1112" i="1"/>
  <c r="P1112" i="1"/>
  <c r="K1113" i="1"/>
  <c r="L1113" i="1"/>
  <c r="M1113" i="1"/>
  <c r="N1113" i="1"/>
  <c r="O1113" i="1"/>
  <c r="P1113" i="1"/>
  <c r="K1114" i="1"/>
  <c r="L1114" i="1"/>
  <c r="M1114" i="1"/>
  <c r="N1114" i="1"/>
  <c r="O1114" i="1"/>
  <c r="P1114" i="1"/>
  <c r="K1115" i="1"/>
  <c r="L1115" i="1"/>
  <c r="M1115" i="1"/>
  <c r="N1115" i="1"/>
  <c r="O1115" i="1"/>
  <c r="P1115" i="1"/>
  <c r="K1116" i="1"/>
  <c r="L1116" i="1"/>
  <c r="M1116" i="1"/>
  <c r="N1116" i="1"/>
  <c r="O1116" i="1"/>
  <c r="P1116" i="1"/>
  <c r="K1117" i="1"/>
  <c r="L1117" i="1"/>
  <c r="M1117" i="1"/>
  <c r="N1117" i="1"/>
  <c r="O1117" i="1"/>
  <c r="P1117" i="1"/>
  <c r="K1118" i="1"/>
  <c r="L1118" i="1"/>
  <c r="M1118" i="1"/>
  <c r="N1118" i="1"/>
  <c r="O1118" i="1"/>
  <c r="P1118" i="1"/>
  <c r="K1119" i="1"/>
  <c r="L1119" i="1"/>
  <c r="M1119" i="1"/>
  <c r="N1119" i="1"/>
  <c r="O1119" i="1"/>
  <c r="P1119" i="1"/>
  <c r="K1120" i="1"/>
  <c r="L1120" i="1"/>
  <c r="M1120" i="1"/>
  <c r="N1120" i="1"/>
  <c r="O1120" i="1"/>
  <c r="P1120" i="1"/>
  <c r="K1121" i="1"/>
  <c r="L1121" i="1"/>
  <c r="M1121" i="1"/>
  <c r="N1121" i="1"/>
  <c r="O1121" i="1"/>
  <c r="P1121" i="1"/>
  <c r="K1122" i="1"/>
  <c r="L1122" i="1"/>
  <c r="M1122" i="1"/>
  <c r="N1122" i="1"/>
  <c r="O1122" i="1"/>
  <c r="P1122" i="1"/>
  <c r="K1123" i="1"/>
  <c r="L1123" i="1"/>
  <c r="M1123" i="1"/>
  <c r="N1123" i="1"/>
  <c r="O1123" i="1"/>
  <c r="P1123" i="1"/>
  <c r="K1124" i="1"/>
  <c r="L1124" i="1"/>
  <c r="M1124" i="1"/>
  <c r="N1124" i="1"/>
  <c r="O1124" i="1"/>
  <c r="P1124" i="1"/>
  <c r="K1125" i="1"/>
  <c r="L1125" i="1"/>
  <c r="M1125" i="1"/>
  <c r="N1125" i="1"/>
  <c r="O1125" i="1"/>
  <c r="P1125" i="1"/>
  <c r="K1126" i="1"/>
  <c r="L1126" i="1"/>
  <c r="M1126" i="1"/>
  <c r="N1126" i="1"/>
  <c r="O1126" i="1"/>
  <c r="P1126" i="1"/>
  <c r="K1127" i="1"/>
  <c r="L1127" i="1"/>
  <c r="M1127" i="1"/>
  <c r="N1127" i="1"/>
  <c r="O1127" i="1"/>
  <c r="P1127" i="1"/>
  <c r="K1128" i="1"/>
  <c r="L1128" i="1"/>
  <c r="M1128" i="1"/>
  <c r="N1128" i="1"/>
  <c r="O1128" i="1"/>
  <c r="P1128" i="1"/>
  <c r="K1129" i="1"/>
  <c r="L1129" i="1"/>
  <c r="M1129" i="1"/>
  <c r="N1129" i="1"/>
  <c r="O1129" i="1"/>
  <c r="P1129" i="1"/>
  <c r="K1130" i="1"/>
  <c r="L1130" i="1"/>
  <c r="M1130" i="1"/>
  <c r="N1130" i="1"/>
  <c r="O1130" i="1"/>
  <c r="P1130" i="1"/>
  <c r="K1131" i="1"/>
  <c r="L1131" i="1"/>
  <c r="M1131" i="1"/>
  <c r="N1131" i="1"/>
  <c r="O1131" i="1"/>
  <c r="P1131" i="1"/>
  <c r="K1132" i="1"/>
  <c r="L1132" i="1"/>
  <c r="M1132" i="1"/>
  <c r="N1132" i="1"/>
  <c r="O1132" i="1"/>
  <c r="P1132" i="1"/>
  <c r="K1133" i="1"/>
  <c r="L1133" i="1"/>
  <c r="M1133" i="1"/>
  <c r="N1133" i="1"/>
  <c r="O1133" i="1"/>
  <c r="P1133" i="1"/>
  <c r="K1134" i="1"/>
  <c r="L1134" i="1"/>
  <c r="M1134" i="1"/>
  <c r="N1134" i="1"/>
  <c r="O1134" i="1"/>
  <c r="P1134" i="1"/>
  <c r="K1135" i="1"/>
  <c r="L1135" i="1"/>
  <c r="M1135" i="1"/>
  <c r="N1135" i="1"/>
  <c r="O1135" i="1"/>
  <c r="P1135" i="1"/>
  <c r="K1136" i="1"/>
  <c r="L1136" i="1"/>
  <c r="M1136" i="1"/>
  <c r="N1136" i="1"/>
  <c r="O1136" i="1"/>
  <c r="P1136" i="1"/>
  <c r="K1137" i="1"/>
  <c r="L1137" i="1"/>
  <c r="M1137" i="1"/>
  <c r="N1137" i="1"/>
  <c r="O1137" i="1"/>
  <c r="P1137" i="1"/>
  <c r="K1138" i="1"/>
  <c r="L1138" i="1"/>
  <c r="M1138" i="1"/>
  <c r="N1138" i="1"/>
  <c r="O1138" i="1"/>
  <c r="P1138" i="1"/>
  <c r="K1139" i="1"/>
  <c r="L1139" i="1"/>
  <c r="M1139" i="1"/>
  <c r="N1139" i="1"/>
  <c r="O1139" i="1"/>
  <c r="P1139" i="1"/>
  <c r="K1140" i="1"/>
  <c r="L1140" i="1"/>
  <c r="M1140" i="1"/>
  <c r="N1140" i="1"/>
  <c r="O1140" i="1"/>
  <c r="P1140" i="1"/>
  <c r="K1141" i="1"/>
  <c r="L1141" i="1"/>
  <c r="M1141" i="1"/>
  <c r="N1141" i="1"/>
  <c r="O1141" i="1"/>
  <c r="P1141" i="1"/>
  <c r="K1142" i="1"/>
  <c r="L1142" i="1"/>
  <c r="M1142" i="1"/>
  <c r="N1142" i="1"/>
  <c r="O1142" i="1"/>
  <c r="P1142" i="1"/>
  <c r="K1143" i="1"/>
  <c r="L1143" i="1"/>
  <c r="M1143" i="1"/>
  <c r="N1143" i="1"/>
  <c r="O1143" i="1"/>
  <c r="P1143" i="1"/>
  <c r="K1144" i="1"/>
  <c r="L1144" i="1"/>
  <c r="M1144" i="1"/>
  <c r="N1144" i="1"/>
  <c r="O1144" i="1"/>
  <c r="P1144" i="1"/>
  <c r="K1145" i="1"/>
  <c r="L1145" i="1"/>
  <c r="M1145" i="1"/>
  <c r="N1145" i="1"/>
  <c r="O1145" i="1"/>
  <c r="P1145" i="1"/>
  <c r="K1146" i="1"/>
  <c r="L1146" i="1"/>
  <c r="M1146" i="1"/>
  <c r="N1146" i="1"/>
  <c r="O1146" i="1"/>
  <c r="P1146" i="1"/>
  <c r="K1147" i="1"/>
  <c r="L1147" i="1"/>
  <c r="M1147" i="1"/>
  <c r="N1147" i="1"/>
  <c r="O1147" i="1"/>
  <c r="P1147" i="1"/>
  <c r="K1148" i="1"/>
  <c r="L1148" i="1"/>
  <c r="M1148" i="1"/>
  <c r="N1148" i="1"/>
  <c r="O1148" i="1"/>
  <c r="P1148" i="1"/>
  <c r="K1149" i="1"/>
  <c r="L1149" i="1"/>
  <c r="M1149" i="1"/>
  <c r="N1149" i="1"/>
  <c r="O1149" i="1"/>
  <c r="P1149" i="1"/>
  <c r="K1150" i="1"/>
  <c r="L1150" i="1"/>
  <c r="M1150" i="1"/>
  <c r="N1150" i="1"/>
  <c r="O1150" i="1"/>
  <c r="P1150" i="1"/>
  <c r="K1151" i="1"/>
  <c r="L1151" i="1"/>
  <c r="M1151" i="1"/>
  <c r="N1151" i="1"/>
  <c r="O1151" i="1"/>
  <c r="P1151" i="1"/>
  <c r="K1152" i="1"/>
  <c r="L1152" i="1"/>
  <c r="M1152" i="1"/>
  <c r="N1152" i="1"/>
  <c r="O1152" i="1"/>
  <c r="P1152" i="1"/>
  <c r="K1153" i="1"/>
  <c r="L1153" i="1"/>
  <c r="M1153" i="1"/>
  <c r="N1153" i="1"/>
  <c r="O1153" i="1"/>
  <c r="P1153" i="1"/>
  <c r="K1154" i="1"/>
  <c r="L1154" i="1"/>
  <c r="M1154" i="1"/>
  <c r="N1154" i="1"/>
  <c r="O1154" i="1"/>
  <c r="P1154" i="1"/>
  <c r="K1155" i="1"/>
  <c r="L1155" i="1"/>
  <c r="M1155" i="1"/>
  <c r="N1155" i="1"/>
  <c r="O1155" i="1"/>
  <c r="P1155" i="1"/>
  <c r="K1156" i="1"/>
  <c r="L1156" i="1"/>
  <c r="M1156" i="1"/>
  <c r="N1156" i="1"/>
  <c r="O1156" i="1"/>
  <c r="P1156" i="1"/>
  <c r="K1157" i="1"/>
  <c r="L1157" i="1"/>
  <c r="M1157" i="1"/>
  <c r="N1157" i="1"/>
  <c r="O1157" i="1"/>
  <c r="P1157" i="1"/>
  <c r="K1158" i="1"/>
  <c r="L1158" i="1"/>
  <c r="M1158" i="1"/>
  <c r="N1158" i="1"/>
  <c r="O1158" i="1"/>
  <c r="P1158" i="1"/>
  <c r="K1159" i="1"/>
  <c r="L1159" i="1"/>
  <c r="M1159" i="1"/>
  <c r="N1159" i="1"/>
  <c r="O1159" i="1"/>
  <c r="P1159" i="1"/>
  <c r="K1160" i="1"/>
  <c r="L1160" i="1"/>
  <c r="M1160" i="1"/>
  <c r="N1160" i="1"/>
  <c r="O1160" i="1"/>
  <c r="P1160" i="1"/>
  <c r="K1161" i="1"/>
  <c r="L1161" i="1"/>
  <c r="M1161" i="1"/>
  <c r="N1161" i="1"/>
  <c r="O1161" i="1"/>
  <c r="P1161" i="1"/>
  <c r="K1162" i="1"/>
  <c r="L1162" i="1"/>
  <c r="M1162" i="1"/>
  <c r="N1162" i="1"/>
  <c r="O1162" i="1"/>
  <c r="P1162" i="1"/>
  <c r="K1163" i="1"/>
  <c r="L1163" i="1"/>
  <c r="M1163" i="1"/>
  <c r="N1163" i="1"/>
  <c r="O1163" i="1"/>
  <c r="P1163" i="1"/>
  <c r="K1164" i="1"/>
  <c r="L1164" i="1"/>
  <c r="M1164" i="1"/>
  <c r="N1164" i="1"/>
  <c r="O1164" i="1"/>
  <c r="P1164" i="1"/>
  <c r="K1165" i="1"/>
  <c r="L1165" i="1"/>
  <c r="M1165" i="1"/>
  <c r="N1165" i="1"/>
  <c r="O1165" i="1"/>
  <c r="P1165" i="1"/>
  <c r="K1166" i="1"/>
  <c r="L1166" i="1"/>
  <c r="M1166" i="1"/>
  <c r="N1166" i="1"/>
  <c r="O1166" i="1"/>
  <c r="P1166" i="1"/>
  <c r="K1167" i="1"/>
  <c r="L1167" i="1"/>
  <c r="M1167" i="1"/>
  <c r="N1167" i="1"/>
  <c r="O1167" i="1"/>
  <c r="P1167" i="1"/>
  <c r="K1168" i="1"/>
  <c r="L1168" i="1"/>
  <c r="M1168" i="1"/>
  <c r="N1168" i="1"/>
  <c r="O1168" i="1"/>
  <c r="P1168" i="1"/>
  <c r="K1169" i="1"/>
  <c r="L1169" i="1"/>
  <c r="M1169" i="1"/>
  <c r="N1169" i="1"/>
  <c r="O1169" i="1"/>
  <c r="P1169" i="1"/>
  <c r="K1170" i="1"/>
  <c r="L1170" i="1"/>
  <c r="M1170" i="1"/>
  <c r="N1170" i="1"/>
  <c r="O1170" i="1"/>
  <c r="P1170" i="1"/>
  <c r="K1171" i="1"/>
  <c r="L1171" i="1"/>
  <c r="M1171" i="1"/>
  <c r="N1171" i="1"/>
  <c r="O1171" i="1"/>
  <c r="P1171" i="1"/>
  <c r="K1172" i="1"/>
  <c r="L1172" i="1"/>
  <c r="M1172" i="1"/>
  <c r="N1172" i="1"/>
  <c r="O1172" i="1"/>
  <c r="P1172" i="1"/>
  <c r="K1173" i="1"/>
  <c r="L1173" i="1"/>
  <c r="M1173" i="1"/>
  <c r="N1173" i="1"/>
  <c r="O1173" i="1"/>
  <c r="P1173" i="1"/>
  <c r="K1174" i="1"/>
  <c r="L1174" i="1"/>
  <c r="M1174" i="1"/>
  <c r="N1174" i="1"/>
  <c r="O1174" i="1"/>
  <c r="P1174" i="1"/>
  <c r="K1175" i="1"/>
  <c r="L1175" i="1"/>
  <c r="M1175" i="1"/>
  <c r="N1175" i="1"/>
  <c r="O1175" i="1"/>
  <c r="P1175" i="1"/>
  <c r="K1176" i="1"/>
  <c r="L1176" i="1"/>
  <c r="M1176" i="1"/>
  <c r="N1176" i="1"/>
  <c r="O1176" i="1"/>
  <c r="P1176" i="1"/>
  <c r="K1177" i="1"/>
  <c r="L1177" i="1"/>
  <c r="M1177" i="1"/>
  <c r="N1177" i="1"/>
  <c r="O1177" i="1"/>
  <c r="P1177" i="1"/>
  <c r="K1178" i="1"/>
  <c r="L1178" i="1"/>
  <c r="M1178" i="1"/>
  <c r="N1178" i="1"/>
  <c r="O1178" i="1"/>
  <c r="P1178" i="1"/>
  <c r="K1179" i="1"/>
  <c r="L1179" i="1"/>
  <c r="M1179" i="1"/>
  <c r="N1179" i="1"/>
  <c r="O1179" i="1"/>
  <c r="P1179" i="1"/>
  <c r="K1180" i="1"/>
  <c r="L1180" i="1"/>
  <c r="M1180" i="1"/>
  <c r="N1180" i="1"/>
  <c r="O1180" i="1"/>
  <c r="P1180" i="1"/>
  <c r="K1181" i="1"/>
  <c r="L1181" i="1"/>
  <c r="M1181" i="1"/>
  <c r="N1181" i="1"/>
  <c r="O1181" i="1"/>
  <c r="P1181" i="1"/>
  <c r="K1182" i="1"/>
  <c r="L1182" i="1"/>
  <c r="M1182" i="1"/>
  <c r="N1182" i="1"/>
  <c r="O1182" i="1"/>
  <c r="P1182" i="1"/>
  <c r="K1183" i="1"/>
  <c r="L1183" i="1"/>
  <c r="M1183" i="1"/>
  <c r="N1183" i="1"/>
  <c r="O1183" i="1"/>
  <c r="P1183" i="1"/>
  <c r="K1184" i="1"/>
  <c r="L1184" i="1"/>
  <c r="M1184" i="1"/>
  <c r="N1184" i="1"/>
  <c r="O1184" i="1"/>
  <c r="P1184" i="1"/>
  <c r="K1185" i="1"/>
  <c r="L1185" i="1"/>
  <c r="M1185" i="1"/>
  <c r="N1185" i="1"/>
  <c r="O1185" i="1"/>
  <c r="P1185" i="1"/>
  <c r="K1186" i="1"/>
  <c r="L1186" i="1"/>
  <c r="M1186" i="1"/>
  <c r="N1186" i="1"/>
  <c r="O1186" i="1"/>
  <c r="P1186" i="1"/>
  <c r="K1187" i="1"/>
  <c r="L1187" i="1"/>
  <c r="M1187" i="1"/>
  <c r="N1187" i="1"/>
  <c r="O1187" i="1"/>
  <c r="P1187" i="1"/>
  <c r="K1188" i="1"/>
  <c r="L1188" i="1"/>
  <c r="M1188" i="1"/>
  <c r="N1188" i="1"/>
  <c r="O1188" i="1"/>
  <c r="P1188" i="1"/>
  <c r="K1189" i="1"/>
  <c r="L1189" i="1"/>
  <c r="M1189" i="1"/>
  <c r="N1189" i="1"/>
  <c r="O1189" i="1"/>
  <c r="P1189" i="1"/>
  <c r="K1190" i="1"/>
  <c r="L1190" i="1"/>
  <c r="M1190" i="1"/>
  <c r="N1190" i="1"/>
  <c r="O1190" i="1"/>
  <c r="P1190" i="1"/>
  <c r="K1191" i="1"/>
  <c r="L1191" i="1"/>
  <c r="M1191" i="1"/>
  <c r="N1191" i="1"/>
  <c r="O1191" i="1"/>
  <c r="P1191" i="1"/>
  <c r="K1192" i="1"/>
  <c r="L1192" i="1"/>
  <c r="M1192" i="1"/>
  <c r="N1192" i="1"/>
  <c r="O1192" i="1"/>
  <c r="P1192" i="1"/>
  <c r="K1193" i="1"/>
  <c r="L1193" i="1"/>
  <c r="M1193" i="1"/>
  <c r="N1193" i="1"/>
  <c r="O1193" i="1"/>
  <c r="P1193" i="1"/>
  <c r="K1194" i="1"/>
  <c r="L1194" i="1"/>
  <c r="M1194" i="1"/>
  <c r="N1194" i="1"/>
  <c r="O1194" i="1"/>
  <c r="P1194" i="1"/>
  <c r="K1195" i="1"/>
  <c r="L1195" i="1"/>
  <c r="M1195" i="1"/>
  <c r="N1195" i="1"/>
  <c r="O1195" i="1"/>
  <c r="P1195" i="1"/>
  <c r="K1196" i="1"/>
  <c r="L1196" i="1"/>
  <c r="M1196" i="1"/>
  <c r="N1196" i="1"/>
  <c r="O1196" i="1"/>
  <c r="P1196" i="1"/>
  <c r="K1197" i="1"/>
  <c r="L1197" i="1"/>
  <c r="M1197" i="1"/>
  <c r="N1197" i="1"/>
  <c r="O1197" i="1"/>
  <c r="P1197" i="1"/>
  <c r="K1198" i="1"/>
  <c r="L1198" i="1"/>
  <c r="M1198" i="1"/>
  <c r="N1198" i="1"/>
  <c r="O1198" i="1"/>
  <c r="P1198" i="1"/>
  <c r="K1199" i="1"/>
  <c r="L1199" i="1"/>
  <c r="M1199" i="1"/>
  <c r="N1199" i="1"/>
  <c r="O1199" i="1"/>
  <c r="P1199" i="1"/>
  <c r="K1200" i="1"/>
  <c r="L1200" i="1"/>
  <c r="M1200" i="1"/>
  <c r="N1200" i="1"/>
  <c r="O1200" i="1"/>
  <c r="P1200" i="1"/>
  <c r="K1201" i="1"/>
  <c r="L1201" i="1"/>
  <c r="M1201" i="1"/>
  <c r="N1201" i="1"/>
  <c r="O1201" i="1"/>
  <c r="P1201" i="1"/>
  <c r="K1202" i="1"/>
  <c r="L1202" i="1"/>
  <c r="M1202" i="1"/>
  <c r="N1202" i="1"/>
  <c r="O1202" i="1"/>
  <c r="P1202" i="1"/>
  <c r="K1203" i="1"/>
  <c r="L1203" i="1"/>
  <c r="M1203" i="1"/>
  <c r="N1203" i="1"/>
  <c r="O1203" i="1"/>
  <c r="P1203" i="1"/>
  <c r="K1204" i="1"/>
  <c r="L1204" i="1"/>
  <c r="M1204" i="1"/>
  <c r="N1204" i="1"/>
  <c r="O1204" i="1"/>
  <c r="P1204" i="1"/>
  <c r="K1205" i="1"/>
  <c r="L1205" i="1"/>
  <c r="M1205" i="1"/>
  <c r="N1205" i="1"/>
  <c r="O1205" i="1"/>
  <c r="P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K1209" i="1"/>
  <c r="L1209" i="1"/>
  <c r="M1209" i="1"/>
  <c r="N1209" i="1"/>
  <c r="O1209" i="1"/>
  <c r="P1209" i="1"/>
  <c r="K1210" i="1"/>
  <c r="L1210" i="1"/>
  <c r="M1210" i="1"/>
  <c r="N1210" i="1"/>
  <c r="O1210" i="1"/>
  <c r="P1210" i="1"/>
  <c r="K1211" i="1"/>
  <c r="L1211" i="1"/>
  <c r="M1211" i="1"/>
  <c r="N1211" i="1"/>
  <c r="O1211" i="1"/>
  <c r="P1211" i="1"/>
  <c r="K1212" i="1"/>
  <c r="L1212" i="1"/>
  <c r="M1212" i="1"/>
  <c r="N1212" i="1"/>
  <c r="O1212" i="1"/>
  <c r="P1212" i="1"/>
  <c r="K1213" i="1"/>
  <c r="L1213" i="1"/>
  <c r="M1213" i="1"/>
  <c r="N1213" i="1"/>
  <c r="O1213" i="1"/>
  <c r="P1213" i="1"/>
  <c r="K1214" i="1"/>
  <c r="L1214" i="1"/>
  <c r="M1214" i="1"/>
  <c r="N1214" i="1"/>
  <c r="O1214" i="1"/>
  <c r="P1214" i="1"/>
  <c r="K1215" i="1"/>
  <c r="L1215" i="1"/>
  <c r="M1215" i="1"/>
  <c r="N1215" i="1"/>
  <c r="O1215" i="1"/>
  <c r="P1215" i="1"/>
  <c r="K1216" i="1"/>
  <c r="L1216" i="1"/>
  <c r="M1216" i="1"/>
  <c r="N1216" i="1"/>
  <c r="O1216" i="1"/>
  <c r="P1216" i="1"/>
  <c r="K1217" i="1"/>
  <c r="L1217" i="1"/>
  <c r="M1217" i="1"/>
  <c r="N1217" i="1"/>
  <c r="O1217" i="1"/>
  <c r="P1217" i="1"/>
  <c r="K1218" i="1"/>
  <c r="L1218" i="1"/>
  <c r="M1218" i="1"/>
  <c r="N1218" i="1"/>
  <c r="O1218" i="1"/>
  <c r="P1218" i="1"/>
  <c r="K1219" i="1"/>
  <c r="L1219" i="1"/>
  <c r="M1219" i="1"/>
  <c r="N1219" i="1"/>
  <c r="O1219" i="1"/>
  <c r="P1219" i="1"/>
  <c r="K1220" i="1"/>
  <c r="L1220" i="1"/>
  <c r="M1220" i="1"/>
  <c r="N1220" i="1"/>
  <c r="O1220" i="1"/>
  <c r="P1220" i="1"/>
  <c r="K1221" i="1"/>
  <c r="L1221" i="1"/>
  <c r="M1221" i="1"/>
  <c r="N1221" i="1"/>
  <c r="O1221" i="1"/>
  <c r="P1221" i="1"/>
  <c r="K1222" i="1"/>
  <c r="L1222" i="1"/>
  <c r="M1222" i="1"/>
  <c r="N1222" i="1"/>
  <c r="O1222" i="1"/>
  <c r="P1222" i="1"/>
  <c r="K1223" i="1"/>
  <c r="L1223" i="1"/>
  <c r="M1223" i="1"/>
  <c r="N1223" i="1"/>
  <c r="O1223" i="1"/>
  <c r="P1223" i="1"/>
  <c r="K1224" i="1"/>
  <c r="L1224" i="1"/>
  <c r="M1224" i="1"/>
  <c r="N1224" i="1"/>
  <c r="O1224" i="1"/>
  <c r="P1224" i="1"/>
  <c r="K1225" i="1"/>
  <c r="L1225" i="1"/>
  <c r="M1225" i="1"/>
  <c r="N1225" i="1"/>
  <c r="O1225" i="1"/>
  <c r="P1225" i="1"/>
  <c r="K1226" i="1"/>
  <c r="L1226" i="1"/>
  <c r="M1226" i="1"/>
  <c r="N1226" i="1"/>
  <c r="O1226" i="1"/>
  <c r="P1226" i="1"/>
  <c r="K1227" i="1"/>
  <c r="L1227" i="1"/>
  <c r="M1227" i="1"/>
  <c r="N1227" i="1"/>
  <c r="O1227" i="1"/>
  <c r="P1227" i="1"/>
  <c r="K1228" i="1"/>
  <c r="L1228" i="1"/>
  <c r="M1228" i="1"/>
  <c r="N1228" i="1"/>
  <c r="O1228" i="1"/>
  <c r="P1228" i="1"/>
  <c r="K1229" i="1"/>
  <c r="L1229" i="1"/>
  <c r="M1229" i="1"/>
  <c r="N1229" i="1"/>
  <c r="O1229" i="1"/>
  <c r="P1229" i="1"/>
  <c r="K1230" i="1"/>
  <c r="L1230" i="1"/>
  <c r="M1230" i="1"/>
  <c r="N1230" i="1"/>
  <c r="O1230" i="1"/>
  <c r="P1230" i="1"/>
  <c r="K1231" i="1"/>
  <c r="L1231" i="1"/>
  <c r="M1231" i="1"/>
  <c r="N1231" i="1"/>
  <c r="O1231" i="1"/>
  <c r="P1231" i="1"/>
  <c r="K1232" i="1"/>
  <c r="L1232" i="1"/>
  <c r="M1232" i="1"/>
  <c r="N1232" i="1"/>
  <c r="O1232" i="1"/>
  <c r="P1232" i="1"/>
  <c r="K1233" i="1"/>
  <c r="L1233" i="1"/>
  <c r="M1233" i="1"/>
  <c r="N1233" i="1"/>
  <c r="O1233" i="1"/>
  <c r="P1233" i="1"/>
  <c r="K1234" i="1"/>
  <c r="L1234" i="1"/>
  <c r="M1234" i="1"/>
  <c r="N1234" i="1"/>
  <c r="O1234" i="1"/>
  <c r="P1234" i="1"/>
  <c r="K1235" i="1"/>
  <c r="L1235" i="1"/>
  <c r="M1235" i="1"/>
  <c r="N1235" i="1"/>
  <c r="O1235" i="1"/>
  <c r="P1235" i="1"/>
  <c r="K1236" i="1"/>
  <c r="L1236" i="1"/>
  <c r="M1236" i="1"/>
  <c r="N1236" i="1"/>
  <c r="O1236" i="1"/>
  <c r="P1236" i="1"/>
  <c r="K1237" i="1"/>
  <c r="L1237" i="1"/>
  <c r="M1237" i="1"/>
  <c r="N1237" i="1"/>
  <c r="O1237" i="1"/>
  <c r="P1237" i="1"/>
  <c r="K1238" i="1"/>
  <c r="L1238" i="1"/>
  <c r="M1238" i="1"/>
  <c r="N1238" i="1"/>
  <c r="O1238" i="1"/>
  <c r="P1238" i="1"/>
  <c r="K1239" i="1"/>
  <c r="L1239" i="1"/>
  <c r="M1239" i="1"/>
  <c r="N1239" i="1"/>
  <c r="O1239" i="1"/>
  <c r="P1239" i="1"/>
  <c r="K1240" i="1"/>
  <c r="L1240" i="1"/>
  <c r="M1240" i="1"/>
  <c r="N1240" i="1"/>
  <c r="O1240" i="1"/>
  <c r="P1240" i="1"/>
  <c r="K1241" i="1"/>
  <c r="L1241" i="1"/>
  <c r="M1241" i="1"/>
  <c r="N1241" i="1"/>
  <c r="O1241" i="1"/>
  <c r="P1241" i="1"/>
  <c r="K1242" i="1"/>
  <c r="L1242" i="1"/>
  <c r="M1242" i="1"/>
  <c r="N1242" i="1"/>
  <c r="O1242" i="1"/>
  <c r="P1242" i="1"/>
  <c r="K1243" i="1"/>
  <c r="L1243" i="1"/>
  <c r="M1243" i="1"/>
  <c r="N1243" i="1"/>
  <c r="O1243" i="1"/>
  <c r="P1243" i="1"/>
  <c r="K1244" i="1"/>
  <c r="L1244" i="1"/>
  <c r="M1244" i="1"/>
  <c r="N1244" i="1"/>
  <c r="O1244" i="1"/>
  <c r="P1244" i="1"/>
  <c r="K1245" i="1"/>
  <c r="L1245" i="1"/>
  <c r="M1245" i="1"/>
  <c r="N1245" i="1"/>
  <c r="O1245" i="1"/>
  <c r="P1245" i="1"/>
  <c r="K1246" i="1"/>
  <c r="L1246" i="1"/>
  <c r="M1246" i="1"/>
  <c r="N1246" i="1"/>
  <c r="O1246" i="1"/>
  <c r="P1246" i="1"/>
  <c r="K1247" i="1"/>
  <c r="L1247" i="1"/>
  <c r="M1247" i="1"/>
  <c r="N1247" i="1"/>
  <c r="O1247" i="1"/>
  <c r="P1247" i="1"/>
  <c r="K1248" i="1"/>
  <c r="L1248" i="1"/>
  <c r="M1248" i="1"/>
  <c r="N1248" i="1"/>
  <c r="O1248" i="1"/>
  <c r="P1248" i="1"/>
  <c r="K1249" i="1"/>
  <c r="L1249" i="1"/>
  <c r="M1249" i="1"/>
  <c r="N1249" i="1"/>
  <c r="O1249" i="1"/>
  <c r="P1249" i="1"/>
  <c r="K1250" i="1"/>
  <c r="L1250" i="1"/>
  <c r="M1250" i="1"/>
  <c r="N1250" i="1"/>
  <c r="O1250" i="1"/>
  <c r="P1250" i="1"/>
  <c r="K1251" i="1"/>
  <c r="L1251" i="1"/>
  <c r="M1251" i="1"/>
  <c r="N1251" i="1"/>
  <c r="O1251" i="1"/>
  <c r="P1251" i="1"/>
  <c r="K1252" i="1"/>
  <c r="L1252" i="1"/>
  <c r="M1252" i="1"/>
  <c r="N1252" i="1"/>
  <c r="O1252" i="1"/>
  <c r="P1252" i="1"/>
  <c r="K1253" i="1"/>
  <c r="L1253" i="1"/>
  <c r="M1253" i="1"/>
  <c r="N1253" i="1"/>
  <c r="O1253" i="1"/>
  <c r="P1253" i="1"/>
  <c r="K1254" i="1"/>
  <c r="L1254" i="1"/>
  <c r="M1254" i="1"/>
  <c r="N1254" i="1"/>
  <c r="O1254" i="1"/>
  <c r="P1254" i="1"/>
  <c r="K1255" i="1"/>
  <c r="L1255" i="1"/>
  <c r="M1255" i="1"/>
  <c r="N1255" i="1"/>
  <c r="O1255" i="1"/>
  <c r="P1255" i="1"/>
  <c r="K1256" i="1"/>
  <c r="L1256" i="1"/>
  <c r="M1256" i="1"/>
  <c r="N1256" i="1"/>
  <c r="O1256" i="1"/>
  <c r="P1256" i="1"/>
  <c r="K1257" i="1"/>
  <c r="L1257" i="1"/>
  <c r="M1257" i="1"/>
  <c r="N1257" i="1"/>
  <c r="O1257" i="1"/>
  <c r="P1257" i="1"/>
  <c r="K1258" i="1"/>
  <c r="L1258" i="1"/>
  <c r="M1258" i="1"/>
  <c r="N1258" i="1"/>
  <c r="O1258" i="1"/>
  <c r="P1258" i="1"/>
  <c r="K1259" i="1"/>
  <c r="L1259" i="1"/>
  <c r="M1259" i="1"/>
  <c r="N1259" i="1"/>
  <c r="O1259" i="1"/>
  <c r="P1259" i="1"/>
  <c r="K1260" i="1"/>
  <c r="L1260" i="1"/>
  <c r="M1260" i="1"/>
  <c r="N1260" i="1"/>
  <c r="O1260" i="1"/>
  <c r="P1260" i="1"/>
  <c r="K1261" i="1"/>
  <c r="L1261" i="1"/>
  <c r="M1261" i="1"/>
  <c r="N1261" i="1"/>
  <c r="O1261" i="1"/>
  <c r="P1261" i="1"/>
  <c r="K1262" i="1"/>
  <c r="L1262" i="1"/>
  <c r="M1262" i="1"/>
  <c r="N1262" i="1"/>
  <c r="O1262" i="1"/>
  <c r="P1262" i="1"/>
  <c r="K1263" i="1"/>
  <c r="L1263" i="1"/>
  <c r="M1263" i="1"/>
  <c r="N1263" i="1"/>
  <c r="O1263" i="1"/>
  <c r="P1263" i="1"/>
  <c r="K1264" i="1"/>
  <c r="L1264" i="1"/>
  <c r="M1264" i="1"/>
  <c r="N1264" i="1"/>
  <c r="O1264" i="1"/>
  <c r="P1264" i="1"/>
  <c r="K1265" i="1"/>
  <c r="L1265" i="1"/>
  <c r="M1265" i="1"/>
  <c r="N1265" i="1"/>
  <c r="O1265" i="1"/>
  <c r="P1265" i="1"/>
  <c r="K1266" i="1"/>
  <c r="L1266" i="1"/>
  <c r="M1266" i="1"/>
  <c r="N1266" i="1"/>
  <c r="O1266" i="1"/>
  <c r="P1266" i="1"/>
  <c r="K1267" i="1"/>
  <c r="L1267" i="1"/>
  <c r="M1267" i="1"/>
  <c r="N1267" i="1"/>
  <c r="O1267" i="1"/>
  <c r="P1267" i="1"/>
  <c r="K1268" i="1"/>
  <c r="L1268" i="1"/>
  <c r="M1268" i="1"/>
  <c r="N1268" i="1"/>
  <c r="O1268" i="1"/>
  <c r="P1268" i="1"/>
  <c r="K1269" i="1"/>
  <c r="L1269" i="1"/>
  <c r="M1269" i="1"/>
  <c r="N1269" i="1"/>
  <c r="O1269" i="1"/>
  <c r="P1269" i="1"/>
  <c r="K1270" i="1"/>
  <c r="L1270" i="1"/>
  <c r="M1270" i="1"/>
  <c r="N1270" i="1"/>
  <c r="O1270" i="1"/>
  <c r="P1270" i="1"/>
  <c r="K1271" i="1"/>
  <c r="L1271" i="1"/>
  <c r="M1271" i="1"/>
  <c r="N1271" i="1"/>
  <c r="O1271" i="1"/>
  <c r="P1271" i="1"/>
  <c r="K1272" i="1"/>
  <c r="L1272" i="1"/>
  <c r="M1272" i="1"/>
  <c r="N1272" i="1"/>
  <c r="O1272" i="1"/>
  <c r="P1272" i="1"/>
  <c r="K1273" i="1"/>
  <c r="L1273" i="1"/>
  <c r="M1273" i="1"/>
  <c r="N1273" i="1"/>
  <c r="O1273" i="1"/>
  <c r="P1273" i="1"/>
  <c r="K1274" i="1"/>
  <c r="L1274" i="1"/>
  <c r="M1274" i="1"/>
  <c r="N1274" i="1"/>
  <c r="O1274" i="1"/>
  <c r="P1274" i="1"/>
  <c r="K1275" i="1"/>
  <c r="L1275" i="1"/>
  <c r="M1275" i="1"/>
  <c r="N1275" i="1"/>
  <c r="O1275" i="1"/>
  <c r="P1275" i="1"/>
  <c r="K1276" i="1"/>
  <c r="L1276" i="1"/>
  <c r="M1276" i="1"/>
  <c r="N1276" i="1"/>
  <c r="O1276" i="1"/>
  <c r="P1276" i="1"/>
  <c r="K1277" i="1"/>
  <c r="L1277" i="1"/>
  <c r="M1277" i="1"/>
  <c r="N1277" i="1"/>
  <c r="O1277" i="1"/>
  <c r="P1277" i="1"/>
  <c r="K1278" i="1"/>
  <c r="L1278" i="1"/>
  <c r="M1278" i="1"/>
  <c r="N1278" i="1"/>
  <c r="O1278" i="1"/>
  <c r="P1278" i="1"/>
  <c r="K1279" i="1"/>
  <c r="L1279" i="1"/>
  <c r="M1279" i="1"/>
  <c r="N1279" i="1"/>
  <c r="O1279" i="1"/>
  <c r="P1279" i="1"/>
  <c r="K1280" i="1"/>
  <c r="L1280" i="1"/>
  <c r="M1280" i="1"/>
  <c r="N1280" i="1"/>
  <c r="O1280" i="1"/>
  <c r="P1280" i="1"/>
  <c r="K1281" i="1"/>
  <c r="L1281" i="1"/>
  <c r="M1281" i="1"/>
  <c r="N1281" i="1"/>
  <c r="O1281" i="1"/>
  <c r="P1281" i="1"/>
  <c r="K1282" i="1"/>
  <c r="L1282" i="1"/>
  <c r="M1282" i="1"/>
  <c r="N1282" i="1"/>
  <c r="O1282" i="1"/>
  <c r="P1282" i="1"/>
  <c r="K1283" i="1"/>
  <c r="L1283" i="1"/>
  <c r="M1283" i="1"/>
  <c r="N1283" i="1"/>
  <c r="O1283" i="1"/>
  <c r="P1283" i="1"/>
  <c r="K1284" i="1"/>
  <c r="L1284" i="1"/>
  <c r="M1284" i="1"/>
  <c r="N1284" i="1"/>
  <c r="O1284" i="1"/>
  <c r="P1284" i="1"/>
  <c r="K1285" i="1"/>
  <c r="L1285" i="1"/>
  <c r="M1285" i="1"/>
  <c r="N1285" i="1"/>
  <c r="O1285" i="1"/>
  <c r="P1285" i="1"/>
  <c r="K1286" i="1"/>
  <c r="L1286" i="1"/>
  <c r="M1286" i="1"/>
  <c r="N1286" i="1"/>
  <c r="O1286" i="1"/>
  <c r="P1286" i="1"/>
  <c r="K1287" i="1"/>
  <c r="L1287" i="1"/>
  <c r="M1287" i="1"/>
  <c r="N1287" i="1"/>
  <c r="O1287" i="1"/>
  <c r="P1287" i="1"/>
  <c r="K1288" i="1"/>
  <c r="L1288" i="1"/>
  <c r="M1288" i="1"/>
  <c r="N1288" i="1"/>
  <c r="O1288" i="1"/>
  <c r="P1288" i="1"/>
  <c r="K1289" i="1"/>
  <c r="L1289" i="1"/>
  <c r="M1289" i="1"/>
  <c r="N1289" i="1"/>
  <c r="O1289" i="1"/>
  <c r="P1289" i="1"/>
  <c r="K1290" i="1"/>
  <c r="L1290" i="1"/>
  <c r="M1290" i="1"/>
  <c r="N1290" i="1"/>
  <c r="O1290" i="1"/>
  <c r="P1290" i="1"/>
  <c r="K1291" i="1"/>
  <c r="L1291" i="1"/>
  <c r="M1291" i="1"/>
  <c r="N1291" i="1"/>
  <c r="O1291" i="1"/>
  <c r="P1291" i="1"/>
  <c r="K1292" i="1"/>
  <c r="L1292" i="1"/>
  <c r="M1292" i="1"/>
  <c r="N1292" i="1"/>
  <c r="O1292" i="1"/>
  <c r="P1292" i="1"/>
  <c r="K1293" i="1"/>
  <c r="L1293" i="1"/>
  <c r="M1293" i="1"/>
  <c r="N1293" i="1"/>
  <c r="O1293" i="1"/>
  <c r="P1293" i="1"/>
  <c r="K1294" i="1"/>
  <c r="L1294" i="1"/>
  <c r="M1294" i="1"/>
  <c r="N1294" i="1"/>
  <c r="O1294" i="1"/>
  <c r="P1294" i="1"/>
  <c r="K1295" i="1"/>
  <c r="L1295" i="1"/>
  <c r="M1295" i="1"/>
  <c r="N1295" i="1"/>
  <c r="O1295" i="1"/>
  <c r="P1295" i="1"/>
  <c r="K1296" i="1"/>
  <c r="L1296" i="1"/>
  <c r="M1296" i="1"/>
  <c r="N1296" i="1"/>
  <c r="O1296" i="1"/>
  <c r="P1296" i="1"/>
  <c r="K1297" i="1"/>
  <c r="L1297" i="1"/>
  <c r="M1297" i="1"/>
  <c r="N1297" i="1"/>
  <c r="O1297" i="1"/>
  <c r="P1297" i="1"/>
  <c r="K1298" i="1"/>
  <c r="L1298" i="1"/>
  <c r="M1298" i="1"/>
  <c r="N1298" i="1"/>
  <c r="O1298" i="1"/>
  <c r="P1298" i="1"/>
  <c r="K1299" i="1"/>
  <c r="L1299" i="1"/>
  <c r="M1299" i="1"/>
  <c r="N1299" i="1"/>
  <c r="O1299" i="1"/>
  <c r="P1299" i="1"/>
  <c r="K1300" i="1"/>
  <c r="L1300" i="1"/>
  <c r="M1300" i="1"/>
  <c r="N1300" i="1"/>
  <c r="O1300" i="1"/>
  <c r="P1300" i="1"/>
  <c r="K1301" i="1"/>
  <c r="L1301" i="1"/>
  <c r="M1301" i="1"/>
  <c r="N1301" i="1"/>
  <c r="O1301" i="1"/>
  <c r="P1301" i="1"/>
  <c r="K1302" i="1"/>
  <c r="L1302" i="1"/>
  <c r="M1302" i="1"/>
  <c r="N1302" i="1"/>
  <c r="O1302" i="1"/>
  <c r="P1302" i="1"/>
  <c r="K1303" i="1"/>
  <c r="L1303" i="1"/>
  <c r="M1303" i="1"/>
  <c r="N1303" i="1"/>
  <c r="O1303" i="1"/>
  <c r="P1303" i="1"/>
  <c r="K1304" i="1"/>
  <c r="L1304" i="1"/>
  <c r="M1304" i="1"/>
  <c r="N1304" i="1"/>
  <c r="O1304" i="1"/>
  <c r="P1304" i="1"/>
  <c r="K1305" i="1"/>
  <c r="L1305" i="1"/>
  <c r="M1305" i="1"/>
  <c r="N1305" i="1"/>
  <c r="O1305" i="1"/>
  <c r="P1305" i="1"/>
  <c r="K1306" i="1"/>
  <c r="L1306" i="1"/>
  <c r="M1306" i="1"/>
  <c r="N1306" i="1"/>
  <c r="O1306" i="1"/>
  <c r="P1306" i="1"/>
  <c r="K1307" i="1"/>
  <c r="L1307" i="1"/>
  <c r="M1307" i="1"/>
  <c r="N1307" i="1"/>
  <c r="O1307" i="1"/>
  <c r="P1307" i="1"/>
  <c r="K1308" i="1"/>
  <c r="L1308" i="1"/>
  <c r="M1308" i="1"/>
  <c r="N1308" i="1"/>
  <c r="O1308" i="1"/>
  <c r="P1308" i="1"/>
  <c r="K1309" i="1"/>
  <c r="L1309" i="1"/>
  <c r="M1309" i="1"/>
  <c r="N1309" i="1"/>
  <c r="O1309" i="1"/>
  <c r="P1309" i="1"/>
  <c r="K1310" i="1"/>
  <c r="L1310" i="1"/>
  <c r="M1310" i="1"/>
  <c r="N1310" i="1"/>
  <c r="O1310" i="1"/>
  <c r="P1310" i="1"/>
  <c r="K1311" i="1"/>
  <c r="L1311" i="1"/>
  <c r="M1311" i="1"/>
  <c r="N1311" i="1"/>
  <c r="O1311" i="1"/>
  <c r="P1311" i="1"/>
  <c r="K1312" i="1"/>
  <c r="L1312" i="1"/>
  <c r="M1312" i="1"/>
  <c r="N1312" i="1"/>
  <c r="O1312" i="1"/>
  <c r="P1312" i="1"/>
  <c r="K1313" i="1"/>
  <c r="L1313" i="1"/>
  <c r="M1313" i="1"/>
  <c r="N1313" i="1"/>
  <c r="O1313" i="1"/>
  <c r="P1313" i="1"/>
  <c r="K1314" i="1"/>
  <c r="L1314" i="1"/>
  <c r="M1314" i="1"/>
  <c r="N1314" i="1"/>
  <c r="O1314" i="1"/>
  <c r="P1314" i="1"/>
  <c r="K1315" i="1"/>
  <c r="L1315" i="1"/>
  <c r="M1315" i="1"/>
  <c r="N1315" i="1"/>
  <c r="O1315" i="1"/>
  <c r="P1315" i="1"/>
  <c r="K1316" i="1"/>
  <c r="L1316" i="1"/>
  <c r="M1316" i="1"/>
  <c r="N1316" i="1"/>
  <c r="O1316" i="1"/>
  <c r="P1316" i="1"/>
  <c r="K1317" i="1"/>
  <c r="L1317" i="1"/>
  <c r="M1317" i="1"/>
  <c r="N1317" i="1"/>
  <c r="O1317" i="1"/>
  <c r="P1317" i="1"/>
  <c r="K1318" i="1"/>
  <c r="L1318" i="1"/>
  <c r="M1318" i="1"/>
  <c r="N1318" i="1"/>
  <c r="O1318" i="1"/>
  <c r="P1318" i="1"/>
  <c r="K1319" i="1"/>
  <c r="L1319" i="1"/>
  <c r="M1319" i="1"/>
  <c r="N1319" i="1"/>
  <c r="O1319" i="1"/>
  <c r="P1319" i="1"/>
  <c r="K1320" i="1"/>
  <c r="L1320" i="1"/>
  <c r="M1320" i="1"/>
  <c r="N1320" i="1"/>
  <c r="O1320" i="1"/>
  <c r="P1320" i="1"/>
  <c r="K1321" i="1"/>
  <c r="L1321" i="1"/>
  <c r="M1321" i="1"/>
  <c r="N1321" i="1"/>
  <c r="O1321" i="1"/>
  <c r="P1321" i="1"/>
  <c r="K1322" i="1"/>
  <c r="L1322" i="1"/>
  <c r="M1322" i="1"/>
  <c r="N1322" i="1"/>
  <c r="O1322" i="1"/>
  <c r="P1322" i="1"/>
  <c r="K1323" i="1"/>
  <c r="L1323" i="1"/>
  <c r="M1323" i="1"/>
  <c r="N1323" i="1"/>
  <c r="O1323" i="1"/>
  <c r="P1323" i="1"/>
  <c r="K1324" i="1"/>
  <c r="L1324" i="1"/>
  <c r="M1324" i="1"/>
  <c r="N1324" i="1"/>
  <c r="O1324" i="1"/>
  <c r="P1324" i="1"/>
  <c r="K1325" i="1"/>
  <c r="L1325" i="1"/>
  <c r="M1325" i="1"/>
  <c r="N1325" i="1"/>
  <c r="O1325" i="1"/>
  <c r="P1325" i="1"/>
  <c r="K1326" i="1"/>
  <c r="L1326" i="1"/>
  <c r="M1326" i="1"/>
  <c r="N1326" i="1"/>
  <c r="O1326" i="1"/>
  <c r="P1326" i="1"/>
  <c r="K1327" i="1"/>
  <c r="L1327" i="1"/>
  <c r="M1327" i="1"/>
  <c r="N1327" i="1"/>
  <c r="O1327" i="1"/>
  <c r="P1327" i="1"/>
  <c r="K1328" i="1"/>
  <c r="L1328" i="1"/>
  <c r="M1328" i="1"/>
  <c r="N1328" i="1"/>
  <c r="O1328" i="1"/>
  <c r="P1328" i="1"/>
  <c r="K1329" i="1"/>
  <c r="L1329" i="1"/>
  <c r="M1329" i="1"/>
  <c r="N1329" i="1"/>
  <c r="O1329" i="1"/>
  <c r="P1329" i="1"/>
  <c r="K1330" i="1"/>
  <c r="L1330" i="1"/>
  <c r="M1330" i="1"/>
  <c r="N1330" i="1"/>
  <c r="O1330" i="1"/>
  <c r="P1330" i="1"/>
  <c r="K1331" i="1"/>
  <c r="L1331" i="1"/>
  <c r="M1331" i="1"/>
  <c r="N1331" i="1"/>
  <c r="O1331" i="1"/>
  <c r="P1331" i="1"/>
  <c r="K1332" i="1"/>
  <c r="L1332" i="1"/>
  <c r="M1332" i="1"/>
  <c r="N1332" i="1"/>
  <c r="O1332" i="1"/>
  <c r="P1332" i="1"/>
  <c r="K1333" i="1"/>
  <c r="L1333" i="1"/>
  <c r="M1333" i="1"/>
  <c r="N1333" i="1"/>
  <c r="O1333" i="1"/>
  <c r="P1333" i="1"/>
  <c r="K1334" i="1"/>
  <c r="L1334" i="1"/>
  <c r="M1334" i="1"/>
  <c r="N1334" i="1"/>
  <c r="O1334" i="1"/>
  <c r="P1334" i="1"/>
  <c r="K1335" i="1"/>
  <c r="L1335" i="1"/>
  <c r="M1335" i="1"/>
  <c r="N1335" i="1"/>
  <c r="O1335" i="1"/>
  <c r="P1335" i="1"/>
  <c r="K1336" i="1"/>
  <c r="L1336" i="1"/>
  <c r="M1336" i="1"/>
  <c r="N1336" i="1"/>
  <c r="O1336" i="1"/>
  <c r="P1336" i="1"/>
  <c r="K1337" i="1"/>
  <c r="L1337" i="1"/>
  <c r="M1337" i="1"/>
  <c r="N1337" i="1"/>
  <c r="O1337" i="1"/>
  <c r="P1337" i="1"/>
  <c r="K1338" i="1"/>
  <c r="L1338" i="1"/>
  <c r="M1338" i="1"/>
  <c r="N1338" i="1"/>
  <c r="O1338" i="1"/>
  <c r="P1338" i="1"/>
  <c r="K1339" i="1"/>
  <c r="L1339" i="1"/>
  <c r="M1339" i="1"/>
  <c r="N1339" i="1"/>
  <c r="O1339" i="1"/>
  <c r="P1339" i="1"/>
  <c r="K1340" i="1"/>
  <c r="L1340" i="1"/>
  <c r="M1340" i="1"/>
  <c r="N1340" i="1"/>
  <c r="O1340" i="1"/>
  <c r="P1340" i="1"/>
  <c r="K1341" i="1"/>
  <c r="L1341" i="1"/>
  <c r="M1341" i="1"/>
  <c r="N1341" i="1"/>
  <c r="O1341" i="1"/>
  <c r="P1341" i="1"/>
  <c r="K1342" i="1"/>
  <c r="L1342" i="1"/>
  <c r="M1342" i="1"/>
  <c r="N1342" i="1"/>
  <c r="O1342" i="1"/>
  <c r="P1342" i="1"/>
  <c r="K1343" i="1"/>
  <c r="L1343" i="1"/>
  <c r="M1343" i="1"/>
  <c r="N1343" i="1"/>
  <c r="O1343" i="1"/>
  <c r="P1343" i="1"/>
  <c r="K1344" i="1"/>
  <c r="L1344" i="1"/>
  <c r="M1344" i="1"/>
  <c r="N1344" i="1"/>
  <c r="O1344" i="1"/>
  <c r="P1344" i="1"/>
  <c r="K1345" i="1"/>
  <c r="L1345" i="1"/>
  <c r="M1345" i="1"/>
  <c r="N1345" i="1"/>
  <c r="O1345" i="1"/>
  <c r="P1345" i="1"/>
  <c r="K1346" i="1"/>
  <c r="L1346" i="1"/>
  <c r="M1346" i="1"/>
  <c r="N1346" i="1"/>
  <c r="O1346" i="1"/>
  <c r="P1346" i="1"/>
  <c r="K1347" i="1"/>
  <c r="L1347" i="1"/>
  <c r="M1347" i="1"/>
  <c r="N1347" i="1"/>
  <c r="O1347" i="1"/>
  <c r="P1347" i="1"/>
  <c r="K1348" i="1"/>
  <c r="L1348" i="1"/>
  <c r="M1348" i="1"/>
  <c r="N1348" i="1"/>
  <c r="O1348" i="1"/>
  <c r="P1348" i="1"/>
  <c r="K1349" i="1"/>
  <c r="L1349" i="1"/>
  <c r="M1349" i="1"/>
  <c r="N1349" i="1"/>
  <c r="O1349" i="1"/>
  <c r="P1349" i="1"/>
  <c r="K1350" i="1"/>
  <c r="L1350" i="1"/>
  <c r="M1350" i="1"/>
  <c r="N1350" i="1"/>
  <c r="O1350" i="1"/>
  <c r="P1350" i="1"/>
  <c r="K1351" i="1"/>
  <c r="L1351" i="1"/>
  <c r="M1351" i="1"/>
  <c r="N1351" i="1"/>
  <c r="O1351" i="1"/>
  <c r="P1351" i="1"/>
  <c r="K1352" i="1"/>
  <c r="L1352" i="1"/>
  <c r="M1352" i="1"/>
  <c r="N1352" i="1"/>
  <c r="O1352" i="1"/>
  <c r="P1352" i="1"/>
  <c r="K1353" i="1"/>
  <c r="L1353" i="1"/>
  <c r="M1353" i="1"/>
  <c r="N1353" i="1"/>
  <c r="O1353" i="1"/>
  <c r="P1353" i="1"/>
  <c r="K1354" i="1"/>
  <c r="L1354" i="1"/>
  <c r="M1354" i="1"/>
  <c r="N1354" i="1"/>
  <c r="O1354" i="1"/>
  <c r="P1354" i="1"/>
  <c r="K1355" i="1"/>
  <c r="L1355" i="1"/>
  <c r="M1355" i="1"/>
  <c r="N1355" i="1"/>
  <c r="O1355" i="1"/>
  <c r="P1355" i="1"/>
  <c r="K1356" i="1"/>
  <c r="L1356" i="1"/>
  <c r="M1356" i="1"/>
  <c r="N1356" i="1"/>
  <c r="O1356" i="1"/>
  <c r="P1356" i="1"/>
  <c r="K1357" i="1"/>
  <c r="L1357" i="1"/>
  <c r="M1357" i="1"/>
  <c r="N1357" i="1"/>
  <c r="O1357" i="1"/>
  <c r="P1357" i="1"/>
  <c r="K1358" i="1"/>
  <c r="L1358" i="1"/>
  <c r="M1358" i="1"/>
  <c r="N1358" i="1"/>
  <c r="O1358" i="1"/>
  <c r="P1358" i="1"/>
  <c r="K1359" i="1"/>
  <c r="L1359" i="1"/>
  <c r="M1359" i="1"/>
  <c r="N1359" i="1"/>
  <c r="O1359" i="1"/>
  <c r="P1359" i="1"/>
  <c r="K1360" i="1"/>
  <c r="L1360" i="1"/>
  <c r="M1360" i="1"/>
  <c r="N1360" i="1"/>
  <c r="O1360" i="1"/>
  <c r="P1360" i="1"/>
  <c r="K1361" i="1"/>
  <c r="L1361" i="1"/>
  <c r="M1361" i="1"/>
  <c r="N1361" i="1"/>
  <c r="O1361" i="1"/>
  <c r="P1361" i="1"/>
  <c r="K1362" i="1"/>
  <c r="L1362" i="1"/>
  <c r="M1362" i="1"/>
  <c r="N1362" i="1"/>
  <c r="O1362" i="1"/>
  <c r="P1362" i="1"/>
  <c r="K1363" i="1"/>
  <c r="L1363" i="1"/>
  <c r="M1363" i="1"/>
  <c r="N1363" i="1"/>
  <c r="O1363" i="1"/>
  <c r="P1363" i="1"/>
  <c r="K1364" i="1"/>
  <c r="L1364" i="1"/>
  <c r="M1364" i="1"/>
  <c r="N1364" i="1"/>
  <c r="O1364" i="1"/>
  <c r="P1364" i="1"/>
  <c r="K1365" i="1"/>
  <c r="L1365" i="1"/>
  <c r="M1365" i="1"/>
  <c r="N1365" i="1"/>
  <c r="O1365" i="1"/>
  <c r="P1365" i="1"/>
  <c r="K1366" i="1"/>
  <c r="L1366" i="1"/>
  <c r="M1366" i="1"/>
  <c r="N1366" i="1"/>
  <c r="O1366" i="1"/>
  <c r="P1366" i="1"/>
  <c r="K1367" i="1"/>
  <c r="L1367" i="1"/>
  <c r="M1367" i="1"/>
  <c r="N1367" i="1"/>
  <c r="O1367" i="1"/>
  <c r="P1367" i="1"/>
  <c r="K1368" i="1"/>
  <c r="L1368" i="1"/>
  <c r="M1368" i="1"/>
  <c r="N1368" i="1"/>
  <c r="O1368" i="1"/>
  <c r="P1368" i="1"/>
  <c r="K1369" i="1"/>
  <c r="L1369" i="1"/>
  <c r="M1369" i="1"/>
  <c r="N1369" i="1"/>
  <c r="O1369" i="1"/>
  <c r="P1369" i="1"/>
  <c r="K1370" i="1"/>
  <c r="L1370" i="1"/>
  <c r="M1370" i="1"/>
  <c r="N1370" i="1"/>
  <c r="O1370" i="1"/>
  <c r="P1370" i="1"/>
  <c r="K1371" i="1"/>
  <c r="L1371" i="1"/>
  <c r="M1371" i="1"/>
  <c r="N1371" i="1"/>
  <c r="O1371" i="1"/>
  <c r="P1371" i="1"/>
  <c r="K1372" i="1"/>
  <c r="L1372" i="1"/>
  <c r="M1372" i="1"/>
  <c r="N1372" i="1"/>
  <c r="O1372" i="1"/>
  <c r="P1372" i="1"/>
  <c r="K1373" i="1"/>
  <c r="L1373" i="1"/>
  <c r="M1373" i="1"/>
  <c r="N1373" i="1"/>
  <c r="O1373" i="1"/>
  <c r="P1373" i="1"/>
  <c r="K1374" i="1"/>
  <c r="L1374" i="1"/>
  <c r="M1374" i="1"/>
  <c r="N1374" i="1"/>
  <c r="O1374" i="1"/>
  <c r="P1374" i="1"/>
  <c r="K1375" i="1"/>
  <c r="L1375" i="1"/>
  <c r="M1375" i="1"/>
  <c r="N1375" i="1"/>
  <c r="O1375" i="1"/>
  <c r="P1375" i="1"/>
  <c r="K1376" i="1"/>
  <c r="L1376" i="1"/>
  <c r="M1376" i="1"/>
  <c r="N1376" i="1"/>
  <c r="O1376" i="1"/>
  <c r="P1376" i="1"/>
  <c r="K1377" i="1"/>
  <c r="L1377" i="1"/>
  <c r="M1377" i="1"/>
  <c r="N1377" i="1"/>
  <c r="O1377" i="1"/>
  <c r="P1377" i="1"/>
  <c r="K1378" i="1"/>
  <c r="L1378" i="1"/>
  <c r="M1378" i="1"/>
  <c r="N1378" i="1"/>
  <c r="O1378" i="1"/>
  <c r="P1378" i="1"/>
  <c r="K1379" i="1"/>
  <c r="L1379" i="1"/>
  <c r="M1379" i="1"/>
  <c r="N1379" i="1"/>
  <c r="O1379" i="1"/>
  <c r="P1379" i="1"/>
  <c r="K1380" i="1"/>
  <c r="L1380" i="1"/>
  <c r="M1380" i="1"/>
  <c r="N1380" i="1"/>
  <c r="O1380" i="1"/>
  <c r="P1380" i="1"/>
  <c r="K1381" i="1"/>
  <c r="L1381" i="1"/>
  <c r="M1381" i="1"/>
  <c r="N1381" i="1"/>
  <c r="O1381" i="1"/>
  <c r="P1381" i="1"/>
  <c r="K1382" i="1"/>
  <c r="L1382" i="1"/>
  <c r="M1382" i="1"/>
  <c r="N1382" i="1"/>
  <c r="O1382" i="1"/>
  <c r="P1382" i="1"/>
  <c r="K1383" i="1"/>
  <c r="L1383" i="1"/>
  <c r="M1383" i="1"/>
  <c r="N1383" i="1"/>
  <c r="O1383" i="1"/>
  <c r="P1383" i="1"/>
  <c r="K1384" i="1"/>
  <c r="L1384" i="1"/>
  <c r="M1384" i="1"/>
  <c r="N1384" i="1"/>
  <c r="O1384" i="1"/>
  <c r="P1384" i="1"/>
  <c r="K1385" i="1"/>
  <c r="L1385" i="1"/>
  <c r="M1385" i="1"/>
  <c r="N1385" i="1"/>
  <c r="O1385" i="1"/>
  <c r="P1385" i="1"/>
  <c r="K1386" i="1"/>
  <c r="L1386" i="1"/>
  <c r="M1386" i="1"/>
  <c r="N1386" i="1"/>
  <c r="O1386" i="1"/>
  <c r="P1386" i="1"/>
  <c r="K1387" i="1"/>
  <c r="L1387" i="1"/>
  <c r="M1387" i="1"/>
  <c r="N1387" i="1"/>
  <c r="O1387" i="1"/>
  <c r="P1387" i="1"/>
  <c r="K1388" i="1"/>
  <c r="L1388" i="1"/>
  <c r="M1388" i="1"/>
  <c r="N1388" i="1"/>
  <c r="O1388" i="1"/>
  <c r="P1388" i="1"/>
  <c r="K1389" i="1"/>
  <c r="L1389" i="1"/>
  <c r="M1389" i="1"/>
  <c r="N1389" i="1"/>
  <c r="O1389" i="1"/>
  <c r="P1389" i="1"/>
  <c r="K1390" i="1"/>
  <c r="L1390" i="1"/>
  <c r="M1390" i="1"/>
  <c r="N1390" i="1"/>
  <c r="O1390" i="1"/>
  <c r="P1390" i="1"/>
  <c r="K1391" i="1"/>
  <c r="L1391" i="1"/>
  <c r="M1391" i="1"/>
  <c r="N1391" i="1"/>
  <c r="O1391" i="1"/>
  <c r="P1391" i="1"/>
  <c r="K1392" i="1"/>
  <c r="L1392" i="1"/>
  <c r="M1392" i="1"/>
  <c r="N1392" i="1"/>
  <c r="O1392" i="1"/>
  <c r="P1392" i="1"/>
  <c r="K1393" i="1"/>
  <c r="L1393" i="1"/>
  <c r="M1393" i="1"/>
  <c r="N1393" i="1"/>
  <c r="O1393" i="1"/>
  <c r="P1393" i="1"/>
  <c r="K1394" i="1"/>
  <c r="L1394" i="1"/>
  <c r="M1394" i="1"/>
  <c r="N1394" i="1"/>
  <c r="O1394" i="1"/>
  <c r="P1394" i="1"/>
  <c r="K1395" i="1"/>
  <c r="L1395" i="1"/>
  <c r="M1395" i="1"/>
  <c r="N1395" i="1"/>
  <c r="O1395" i="1"/>
  <c r="P1395" i="1"/>
  <c r="K1396" i="1"/>
  <c r="L1396" i="1"/>
  <c r="M1396" i="1"/>
  <c r="N1396" i="1"/>
  <c r="O1396" i="1"/>
  <c r="P1396" i="1"/>
  <c r="K1397" i="1"/>
  <c r="L1397" i="1"/>
  <c r="M1397" i="1"/>
  <c r="N1397" i="1"/>
  <c r="O1397" i="1"/>
  <c r="P1397" i="1"/>
  <c r="K1398" i="1"/>
  <c r="L1398" i="1"/>
  <c r="M1398" i="1"/>
  <c r="N1398" i="1"/>
  <c r="O1398" i="1"/>
  <c r="P1398" i="1"/>
  <c r="K1399" i="1"/>
  <c r="L1399" i="1"/>
  <c r="M1399" i="1"/>
  <c r="N1399" i="1"/>
  <c r="O1399" i="1"/>
  <c r="P1399" i="1"/>
  <c r="K1400" i="1"/>
  <c r="L1400" i="1"/>
  <c r="M1400" i="1"/>
  <c r="N1400" i="1"/>
  <c r="O1400" i="1"/>
  <c r="P1400" i="1"/>
  <c r="K1401" i="1"/>
  <c r="L1401" i="1"/>
  <c r="M1401" i="1"/>
  <c r="N1401" i="1"/>
  <c r="O1401" i="1"/>
  <c r="P1401" i="1"/>
  <c r="K1402" i="1"/>
  <c r="L1402" i="1"/>
  <c r="M1402" i="1"/>
  <c r="N1402" i="1"/>
  <c r="O1402" i="1"/>
  <c r="P1402" i="1"/>
  <c r="K1403" i="1"/>
  <c r="L1403" i="1"/>
  <c r="M1403" i="1"/>
  <c r="N1403" i="1"/>
  <c r="O1403" i="1"/>
  <c r="P1403" i="1"/>
  <c r="K1404" i="1"/>
  <c r="L1404" i="1"/>
  <c r="M1404" i="1"/>
  <c r="N1404" i="1"/>
  <c r="O1404" i="1"/>
  <c r="P1404" i="1"/>
  <c r="K1405" i="1"/>
  <c r="L1405" i="1"/>
  <c r="M1405" i="1"/>
  <c r="N1405" i="1"/>
  <c r="O1405" i="1"/>
  <c r="P1405" i="1"/>
  <c r="K1406" i="1"/>
  <c r="L1406" i="1"/>
  <c r="M1406" i="1"/>
  <c r="N1406" i="1"/>
  <c r="O1406" i="1"/>
  <c r="P1406" i="1"/>
  <c r="K1407" i="1"/>
  <c r="L1407" i="1"/>
  <c r="M1407" i="1"/>
  <c r="N1407" i="1"/>
  <c r="O1407" i="1"/>
  <c r="P1407" i="1"/>
  <c r="K1408" i="1"/>
  <c r="L1408" i="1"/>
  <c r="M1408" i="1"/>
  <c r="N1408" i="1"/>
  <c r="O1408" i="1"/>
  <c r="P1408" i="1"/>
  <c r="K1409" i="1"/>
  <c r="L1409" i="1"/>
  <c r="M1409" i="1"/>
  <c r="N1409" i="1"/>
  <c r="O1409" i="1"/>
  <c r="P1409" i="1"/>
  <c r="K1410" i="1"/>
  <c r="L1410" i="1"/>
  <c r="M1410" i="1"/>
  <c r="N1410" i="1"/>
  <c r="O1410" i="1"/>
  <c r="P1410" i="1"/>
  <c r="K1411" i="1"/>
  <c r="L1411" i="1"/>
  <c r="M1411" i="1"/>
  <c r="N1411" i="1"/>
  <c r="O1411" i="1"/>
  <c r="P1411" i="1"/>
  <c r="K1412" i="1"/>
  <c r="L1412" i="1"/>
  <c r="M1412" i="1"/>
  <c r="N1412" i="1"/>
  <c r="O1412" i="1"/>
  <c r="P1412" i="1"/>
  <c r="K1413" i="1"/>
  <c r="L1413" i="1"/>
  <c r="M1413" i="1"/>
  <c r="N1413" i="1"/>
  <c r="O1413" i="1"/>
  <c r="P1413" i="1"/>
  <c r="K1414" i="1"/>
  <c r="L1414" i="1"/>
  <c r="M1414" i="1"/>
  <c r="N1414" i="1"/>
  <c r="O1414" i="1"/>
  <c r="P1414" i="1"/>
  <c r="K1415" i="1"/>
  <c r="L1415" i="1"/>
  <c r="M1415" i="1"/>
  <c r="N1415" i="1"/>
  <c r="O1415" i="1"/>
  <c r="P1415" i="1"/>
  <c r="K1416" i="1"/>
  <c r="L1416" i="1"/>
  <c r="M1416" i="1"/>
  <c r="N1416" i="1"/>
  <c r="O1416" i="1"/>
  <c r="P1416" i="1"/>
  <c r="K1417" i="1"/>
  <c r="L1417" i="1"/>
  <c r="M1417" i="1"/>
  <c r="N1417" i="1"/>
  <c r="O1417" i="1"/>
  <c r="P1417" i="1"/>
  <c r="K1418" i="1"/>
  <c r="L1418" i="1"/>
  <c r="M1418" i="1"/>
  <c r="N1418" i="1"/>
  <c r="O1418" i="1"/>
  <c r="P1418" i="1"/>
  <c r="K1419" i="1"/>
  <c r="L1419" i="1"/>
  <c r="M1419" i="1"/>
  <c r="N1419" i="1"/>
  <c r="O1419" i="1"/>
  <c r="P1419" i="1"/>
  <c r="K1420" i="1"/>
  <c r="L1420" i="1"/>
  <c r="M1420" i="1"/>
  <c r="N1420" i="1"/>
  <c r="O1420" i="1"/>
  <c r="P1420" i="1"/>
  <c r="K1421" i="1"/>
  <c r="L1421" i="1"/>
  <c r="M1421" i="1"/>
  <c r="N1421" i="1"/>
  <c r="O1421" i="1"/>
  <c r="P1421" i="1"/>
  <c r="K1422" i="1"/>
  <c r="L1422" i="1"/>
  <c r="M1422" i="1"/>
  <c r="N1422" i="1"/>
  <c r="O1422" i="1"/>
  <c r="P1422" i="1"/>
  <c r="K1423" i="1"/>
  <c r="L1423" i="1"/>
  <c r="M1423" i="1"/>
  <c r="N1423" i="1"/>
  <c r="O1423" i="1"/>
  <c r="P1423" i="1"/>
  <c r="K1424" i="1"/>
  <c r="L1424" i="1"/>
  <c r="M1424" i="1"/>
  <c r="N1424" i="1"/>
  <c r="O1424" i="1"/>
  <c r="P1424" i="1"/>
  <c r="K1425" i="1"/>
  <c r="L1425" i="1"/>
  <c r="M1425" i="1"/>
  <c r="N1425" i="1"/>
  <c r="O1425" i="1"/>
  <c r="P1425" i="1"/>
  <c r="K1426" i="1"/>
  <c r="L1426" i="1"/>
  <c r="M1426" i="1"/>
  <c r="N1426" i="1"/>
  <c r="O1426" i="1"/>
  <c r="P1426" i="1"/>
  <c r="K1427" i="1"/>
  <c r="L1427" i="1"/>
  <c r="M1427" i="1"/>
  <c r="N1427" i="1"/>
  <c r="O1427" i="1"/>
  <c r="P1427" i="1"/>
  <c r="K1428" i="1"/>
  <c r="L1428" i="1"/>
  <c r="M1428" i="1"/>
  <c r="N1428" i="1"/>
  <c r="O1428" i="1"/>
  <c r="P1428" i="1"/>
  <c r="K1429" i="1"/>
  <c r="L1429" i="1"/>
  <c r="M1429" i="1"/>
  <c r="N1429" i="1"/>
  <c r="O1429" i="1"/>
  <c r="P1429" i="1"/>
  <c r="K1430" i="1"/>
  <c r="L1430" i="1"/>
  <c r="M1430" i="1"/>
  <c r="N1430" i="1"/>
  <c r="O1430" i="1"/>
  <c r="P1430" i="1"/>
  <c r="K1431" i="1"/>
  <c r="L1431" i="1"/>
  <c r="M1431" i="1"/>
  <c r="N1431" i="1"/>
  <c r="O1431" i="1"/>
  <c r="P1431" i="1"/>
  <c r="K1432" i="1"/>
  <c r="L1432" i="1"/>
  <c r="M1432" i="1"/>
  <c r="N1432" i="1"/>
  <c r="O1432" i="1"/>
  <c r="P1432" i="1"/>
  <c r="K1433" i="1"/>
  <c r="L1433" i="1"/>
  <c r="M1433" i="1"/>
  <c r="N1433" i="1"/>
  <c r="O1433" i="1"/>
  <c r="P1433" i="1"/>
  <c r="K1434" i="1"/>
  <c r="L1434" i="1"/>
  <c r="M1434" i="1"/>
  <c r="N1434" i="1"/>
  <c r="O1434" i="1"/>
  <c r="P1434" i="1"/>
  <c r="K1435" i="1"/>
  <c r="L1435" i="1"/>
  <c r="M1435" i="1"/>
  <c r="N1435" i="1"/>
  <c r="O1435" i="1"/>
  <c r="P1435" i="1"/>
  <c r="K1436" i="1"/>
  <c r="L1436" i="1"/>
  <c r="M1436" i="1"/>
  <c r="N1436" i="1"/>
  <c r="O1436" i="1"/>
  <c r="P1436" i="1"/>
  <c r="K1437" i="1"/>
  <c r="L1437" i="1"/>
  <c r="M1437" i="1"/>
  <c r="N1437" i="1"/>
  <c r="O1437" i="1"/>
  <c r="P1437" i="1"/>
  <c r="K1438" i="1"/>
  <c r="L1438" i="1"/>
  <c r="M1438" i="1"/>
  <c r="N1438" i="1"/>
  <c r="O1438" i="1"/>
  <c r="P1438" i="1"/>
  <c r="K1439" i="1"/>
  <c r="L1439" i="1"/>
  <c r="M1439" i="1"/>
  <c r="N1439" i="1"/>
  <c r="O1439" i="1"/>
  <c r="P1439" i="1"/>
  <c r="K1440" i="1"/>
  <c r="L1440" i="1"/>
  <c r="M1440" i="1"/>
  <c r="N1440" i="1"/>
  <c r="O1440" i="1"/>
  <c r="P1440" i="1"/>
  <c r="K1441" i="1"/>
  <c r="L1441" i="1"/>
  <c r="M1441" i="1"/>
  <c r="N1441" i="1"/>
  <c r="O1441" i="1"/>
  <c r="P1441" i="1"/>
  <c r="K1442" i="1"/>
  <c r="L1442" i="1"/>
  <c r="M1442" i="1"/>
  <c r="N1442" i="1"/>
  <c r="O1442" i="1"/>
  <c r="P1442" i="1"/>
  <c r="K1443" i="1"/>
  <c r="L1443" i="1"/>
  <c r="M1443" i="1"/>
  <c r="N1443" i="1"/>
  <c r="O1443" i="1"/>
  <c r="P1443" i="1"/>
  <c r="K1444" i="1"/>
  <c r="L1444" i="1"/>
  <c r="M1444" i="1"/>
  <c r="N1444" i="1"/>
  <c r="O1444" i="1"/>
  <c r="P1444" i="1"/>
  <c r="K1445" i="1"/>
  <c r="L1445" i="1"/>
  <c r="M1445" i="1"/>
  <c r="N1445" i="1"/>
  <c r="O1445" i="1"/>
  <c r="P1445" i="1"/>
  <c r="K1446" i="1"/>
  <c r="L1446" i="1"/>
  <c r="M1446" i="1"/>
  <c r="N1446" i="1"/>
  <c r="O1446" i="1"/>
  <c r="P1446" i="1"/>
  <c r="K1447" i="1"/>
  <c r="L1447" i="1"/>
  <c r="M1447" i="1"/>
  <c r="N1447" i="1"/>
  <c r="O1447" i="1"/>
  <c r="P1447" i="1"/>
  <c r="K1448" i="1"/>
  <c r="L1448" i="1"/>
  <c r="M1448" i="1"/>
  <c r="N1448" i="1"/>
  <c r="O1448" i="1"/>
  <c r="P1448" i="1"/>
  <c r="K1449" i="1"/>
  <c r="L1449" i="1"/>
  <c r="M1449" i="1"/>
  <c r="N1449" i="1"/>
  <c r="O1449" i="1"/>
  <c r="P1449" i="1"/>
  <c r="K1450" i="1"/>
  <c r="L1450" i="1"/>
  <c r="M1450" i="1"/>
  <c r="N1450" i="1"/>
  <c r="O1450" i="1"/>
  <c r="P1450" i="1"/>
  <c r="K1451" i="1"/>
  <c r="L1451" i="1"/>
  <c r="M1451" i="1"/>
  <c r="N1451" i="1"/>
  <c r="O1451" i="1"/>
  <c r="P1451" i="1"/>
  <c r="K1452" i="1"/>
  <c r="L1452" i="1"/>
  <c r="M1452" i="1"/>
  <c r="N1452" i="1"/>
  <c r="O1452" i="1"/>
  <c r="P1452" i="1"/>
  <c r="K1453" i="1"/>
  <c r="L1453" i="1"/>
  <c r="M1453" i="1"/>
  <c r="N1453" i="1"/>
  <c r="O1453" i="1"/>
  <c r="P1453" i="1"/>
  <c r="K1454" i="1"/>
  <c r="L1454" i="1"/>
  <c r="M1454" i="1"/>
  <c r="N1454" i="1"/>
  <c r="O1454" i="1"/>
  <c r="P1454" i="1"/>
  <c r="K1455" i="1"/>
  <c r="L1455" i="1"/>
  <c r="M1455" i="1"/>
  <c r="N1455" i="1"/>
  <c r="O1455" i="1"/>
  <c r="P1455" i="1"/>
  <c r="K1456" i="1"/>
  <c r="L1456" i="1"/>
  <c r="M1456" i="1"/>
  <c r="N1456" i="1"/>
  <c r="O1456" i="1"/>
  <c r="P1456" i="1"/>
  <c r="K1457" i="1"/>
  <c r="L1457" i="1"/>
  <c r="M1457" i="1"/>
  <c r="N1457" i="1"/>
  <c r="O1457" i="1"/>
  <c r="P1457" i="1"/>
  <c r="K1458" i="1"/>
  <c r="L1458" i="1"/>
  <c r="M1458" i="1"/>
  <c r="N1458" i="1"/>
  <c r="O1458" i="1"/>
  <c r="P1458" i="1"/>
  <c r="K1459" i="1"/>
  <c r="L1459" i="1"/>
  <c r="M1459" i="1"/>
  <c r="N1459" i="1"/>
  <c r="O1459" i="1"/>
  <c r="P1459" i="1"/>
  <c r="K1460" i="1"/>
  <c r="L1460" i="1"/>
  <c r="M1460" i="1"/>
  <c r="N1460" i="1"/>
  <c r="O1460" i="1"/>
  <c r="P1460" i="1"/>
  <c r="K1461" i="1"/>
  <c r="L1461" i="1"/>
  <c r="M1461" i="1"/>
  <c r="N1461" i="1"/>
  <c r="O1461" i="1"/>
  <c r="P1461" i="1"/>
  <c r="K1462" i="1"/>
  <c r="L1462" i="1"/>
  <c r="M1462" i="1"/>
  <c r="N1462" i="1"/>
  <c r="O1462" i="1"/>
  <c r="P1462" i="1"/>
  <c r="K1463" i="1"/>
  <c r="L1463" i="1"/>
  <c r="M1463" i="1"/>
  <c r="N1463" i="1"/>
  <c r="O1463" i="1"/>
  <c r="P1463" i="1"/>
  <c r="K1464" i="1"/>
  <c r="L1464" i="1"/>
  <c r="M1464" i="1"/>
  <c r="N1464" i="1"/>
  <c r="O1464" i="1"/>
  <c r="P1464" i="1"/>
  <c r="K1465" i="1"/>
  <c r="L1465" i="1"/>
  <c r="M1465" i="1"/>
  <c r="N1465" i="1"/>
  <c r="O1465" i="1"/>
  <c r="P1465" i="1"/>
  <c r="K1466" i="1"/>
  <c r="L1466" i="1"/>
  <c r="M1466" i="1"/>
  <c r="N1466" i="1"/>
  <c r="O1466" i="1"/>
  <c r="P1466" i="1"/>
  <c r="K1467" i="1"/>
  <c r="L1467" i="1"/>
  <c r="M1467" i="1"/>
  <c r="N1467" i="1"/>
  <c r="O1467" i="1"/>
  <c r="P1467" i="1"/>
  <c r="K1468" i="1"/>
  <c r="L1468" i="1"/>
  <c r="M1468" i="1"/>
  <c r="N1468" i="1"/>
  <c r="O1468" i="1"/>
  <c r="P1468" i="1"/>
  <c r="K1469" i="1"/>
  <c r="L1469" i="1"/>
  <c r="M1469" i="1"/>
  <c r="N1469" i="1"/>
  <c r="O1469" i="1"/>
  <c r="P1469" i="1"/>
  <c r="K1470" i="1"/>
  <c r="L1470" i="1"/>
  <c r="M1470" i="1"/>
  <c r="N1470" i="1"/>
  <c r="O1470" i="1"/>
  <c r="P1470" i="1"/>
  <c r="K1471" i="1"/>
  <c r="L1471" i="1"/>
  <c r="M1471" i="1"/>
  <c r="N1471" i="1"/>
  <c r="O1471" i="1"/>
  <c r="P1471" i="1"/>
  <c r="K1472" i="1"/>
  <c r="L1472" i="1"/>
  <c r="M1472" i="1"/>
  <c r="N1472" i="1"/>
  <c r="O1472" i="1"/>
  <c r="P1472" i="1"/>
  <c r="K1473" i="1"/>
  <c r="L1473" i="1"/>
  <c r="M1473" i="1"/>
  <c r="N1473" i="1"/>
  <c r="O1473" i="1"/>
  <c r="P1473" i="1"/>
  <c r="K1474" i="1"/>
  <c r="L1474" i="1"/>
  <c r="M1474" i="1"/>
  <c r="N1474" i="1"/>
  <c r="O1474" i="1"/>
  <c r="P1474" i="1"/>
  <c r="K1475" i="1"/>
  <c r="L1475" i="1"/>
  <c r="M1475" i="1"/>
  <c r="N1475" i="1"/>
  <c r="O1475" i="1"/>
  <c r="P1475" i="1"/>
  <c r="K1476" i="1"/>
  <c r="L1476" i="1"/>
  <c r="M1476" i="1"/>
  <c r="N1476" i="1"/>
  <c r="O1476" i="1"/>
  <c r="P1476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M931" i="1"/>
  <c r="N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K985" i="1"/>
  <c r="L985" i="1"/>
  <c r="M985" i="1"/>
  <c r="N985" i="1"/>
  <c r="O985" i="1"/>
  <c r="P985" i="1"/>
  <c r="K986" i="1"/>
  <c r="L986" i="1"/>
  <c r="M986" i="1"/>
  <c r="N986" i="1"/>
  <c r="O986" i="1"/>
  <c r="P986" i="1"/>
  <c r="K987" i="1"/>
  <c r="L987" i="1"/>
  <c r="M987" i="1"/>
  <c r="N987" i="1"/>
  <c r="O987" i="1"/>
  <c r="P987" i="1"/>
  <c r="K988" i="1"/>
  <c r="L988" i="1"/>
  <c r="M988" i="1"/>
  <c r="N988" i="1"/>
  <c r="O988" i="1"/>
  <c r="P988" i="1"/>
  <c r="K989" i="1"/>
  <c r="L989" i="1"/>
  <c r="M989" i="1"/>
  <c r="N989" i="1"/>
  <c r="O989" i="1"/>
  <c r="P989" i="1"/>
  <c r="K990" i="1"/>
  <c r="L990" i="1"/>
  <c r="M990" i="1"/>
  <c r="N990" i="1"/>
  <c r="O990" i="1"/>
  <c r="P990" i="1"/>
  <c r="K991" i="1"/>
  <c r="L991" i="1"/>
  <c r="M991" i="1"/>
  <c r="N991" i="1"/>
  <c r="O991" i="1"/>
  <c r="P991" i="1"/>
  <c r="K992" i="1"/>
  <c r="L992" i="1"/>
  <c r="M992" i="1"/>
  <c r="N992" i="1"/>
  <c r="O992" i="1"/>
  <c r="P992" i="1"/>
  <c r="K993" i="1"/>
  <c r="L993" i="1"/>
  <c r="M993" i="1"/>
  <c r="N993" i="1"/>
  <c r="O993" i="1"/>
  <c r="P993" i="1"/>
  <c r="K994" i="1"/>
  <c r="L994" i="1"/>
  <c r="M994" i="1"/>
  <c r="N994" i="1"/>
  <c r="O994" i="1"/>
  <c r="P994" i="1"/>
  <c r="K995" i="1"/>
  <c r="L995" i="1"/>
  <c r="M995" i="1"/>
  <c r="N995" i="1"/>
  <c r="O995" i="1"/>
  <c r="P995" i="1"/>
  <c r="K996" i="1"/>
  <c r="L996" i="1"/>
  <c r="M996" i="1"/>
  <c r="N996" i="1"/>
  <c r="O996" i="1"/>
  <c r="P996" i="1"/>
  <c r="K997" i="1"/>
  <c r="L997" i="1"/>
  <c r="M997" i="1"/>
  <c r="N997" i="1"/>
  <c r="O997" i="1"/>
  <c r="P997" i="1"/>
  <c r="K998" i="1"/>
  <c r="L998" i="1"/>
  <c r="M998" i="1"/>
  <c r="N998" i="1"/>
  <c r="O998" i="1"/>
  <c r="P998" i="1"/>
  <c r="K999" i="1"/>
  <c r="L999" i="1"/>
  <c r="M999" i="1"/>
  <c r="N999" i="1"/>
  <c r="O999" i="1"/>
  <c r="P999" i="1"/>
  <c r="K1000" i="1"/>
  <c r="L1000" i="1"/>
  <c r="M1000" i="1"/>
  <c r="N1000" i="1"/>
  <c r="O1000" i="1"/>
  <c r="P1000" i="1"/>
  <c r="K1001" i="1"/>
  <c r="L1001" i="1"/>
  <c r="M1001" i="1"/>
  <c r="N1001" i="1"/>
  <c r="O1001" i="1"/>
  <c r="P1001" i="1"/>
  <c r="K1002" i="1"/>
  <c r="L1002" i="1"/>
  <c r="M1002" i="1"/>
  <c r="N1002" i="1"/>
  <c r="O1002" i="1"/>
  <c r="P1002" i="1"/>
  <c r="K1003" i="1"/>
  <c r="L1003" i="1"/>
  <c r="M1003" i="1"/>
  <c r="N1003" i="1"/>
  <c r="O1003" i="1"/>
  <c r="P1003" i="1"/>
  <c r="K1004" i="1"/>
  <c r="L1004" i="1"/>
  <c r="M1004" i="1"/>
  <c r="N1004" i="1"/>
  <c r="O1004" i="1"/>
  <c r="P1004" i="1"/>
  <c r="K1005" i="1"/>
  <c r="L1005" i="1"/>
  <c r="M1005" i="1"/>
  <c r="N1005" i="1"/>
  <c r="O1005" i="1"/>
  <c r="P1005" i="1"/>
  <c r="K1006" i="1"/>
  <c r="L1006" i="1"/>
  <c r="M1006" i="1"/>
  <c r="N1006" i="1"/>
  <c r="O1006" i="1"/>
  <c r="P1006" i="1"/>
  <c r="K1007" i="1"/>
  <c r="L1007" i="1"/>
  <c r="M1007" i="1"/>
  <c r="N1007" i="1"/>
  <c r="O1007" i="1"/>
  <c r="P1007" i="1"/>
  <c r="K1008" i="1"/>
  <c r="L1008" i="1"/>
  <c r="M1008" i="1"/>
  <c r="N1008" i="1"/>
  <c r="O1008" i="1"/>
  <c r="P1008" i="1"/>
  <c r="K1009" i="1"/>
  <c r="L1009" i="1"/>
  <c r="M1009" i="1"/>
  <c r="N1009" i="1"/>
  <c r="O1009" i="1"/>
  <c r="P1009" i="1"/>
  <c r="K1010" i="1"/>
  <c r="L1010" i="1"/>
  <c r="M1010" i="1"/>
  <c r="N1010" i="1"/>
  <c r="O1010" i="1"/>
  <c r="P1010" i="1"/>
  <c r="K1011" i="1"/>
  <c r="L1011" i="1"/>
  <c r="M1011" i="1"/>
  <c r="N1011" i="1"/>
  <c r="O1011" i="1"/>
  <c r="P1011" i="1"/>
  <c r="K1012" i="1"/>
  <c r="L1012" i="1"/>
  <c r="M1012" i="1"/>
  <c r="N1012" i="1"/>
  <c r="O1012" i="1"/>
  <c r="P1012" i="1"/>
  <c r="K1013" i="1"/>
  <c r="L1013" i="1"/>
  <c r="M1013" i="1"/>
  <c r="N1013" i="1"/>
  <c r="O1013" i="1"/>
  <c r="P1013" i="1"/>
  <c r="K1014" i="1"/>
  <c r="L1014" i="1"/>
  <c r="M1014" i="1"/>
  <c r="N1014" i="1"/>
  <c r="O1014" i="1"/>
  <c r="P1014" i="1"/>
  <c r="K1015" i="1"/>
  <c r="L1015" i="1"/>
  <c r="M1015" i="1"/>
  <c r="N1015" i="1"/>
  <c r="O1015" i="1"/>
  <c r="P1015" i="1"/>
  <c r="K1016" i="1"/>
  <c r="L1016" i="1"/>
  <c r="M1016" i="1"/>
  <c r="N1016" i="1"/>
  <c r="O1016" i="1"/>
  <c r="P1016" i="1"/>
  <c r="K1017" i="1"/>
  <c r="L1017" i="1"/>
  <c r="M1017" i="1"/>
  <c r="N1017" i="1"/>
  <c r="O1017" i="1"/>
  <c r="P1017" i="1"/>
  <c r="K1018" i="1"/>
  <c r="L1018" i="1"/>
  <c r="M1018" i="1"/>
  <c r="N1018" i="1"/>
  <c r="O1018" i="1"/>
  <c r="P1018" i="1"/>
  <c r="K1019" i="1"/>
  <c r="L1019" i="1"/>
  <c r="M1019" i="1"/>
  <c r="N1019" i="1"/>
  <c r="O1019" i="1"/>
  <c r="P1019" i="1"/>
  <c r="K1020" i="1"/>
  <c r="L1020" i="1"/>
  <c r="M1020" i="1"/>
  <c r="N1020" i="1"/>
  <c r="O1020" i="1"/>
  <c r="P1020" i="1"/>
  <c r="K1021" i="1"/>
  <c r="L1021" i="1"/>
  <c r="M1021" i="1"/>
  <c r="N1021" i="1"/>
  <c r="O1021" i="1"/>
  <c r="P1021" i="1"/>
  <c r="K1022" i="1"/>
  <c r="L1022" i="1"/>
  <c r="M1022" i="1"/>
  <c r="N1022" i="1"/>
  <c r="O1022" i="1"/>
  <c r="P1022" i="1"/>
  <c r="K1023" i="1"/>
  <c r="L1023" i="1"/>
  <c r="M1023" i="1"/>
  <c r="N1023" i="1"/>
  <c r="O1023" i="1"/>
  <c r="P1023" i="1"/>
  <c r="K1024" i="1"/>
  <c r="L1024" i="1"/>
  <c r="M1024" i="1"/>
  <c r="N1024" i="1"/>
  <c r="O1024" i="1"/>
  <c r="P1024" i="1"/>
  <c r="K1025" i="1"/>
  <c r="L1025" i="1"/>
  <c r="M1025" i="1"/>
  <c r="N1025" i="1"/>
  <c r="O1025" i="1"/>
  <c r="P1025" i="1"/>
  <c r="K1026" i="1"/>
  <c r="L1026" i="1"/>
  <c r="M1026" i="1"/>
  <c r="N1026" i="1"/>
  <c r="O1026" i="1"/>
  <c r="P1026" i="1"/>
  <c r="K1027" i="1"/>
  <c r="L1027" i="1"/>
  <c r="M1027" i="1"/>
  <c r="N1027" i="1"/>
  <c r="O1027" i="1"/>
  <c r="P1027" i="1"/>
  <c r="K1028" i="1"/>
  <c r="L1028" i="1"/>
  <c r="M1028" i="1"/>
  <c r="N1028" i="1"/>
  <c r="O1028" i="1"/>
  <c r="P1028" i="1"/>
  <c r="K1029" i="1"/>
  <c r="L1029" i="1"/>
  <c r="M1029" i="1"/>
  <c r="N1029" i="1"/>
  <c r="O1029" i="1"/>
  <c r="P1029" i="1"/>
  <c r="K1030" i="1"/>
  <c r="L1030" i="1"/>
  <c r="M1030" i="1"/>
  <c r="N1030" i="1"/>
  <c r="O1030" i="1"/>
  <c r="P1030" i="1"/>
  <c r="K1031" i="1"/>
  <c r="L1031" i="1"/>
  <c r="M1031" i="1"/>
  <c r="N1031" i="1"/>
  <c r="O1031" i="1"/>
  <c r="P1031" i="1"/>
  <c r="K1032" i="1"/>
  <c r="L1032" i="1"/>
  <c r="M1032" i="1"/>
  <c r="N1032" i="1"/>
  <c r="O1032" i="1"/>
  <c r="P1032" i="1"/>
  <c r="K1033" i="1"/>
  <c r="L1033" i="1"/>
  <c r="M1033" i="1"/>
  <c r="N1033" i="1"/>
  <c r="O1033" i="1"/>
  <c r="P1033" i="1"/>
  <c r="K1034" i="1"/>
  <c r="L1034" i="1"/>
  <c r="M1034" i="1"/>
  <c r="N1034" i="1"/>
  <c r="O1034" i="1"/>
  <c r="P1034" i="1"/>
  <c r="K1035" i="1"/>
  <c r="L1035" i="1"/>
  <c r="M1035" i="1"/>
  <c r="N1035" i="1"/>
  <c r="O1035" i="1"/>
  <c r="P1035" i="1"/>
  <c r="K1036" i="1"/>
  <c r="L1036" i="1"/>
  <c r="M1036" i="1"/>
  <c r="N1036" i="1"/>
  <c r="O1036" i="1"/>
  <c r="P1036" i="1"/>
  <c r="K1037" i="1"/>
  <c r="L1037" i="1"/>
  <c r="M1037" i="1"/>
  <c r="N1037" i="1"/>
  <c r="O1037" i="1"/>
  <c r="P1037" i="1"/>
  <c r="K1038" i="1"/>
  <c r="L1038" i="1"/>
  <c r="M1038" i="1"/>
  <c r="N1038" i="1"/>
  <c r="O1038" i="1"/>
  <c r="P1038" i="1"/>
  <c r="K1039" i="1"/>
  <c r="L1039" i="1"/>
  <c r="M1039" i="1"/>
  <c r="N1039" i="1"/>
  <c r="O1039" i="1"/>
  <c r="P1039" i="1"/>
  <c r="K1040" i="1"/>
  <c r="L1040" i="1"/>
  <c r="M1040" i="1"/>
  <c r="N1040" i="1"/>
  <c r="O1040" i="1"/>
  <c r="P1040" i="1"/>
  <c r="K1041" i="1"/>
  <c r="L1041" i="1"/>
  <c r="M1041" i="1"/>
  <c r="N1041" i="1"/>
  <c r="O1041" i="1"/>
  <c r="P1041" i="1"/>
  <c r="K1042" i="1"/>
  <c r="L1042" i="1"/>
  <c r="M1042" i="1"/>
  <c r="N1042" i="1"/>
  <c r="O1042" i="1"/>
  <c r="P1042" i="1"/>
  <c r="K1043" i="1"/>
  <c r="L1043" i="1"/>
  <c r="M1043" i="1"/>
  <c r="N1043" i="1"/>
  <c r="O1043" i="1"/>
  <c r="P1043" i="1"/>
  <c r="K1044" i="1"/>
  <c r="L1044" i="1"/>
  <c r="M1044" i="1"/>
  <c r="N1044" i="1"/>
  <c r="O1044" i="1"/>
  <c r="P1044" i="1"/>
  <c r="K1045" i="1"/>
  <c r="L1045" i="1"/>
  <c r="M1045" i="1"/>
  <c r="N1045" i="1"/>
  <c r="O1045" i="1"/>
  <c r="P1045" i="1"/>
  <c r="K1046" i="1"/>
  <c r="L1046" i="1"/>
  <c r="M1046" i="1"/>
  <c r="N1046" i="1"/>
  <c r="O1046" i="1"/>
  <c r="P1046" i="1"/>
  <c r="K1047" i="1"/>
  <c r="L1047" i="1"/>
  <c r="M1047" i="1"/>
  <c r="N1047" i="1"/>
  <c r="O1047" i="1"/>
  <c r="P1047" i="1"/>
  <c r="K1048" i="1"/>
  <c r="L1048" i="1"/>
  <c r="M1048" i="1"/>
  <c r="N1048" i="1"/>
  <c r="O1048" i="1"/>
  <c r="P1048" i="1"/>
  <c r="K1049" i="1"/>
  <c r="L1049" i="1"/>
  <c r="M1049" i="1"/>
  <c r="N1049" i="1"/>
  <c r="O1049" i="1"/>
  <c r="P1049" i="1"/>
  <c r="K1050" i="1"/>
  <c r="L1050" i="1"/>
  <c r="M1050" i="1"/>
  <c r="N1050" i="1"/>
  <c r="O1050" i="1"/>
  <c r="P1050" i="1"/>
  <c r="K1051" i="1"/>
  <c r="L1051" i="1"/>
  <c r="M1051" i="1"/>
  <c r="N1051" i="1"/>
  <c r="O1051" i="1"/>
  <c r="P1051" i="1"/>
  <c r="K1052" i="1"/>
  <c r="L1052" i="1"/>
  <c r="M1052" i="1"/>
  <c r="N1052" i="1"/>
  <c r="O1052" i="1"/>
  <c r="P1052" i="1"/>
  <c r="K1053" i="1"/>
  <c r="L1053" i="1"/>
  <c r="M1053" i="1"/>
  <c r="N1053" i="1"/>
  <c r="O1053" i="1"/>
  <c r="P1053" i="1"/>
  <c r="K1054" i="1"/>
  <c r="L1054" i="1"/>
  <c r="M1054" i="1"/>
  <c r="N1054" i="1"/>
  <c r="O1054" i="1"/>
  <c r="P1054" i="1"/>
  <c r="K1055" i="1"/>
  <c r="L1055" i="1"/>
  <c r="M1055" i="1"/>
  <c r="N1055" i="1"/>
  <c r="O1055" i="1"/>
  <c r="P1055" i="1"/>
  <c r="K1056" i="1"/>
  <c r="L1056" i="1"/>
  <c r="M1056" i="1"/>
  <c r="N1056" i="1"/>
  <c r="O1056" i="1"/>
  <c r="P1056" i="1"/>
  <c r="K1057" i="1"/>
  <c r="L1057" i="1"/>
  <c r="M1057" i="1"/>
  <c r="N1057" i="1"/>
  <c r="O1057" i="1"/>
  <c r="P1057" i="1"/>
  <c r="K1058" i="1"/>
  <c r="L1058" i="1"/>
  <c r="M1058" i="1"/>
  <c r="N1058" i="1"/>
  <c r="O1058" i="1"/>
  <c r="P1058" i="1"/>
  <c r="K1059" i="1"/>
  <c r="L1059" i="1"/>
  <c r="M1059" i="1"/>
  <c r="N1059" i="1"/>
  <c r="O1059" i="1"/>
  <c r="P1059" i="1"/>
  <c r="K1060" i="1"/>
  <c r="L1060" i="1"/>
  <c r="M1060" i="1"/>
  <c r="N1060" i="1"/>
  <c r="O1060" i="1"/>
  <c r="P1060" i="1"/>
  <c r="K1061" i="1"/>
  <c r="L1061" i="1"/>
  <c r="M1061" i="1"/>
  <c r="N1061" i="1"/>
  <c r="O1061" i="1"/>
  <c r="P1061" i="1"/>
  <c r="K1062" i="1"/>
  <c r="L1062" i="1"/>
  <c r="M1062" i="1"/>
  <c r="N1062" i="1"/>
  <c r="O1062" i="1"/>
  <c r="P1062" i="1"/>
  <c r="K1063" i="1"/>
  <c r="L1063" i="1"/>
  <c r="M1063" i="1"/>
  <c r="N1063" i="1"/>
  <c r="O1063" i="1"/>
  <c r="P1063" i="1"/>
  <c r="K1064" i="1"/>
  <c r="L1064" i="1"/>
  <c r="M1064" i="1"/>
  <c r="N1064" i="1"/>
  <c r="O1064" i="1"/>
  <c r="P1064" i="1"/>
  <c r="K1065" i="1"/>
  <c r="L1065" i="1"/>
  <c r="M1065" i="1"/>
  <c r="N1065" i="1"/>
  <c r="O1065" i="1"/>
  <c r="P1065" i="1"/>
  <c r="K1066" i="1"/>
  <c r="L1066" i="1"/>
  <c r="M1066" i="1"/>
  <c r="N1066" i="1"/>
  <c r="O1066" i="1"/>
  <c r="P1066" i="1"/>
  <c r="K1067" i="1"/>
  <c r="L1067" i="1"/>
  <c r="M1067" i="1"/>
  <c r="N1067" i="1"/>
  <c r="O1067" i="1"/>
  <c r="P1067" i="1"/>
  <c r="K1068" i="1"/>
  <c r="L1068" i="1"/>
  <c r="M1068" i="1"/>
  <c r="N1068" i="1"/>
  <c r="O1068" i="1"/>
  <c r="P1068" i="1"/>
  <c r="K1069" i="1"/>
  <c r="L1069" i="1"/>
  <c r="M1069" i="1"/>
  <c r="N1069" i="1"/>
  <c r="O1069" i="1"/>
  <c r="P1069" i="1"/>
  <c r="K734" i="1" l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K358" i="1"/>
  <c r="L358" i="1"/>
  <c r="M358" i="1"/>
  <c r="N358" i="1"/>
  <c r="O358" i="1"/>
  <c r="P358" i="1"/>
  <c r="K359" i="1"/>
  <c r="L359" i="1"/>
  <c r="M359" i="1"/>
  <c r="N359" i="1"/>
  <c r="O359" i="1"/>
  <c r="P359" i="1"/>
  <c r="K360" i="1"/>
  <c r="L360" i="1"/>
  <c r="M360" i="1"/>
  <c r="N360" i="1"/>
  <c r="O360" i="1"/>
  <c r="P360" i="1"/>
  <c r="K361" i="1"/>
  <c r="L361" i="1"/>
  <c r="M361" i="1"/>
  <c r="N361" i="1"/>
  <c r="O361" i="1"/>
  <c r="P361" i="1"/>
  <c r="K362" i="1"/>
  <c r="L362" i="1"/>
  <c r="M362" i="1"/>
  <c r="N362" i="1"/>
  <c r="O362" i="1"/>
  <c r="P362" i="1"/>
  <c r="K363" i="1"/>
  <c r="L363" i="1"/>
  <c r="M363" i="1"/>
  <c r="N363" i="1"/>
  <c r="O363" i="1"/>
  <c r="P363" i="1"/>
  <c r="K364" i="1"/>
  <c r="L364" i="1"/>
  <c r="M364" i="1"/>
  <c r="N364" i="1"/>
  <c r="O364" i="1"/>
  <c r="P364" i="1"/>
  <c r="K365" i="1"/>
  <c r="L365" i="1"/>
  <c r="M365" i="1"/>
  <c r="N365" i="1"/>
  <c r="O365" i="1"/>
  <c r="P365" i="1"/>
  <c r="K366" i="1"/>
  <c r="L366" i="1"/>
  <c r="M366" i="1"/>
  <c r="N366" i="1"/>
  <c r="O366" i="1"/>
  <c r="P366" i="1"/>
  <c r="K367" i="1"/>
  <c r="L367" i="1"/>
  <c r="M367" i="1"/>
  <c r="N367" i="1"/>
  <c r="O367" i="1"/>
  <c r="P367" i="1"/>
  <c r="K368" i="1"/>
  <c r="L368" i="1"/>
  <c r="M368" i="1"/>
  <c r="N368" i="1"/>
  <c r="O368" i="1"/>
  <c r="P368" i="1"/>
  <c r="K369" i="1"/>
  <c r="L369" i="1"/>
  <c r="M369" i="1"/>
  <c r="N369" i="1"/>
  <c r="O369" i="1"/>
  <c r="P369" i="1"/>
  <c r="K370" i="1"/>
  <c r="L370" i="1"/>
  <c r="M370" i="1"/>
  <c r="N370" i="1"/>
  <c r="O370" i="1"/>
  <c r="P370" i="1"/>
  <c r="K371" i="1"/>
  <c r="L371" i="1"/>
  <c r="M371" i="1"/>
  <c r="N371" i="1"/>
  <c r="O371" i="1"/>
  <c r="P371" i="1"/>
  <c r="K372" i="1"/>
  <c r="L372" i="1"/>
  <c r="M372" i="1"/>
  <c r="N372" i="1"/>
  <c r="O372" i="1"/>
  <c r="P372" i="1"/>
  <c r="K373" i="1"/>
  <c r="L373" i="1"/>
  <c r="M373" i="1"/>
  <c r="N373" i="1"/>
  <c r="O373" i="1"/>
  <c r="P373" i="1"/>
  <c r="K374" i="1"/>
  <c r="L374" i="1"/>
  <c r="M374" i="1"/>
  <c r="N374" i="1"/>
  <c r="O374" i="1"/>
  <c r="P374" i="1"/>
  <c r="K375" i="1"/>
  <c r="L375" i="1"/>
  <c r="M375" i="1"/>
  <c r="N375" i="1"/>
  <c r="O375" i="1"/>
  <c r="P375" i="1"/>
  <c r="K376" i="1"/>
  <c r="L376" i="1"/>
  <c r="M376" i="1"/>
  <c r="N376" i="1"/>
  <c r="O376" i="1"/>
  <c r="P376" i="1"/>
  <c r="K377" i="1"/>
  <c r="L377" i="1"/>
  <c r="M377" i="1"/>
  <c r="N377" i="1"/>
  <c r="O377" i="1"/>
  <c r="P377" i="1"/>
  <c r="K378" i="1"/>
  <c r="L378" i="1"/>
  <c r="M378" i="1"/>
  <c r="N378" i="1"/>
  <c r="O378" i="1"/>
  <c r="P378" i="1"/>
  <c r="K379" i="1"/>
  <c r="L379" i="1"/>
  <c r="M379" i="1"/>
  <c r="N379" i="1"/>
  <c r="O379" i="1"/>
  <c r="P379" i="1"/>
  <c r="K380" i="1"/>
  <c r="L380" i="1"/>
  <c r="M380" i="1"/>
  <c r="N380" i="1"/>
  <c r="O380" i="1"/>
  <c r="P380" i="1"/>
  <c r="K381" i="1"/>
  <c r="L381" i="1"/>
  <c r="M381" i="1"/>
  <c r="N381" i="1"/>
  <c r="O381" i="1"/>
  <c r="P381" i="1"/>
  <c r="K382" i="1"/>
  <c r="L382" i="1"/>
  <c r="M382" i="1"/>
  <c r="N382" i="1"/>
  <c r="O382" i="1"/>
  <c r="P382" i="1"/>
  <c r="K383" i="1"/>
  <c r="L383" i="1"/>
  <c r="M383" i="1"/>
  <c r="N383" i="1"/>
  <c r="O383" i="1"/>
  <c r="P383" i="1"/>
  <c r="K384" i="1"/>
  <c r="L384" i="1"/>
  <c r="M384" i="1"/>
  <c r="N384" i="1"/>
  <c r="O384" i="1"/>
  <c r="P384" i="1"/>
  <c r="K385" i="1"/>
  <c r="L385" i="1"/>
  <c r="M385" i="1"/>
  <c r="N385" i="1"/>
  <c r="O385" i="1"/>
  <c r="P385" i="1"/>
  <c r="K386" i="1"/>
  <c r="L386" i="1"/>
  <c r="M386" i="1"/>
  <c r="N386" i="1"/>
  <c r="O386" i="1"/>
  <c r="P386" i="1"/>
  <c r="K387" i="1"/>
  <c r="L387" i="1"/>
  <c r="M387" i="1"/>
  <c r="N387" i="1"/>
  <c r="O387" i="1"/>
  <c r="P387" i="1"/>
  <c r="K388" i="1"/>
  <c r="L388" i="1"/>
  <c r="M388" i="1"/>
  <c r="N388" i="1"/>
  <c r="O388" i="1"/>
  <c r="P388" i="1"/>
  <c r="K389" i="1"/>
  <c r="L389" i="1"/>
  <c r="M389" i="1"/>
  <c r="N389" i="1"/>
  <c r="O389" i="1"/>
  <c r="P389" i="1"/>
  <c r="K390" i="1"/>
  <c r="L390" i="1"/>
  <c r="M390" i="1"/>
  <c r="N390" i="1"/>
  <c r="O390" i="1"/>
  <c r="P390" i="1"/>
  <c r="K391" i="1"/>
  <c r="L391" i="1"/>
  <c r="M391" i="1"/>
  <c r="N391" i="1"/>
  <c r="O391" i="1"/>
  <c r="P391" i="1"/>
  <c r="K392" i="1"/>
  <c r="L392" i="1"/>
  <c r="M392" i="1"/>
  <c r="N392" i="1"/>
  <c r="O392" i="1"/>
  <c r="P392" i="1"/>
  <c r="K393" i="1"/>
  <c r="L393" i="1"/>
  <c r="M393" i="1"/>
  <c r="N393" i="1"/>
  <c r="O393" i="1"/>
  <c r="P393" i="1"/>
  <c r="K394" i="1"/>
  <c r="L394" i="1"/>
  <c r="M394" i="1"/>
  <c r="N394" i="1"/>
  <c r="O394" i="1"/>
  <c r="P394" i="1"/>
  <c r="K395" i="1"/>
  <c r="L395" i="1"/>
  <c r="M395" i="1"/>
  <c r="N395" i="1"/>
  <c r="O395" i="1"/>
  <c r="P395" i="1"/>
  <c r="K396" i="1"/>
  <c r="L396" i="1"/>
  <c r="M396" i="1"/>
  <c r="N396" i="1"/>
  <c r="O396" i="1"/>
  <c r="P396" i="1"/>
  <c r="K397" i="1"/>
  <c r="L397" i="1"/>
  <c r="M397" i="1"/>
  <c r="N397" i="1"/>
  <c r="O397" i="1"/>
  <c r="P397" i="1"/>
  <c r="K398" i="1"/>
  <c r="L398" i="1"/>
  <c r="M398" i="1"/>
  <c r="N398" i="1"/>
  <c r="O398" i="1"/>
  <c r="P398" i="1"/>
  <c r="K399" i="1"/>
  <c r="L399" i="1"/>
  <c r="M399" i="1"/>
  <c r="N399" i="1"/>
  <c r="O399" i="1"/>
  <c r="P399" i="1"/>
  <c r="K400" i="1"/>
  <c r="L400" i="1"/>
  <c r="M400" i="1"/>
  <c r="N400" i="1"/>
  <c r="O400" i="1"/>
  <c r="P400" i="1"/>
  <c r="K401" i="1"/>
  <c r="L401" i="1"/>
  <c r="M401" i="1"/>
  <c r="N401" i="1"/>
  <c r="O401" i="1"/>
  <c r="P401" i="1"/>
  <c r="K402" i="1"/>
  <c r="L402" i="1"/>
  <c r="M402" i="1"/>
  <c r="N402" i="1"/>
  <c r="O402" i="1"/>
  <c r="P402" i="1"/>
  <c r="K403" i="1"/>
  <c r="L403" i="1"/>
  <c r="M403" i="1"/>
  <c r="N403" i="1"/>
  <c r="O403" i="1"/>
  <c r="P403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K423" i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38" i="1"/>
  <c r="L438" i="1"/>
  <c r="M438" i="1"/>
  <c r="N438" i="1"/>
  <c r="O438" i="1"/>
  <c r="P438" i="1"/>
  <c r="K439" i="1"/>
  <c r="L439" i="1"/>
  <c r="M439" i="1"/>
  <c r="N439" i="1"/>
  <c r="O439" i="1"/>
  <c r="P439" i="1"/>
  <c r="K440" i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L459" i="1"/>
  <c r="M459" i="1"/>
  <c r="N459" i="1"/>
  <c r="O459" i="1"/>
  <c r="P459" i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L473" i="1"/>
  <c r="M473" i="1"/>
  <c r="N473" i="1"/>
  <c r="O473" i="1"/>
  <c r="P473" i="1"/>
  <c r="K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K478" i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82" i="1"/>
  <c r="L482" i="1"/>
  <c r="M482" i="1"/>
  <c r="N482" i="1"/>
  <c r="O482" i="1"/>
  <c r="P482" i="1"/>
  <c r="K483" i="1"/>
  <c r="L483" i="1"/>
  <c r="M483" i="1"/>
  <c r="N483" i="1"/>
  <c r="O483" i="1"/>
  <c r="P483" i="1"/>
  <c r="K484" i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90" i="1"/>
  <c r="L490" i="1"/>
  <c r="M490" i="1"/>
  <c r="N490" i="1"/>
  <c r="O490" i="1"/>
  <c r="P490" i="1"/>
  <c r="K491" i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5" i="1"/>
  <c r="L495" i="1"/>
  <c r="M495" i="1"/>
  <c r="N495" i="1"/>
  <c r="O495" i="1"/>
  <c r="P495" i="1"/>
  <c r="K496" i="1"/>
  <c r="L496" i="1"/>
  <c r="M496" i="1"/>
  <c r="N496" i="1"/>
  <c r="O496" i="1"/>
  <c r="P496" i="1"/>
  <c r="K497" i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503" i="1"/>
  <c r="L503" i="1"/>
  <c r="M503" i="1"/>
  <c r="N503" i="1"/>
  <c r="O503" i="1"/>
  <c r="P503" i="1"/>
  <c r="K504" i="1"/>
  <c r="L504" i="1"/>
  <c r="M504" i="1"/>
  <c r="N504" i="1"/>
  <c r="O504" i="1"/>
  <c r="P504" i="1"/>
  <c r="K505" i="1"/>
  <c r="L505" i="1"/>
  <c r="M505" i="1"/>
  <c r="N505" i="1"/>
  <c r="O505" i="1"/>
  <c r="P505" i="1"/>
  <c r="K506" i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9" i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K525" i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31" i="1"/>
  <c r="L531" i="1"/>
  <c r="M531" i="1"/>
  <c r="N531" i="1"/>
  <c r="O531" i="1"/>
  <c r="P531" i="1"/>
  <c r="K532" i="1"/>
  <c r="L532" i="1"/>
  <c r="M532" i="1"/>
  <c r="N532" i="1"/>
  <c r="O532" i="1"/>
  <c r="P532" i="1"/>
  <c r="K533" i="1"/>
  <c r="L533" i="1"/>
  <c r="M533" i="1"/>
  <c r="N533" i="1"/>
  <c r="O533" i="1"/>
  <c r="P533" i="1"/>
  <c r="K534" i="1"/>
  <c r="L534" i="1"/>
  <c r="M534" i="1"/>
  <c r="N534" i="1"/>
  <c r="O534" i="1"/>
  <c r="P534" i="1"/>
  <c r="K535" i="1"/>
  <c r="L535" i="1"/>
  <c r="M535" i="1"/>
  <c r="N535" i="1"/>
  <c r="O535" i="1"/>
  <c r="P535" i="1"/>
  <c r="K536" i="1"/>
  <c r="L536" i="1"/>
  <c r="M536" i="1"/>
  <c r="N536" i="1"/>
  <c r="O536" i="1"/>
  <c r="P536" i="1"/>
  <c r="K537" i="1"/>
  <c r="L537" i="1"/>
  <c r="M537" i="1"/>
  <c r="N537" i="1"/>
  <c r="O537" i="1"/>
  <c r="P537" i="1"/>
  <c r="K538" i="1"/>
  <c r="L538" i="1"/>
  <c r="M538" i="1"/>
  <c r="N538" i="1"/>
  <c r="O538" i="1"/>
  <c r="P538" i="1"/>
  <c r="K539" i="1"/>
  <c r="L539" i="1"/>
  <c r="M539" i="1"/>
  <c r="N539" i="1"/>
  <c r="O539" i="1"/>
  <c r="P539" i="1"/>
  <c r="K540" i="1"/>
  <c r="L540" i="1"/>
  <c r="M540" i="1"/>
  <c r="N540" i="1"/>
  <c r="O540" i="1"/>
  <c r="P540" i="1"/>
  <c r="K541" i="1"/>
  <c r="L541" i="1"/>
  <c r="M541" i="1"/>
  <c r="N541" i="1"/>
  <c r="O541" i="1"/>
  <c r="P541" i="1"/>
  <c r="K542" i="1"/>
  <c r="L542" i="1"/>
  <c r="M542" i="1"/>
  <c r="N542" i="1"/>
  <c r="O542" i="1"/>
  <c r="P542" i="1"/>
  <c r="K543" i="1"/>
  <c r="L543" i="1"/>
  <c r="M543" i="1"/>
  <c r="N543" i="1"/>
  <c r="O543" i="1"/>
  <c r="P543" i="1"/>
  <c r="K544" i="1"/>
  <c r="L544" i="1"/>
  <c r="M544" i="1"/>
  <c r="N544" i="1"/>
  <c r="O544" i="1"/>
  <c r="P544" i="1"/>
  <c r="K545" i="1"/>
  <c r="L545" i="1"/>
  <c r="M545" i="1"/>
  <c r="N545" i="1"/>
  <c r="O545" i="1"/>
  <c r="P545" i="1"/>
  <c r="K546" i="1"/>
  <c r="L546" i="1"/>
  <c r="M546" i="1"/>
  <c r="N546" i="1"/>
  <c r="O546" i="1"/>
  <c r="P546" i="1"/>
  <c r="K547" i="1"/>
  <c r="L547" i="1"/>
  <c r="M547" i="1"/>
  <c r="N547" i="1"/>
  <c r="O547" i="1"/>
  <c r="P547" i="1"/>
  <c r="K548" i="1"/>
  <c r="L548" i="1"/>
  <c r="M548" i="1"/>
  <c r="N548" i="1"/>
  <c r="O548" i="1"/>
  <c r="P548" i="1"/>
  <c r="K549" i="1"/>
  <c r="L549" i="1"/>
  <c r="M549" i="1"/>
  <c r="N549" i="1"/>
  <c r="O549" i="1"/>
  <c r="P549" i="1"/>
  <c r="K550" i="1"/>
  <c r="L550" i="1"/>
  <c r="M550" i="1"/>
  <c r="N550" i="1"/>
  <c r="O550" i="1"/>
  <c r="P550" i="1"/>
  <c r="K551" i="1"/>
  <c r="L551" i="1"/>
  <c r="M551" i="1"/>
  <c r="N551" i="1"/>
  <c r="O551" i="1"/>
  <c r="P551" i="1"/>
  <c r="K552" i="1"/>
  <c r="L552" i="1"/>
  <c r="M552" i="1"/>
  <c r="N552" i="1"/>
  <c r="O552" i="1"/>
  <c r="P552" i="1"/>
  <c r="K553" i="1"/>
  <c r="L553" i="1"/>
  <c r="M553" i="1"/>
  <c r="N553" i="1"/>
  <c r="O553" i="1"/>
  <c r="P553" i="1"/>
  <c r="K554" i="1"/>
  <c r="L554" i="1"/>
  <c r="M554" i="1"/>
  <c r="N554" i="1"/>
  <c r="O554" i="1"/>
  <c r="P554" i="1"/>
  <c r="K555" i="1"/>
  <c r="L555" i="1"/>
  <c r="M555" i="1"/>
  <c r="N555" i="1"/>
  <c r="O555" i="1"/>
  <c r="P555" i="1"/>
  <c r="K556" i="1"/>
  <c r="L556" i="1"/>
  <c r="M556" i="1"/>
  <c r="N556" i="1"/>
  <c r="O556" i="1"/>
  <c r="P556" i="1"/>
  <c r="K557" i="1"/>
  <c r="L557" i="1"/>
  <c r="M557" i="1"/>
  <c r="N557" i="1"/>
  <c r="O557" i="1"/>
  <c r="P557" i="1"/>
  <c r="K558" i="1"/>
  <c r="L558" i="1"/>
  <c r="M558" i="1"/>
  <c r="N558" i="1"/>
  <c r="O558" i="1"/>
  <c r="P558" i="1"/>
  <c r="K559" i="1"/>
  <c r="L559" i="1"/>
  <c r="M559" i="1"/>
  <c r="N559" i="1"/>
  <c r="O559" i="1"/>
  <c r="P559" i="1"/>
  <c r="K560" i="1"/>
  <c r="L560" i="1"/>
  <c r="M560" i="1"/>
  <c r="N560" i="1"/>
  <c r="O560" i="1"/>
  <c r="P560" i="1"/>
  <c r="K561" i="1"/>
  <c r="L561" i="1"/>
  <c r="M561" i="1"/>
  <c r="N561" i="1"/>
  <c r="O561" i="1"/>
  <c r="P561" i="1"/>
  <c r="K562" i="1"/>
  <c r="L562" i="1"/>
  <c r="M562" i="1"/>
  <c r="N562" i="1"/>
  <c r="O562" i="1"/>
  <c r="P562" i="1"/>
  <c r="K563" i="1"/>
  <c r="L563" i="1"/>
  <c r="M563" i="1"/>
  <c r="N563" i="1"/>
  <c r="O563" i="1"/>
  <c r="P563" i="1"/>
  <c r="K564" i="1"/>
  <c r="L564" i="1"/>
  <c r="M564" i="1"/>
  <c r="N564" i="1"/>
  <c r="O564" i="1"/>
  <c r="P564" i="1"/>
  <c r="K565" i="1"/>
  <c r="L565" i="1"/>
  <c r="M565" i="1"/>
  <c r="N565" i="1"/>
  <c r="O565" i="1"/>
  <c r="P565" i="1"/>
  <c r="K566" i="1"/>
  <c r="L566" i="1"/>
  <c r="M566" i="1"/>
  <c r="N566" i="1"/>
  <c r="O566" i="1"/>
  <c r="P566" i="1"/>
  <c r="K567" i="1"/>
  <c r="L567" i="1"/>
  <c r="M567" i="1"/>
  <c r="N567" i="1"/>
  <c r="O567" i="1"/>
  <c r="P567" i="1"/>
  <c r="K568" i="1"/>
  <c r="L568" i="1"/>
  <c r="M568" i="1"/>
  <c r="N568" i="1"/>
  <c r="O568" i="1"/>
  <c r="P568" i="1"/>
  <c r="K569" i="1"/>
  <c r="L569" i="1"/>
  <c r="M569" i="1"/>
  <c r="N569" i="1"/>
  <c r="O569" i="1"/>
  <c r="P569" i="1"/>
  <c r="K570" i="1"/>
  <c r="L570" i="1"/>
  <c r="M570" i="1"/>
  <c r="N570" i="1"/>
  <c r="O570" i="1"/>
  <c r="P570" i="1"/>
  <c r="K571" i="1"/>
  <c r="L571" i="1"/>
  <c r="M571" i="1"/>
  <c r="N571" i="1"/>
  <c r="O571" i="1"/>
  <c r="P571" i="1"/>
  <c r="K572" i="1"/>
  <c r="L572" i="1"/>
  <c r="M572" i="1"/>
  <c r="N572" i="1"/>
  <c r="O572" i="1"/>
  <c r="P572" i="1"/>
  <c r="K573" i="1"/>
  <c r="L573" i="1"/>
  <c r="M573" i="1"/>
  <c r="N573" i="1"/>
  <c r="O573" i="1"/>
  <c r="P573" i="1"/>
  <c r="K574" i="1"/>
  <c r="L574" i="1"/>
  <c r="M574" i="1"/>
  <c r="N574" i="1"/>
  <c r="O574" i="1"/>
  <c r="P574" i="1"/>
  <c r="K575" i="1"/>
  <c r="L575" i="1"/>
  <c r="M575" i="1"/>
  <c r="N575" i="1"/>
  <c r="O575" i="1"/>
  <c r="P575" i="1"/>
  <c r="K576" i="1"/>
  <c r="L576" i="1"/>
  <c r="M576" i="1"/>
  <c r="N576" i="1"/>
  <c r="O576" i="1"/>
  <c r="P576" i="1"/>
  <c r="K577" i="1"/>
  <c r="L577" i="1"/>
  <c r="M577" i="1"/>
  <c r="N577" i="1"/>
  <c r="O577" i="1"/>
  <c r="P577" i="1"/>
  <c r="K578" i="1"/>
  <c r="L578" i="1"/>
  <c r="M578" i="1"/>
  <c r="N578" i="1"/>
  <c r="O578" i="1"/>
  <c r="P578" i="1"/>
  <c r="K579" i="1"/>
  <c r="L579" i="1"/>
  <c r="M579" i="1"/>
  <c r="N579" i="1"/>
  <c r="O579" i="1"/>
  <c r="P579" i="1"/>
  <c r="K580" i="1"/>
  <c r="L580" i="1"/>
  <c r="M580" i="1"/>
  <c r="N580" i="1"/>
  <c r="O580" i="1"/>
  <c r="P580" i="1"/>
  <c r="K581" i="1"/>
  <c r="L581" i="1"/>
  <c r="M581" i="1"/>
  <c r="N581" i="1"/>
  <c r="O581" i="1"/>
  <c r="P581" i="1"/>
  <c r="K582" i="1"/>
  <c r="L582" i="1"/>
  <c r="M582" i="1"/>
  <c r="N582" i="1"/>
  <c r="O582" i="1"/>
  <c r="P582" i="1"/>
  <c r="K583" i="1"/>
  <c r="L583" i="1"/>
  <c r="M583" i="1"/>
  <c r="N583" i="1"/>
  <c r="O583" i="1"/>
  <c r="P583" i="1"/>
  <c r="K584" i="1"/>
  <c r="L584" i="1"/>
  <c r="M584" i="1"/>
  <c r="N584" i="1"/>
  <c r="O584" i="1"/>
  <c r="P584" i="1"/>
  <c r="K585" i="1"/>
  <c r="L585" i="1"/>
  <c r="M585" i="1"/>
  <c r="N585" i="1"/>
  <c r="O585" i="1"/>
  <c r="P585" i="1"/>
  <c r="K586" i="1"/>
  <c r="L586" i="1"/>
  <c r="M586" i="1"/>
  <c r="N586" i="1"/>
  <c r="O586" i="1"/>
  <c r="P586" i="1"/>
  <c r="K587" i="1"/>
  <c r="L587" i="1"/>
  <c r="M587" i="1"/>
  <c r="N587" i="1"/>
  <c r="O587" i="1"/>
  <c r="P587" i="1"/>
  <c r="K588" i="1"/>
  <c r="L588" i="1"/>
  <c r="M588" i="1"/>
  <c r="N588" i="1"/>
  <c r="O588" i="1"/>
  <c r="P588" i="1"/>
  <c r="K589" i="1"/>
  <c r="L589" i="1"/>
  <c r="M589" i="1"/>
  <c r="N589" i="1"/>
  <c r="O589" i="1"/>
  <c r="P589" i="1"/>
  <c r="K590" i="1"/>
  <c r="L590" i="1"/>
  <c r="M590" i="1"/>
  <c r="N590" i="1"/>
  <c r="O590" i="1"/>
  <c r="P590" i="1"/>
  <c r="K591" i="1"/>
  <c r="L591" i="1"/>
  <c r="M591" i="1"/>
  <c r="N591" i="1"/>
  <c r="O591" i="1"/>
  <c r="P591" i="1"/>
  <c r="K592" i="1"/>
  <c r="L592" i="1"/>
  <c r="M592" i="1"/>
  <c r="N592" i="1"/>
  <c r="O592" i="1"/>
  <c r="P592" i="1"/>
  <c r="K593" i="1"/>
  <c r="L593" i="1"/>
  <c r="M593" i="1"/>
  <c r="N593" i="1"/>
  <c r="O593" i="1"/>
  <c r="P593" i="1"/>
  <c r="K594" i="1"/>
  <c r="L594" i="1"/>
  <c r="M594" i="1"/>
  <c r="N594" i="1"/>
  <c r="O594" i="1"/>
  <c r="P594" i="1"/>
  <c r="K595" i="1"/>
  <c r="L595" i="1"/>
  <c r="M595" i="1"/>
  <c r="N595" i="1"/>
  <c r="O595" i="1"/>
  <c r="P595" i="1"/>
  <c r="K596" i="1"/>
  <c r="L596" i="1"/>
  <c r="M596" i="1"/>
  <c r="N596" i="1"/>
  <c r="O596" i="1"/>
  <c r="P596" i="1"/>
  <c r="K597" i="1"/>
  <c r="L597" i="1"/>
  <c r="M597" i="1"/>
  <c r="N597" i="1"/>
  <c r="O597" i="1"/>
  <c r="P597" i="1"/>
  <c r="K598" i="1"/>
  <c r="L598" i="1"/>
  <c r="M598" i="1"/>
  <c r="N598" i="1"/>
  <c r="O598" i="1"/>
  <c r="P598" i="1"/>
  <c r="K599" i="1"/>
  <c r="L599" i="1"/>
  <c r="M599" i="1"/>
  <c r="N599" i="1"/>
  <c r="O599" i="1"/>
  <c r="P599" i="1"/>
  <c r="K600" i="1"/>
  <c r="L600" i="1"/>
  <c r="M600" i="1"/>
  <c r="N600" i="1"/>
  <c r="O600" i="1"/>
  <c r="P600" i="1"/>
  <c r="K601" i="1"/>
  <c r="L601" i="1"/>
  <c r="M601" i="1"/>
  <c r="N601" i="1"/>
  <c r="O601" i="1"/>
  <c r="P601" i="1"/>
  <c r="K602" i="1"/>
  <c r="L602" i="1"/>
  <c r="M602" i="1"/>
  <c r="N602" i="1"/>
  <c r="O602" i="1"/>
  <c r="P602" i="1"/>
  <c r="K603" i="1"/>
  <c r="L603" i="1"/>
  <c r="M603" i="1"/>
  <c r="N603" i="1"/>
  <c r="O603" i="1"/>
  <c r="P603" i="1"/>
  <c r="K604" i="1"/>
  <c r="L604" i="1"/>
  <c r="M604" i="1"/>
  <c r="N604" i="1"/>
  <c r="O604" i="1"/>
  <c r="P604" i="1"/>
  <c r="K605" i="1"/>
  <c r="L605" i="1"/>
  <c r="M605" i="1"/>
  <c r="N605" i="1"/>
  <c r="O605" i="1"/>
  <c r="P605" i="1"/>
  <c r="K606" i="1"/>
  <c r="L606" i="1"/>
  <c r="M606" i="1"/>
  <c r="N606" i="1"/>
  <c r="O606" i="1"/>
  <c r="P606" i="1"/>
  <c r="K607" i="1"/>
  <c r="L607" i="1"/>
  <c r="M607" i="1"/>
  <c r="N607" i="1"/>
  <c r="O607" i="1"/>
  <c r="P607" i="1"/>
  <c r="K608" i="1"/>
  <c r="L608" i="1"/>
  <c r="M608" i="1"/>
  <c r="N608" i="1"/>
  <c r="O608" i="1"/>
  <c r="P608" i="1"/>
  <c r="K609" i="1"/>
  <c r="L609" i="1"/>
  <c r="M609" i="1"/>
  <c r="N609" i="1"/>
  <c r="O609" i="1"/>
  <c r="P609" i="1"/>
  <c r="K610" i="1"/>
  <c r="L610" i="1"/>
  <c r="M610" i="1"/>
  <c r="N610" i="1"/>
  <c r="O610" i="1"/>
  <c r="P610" i="1"/>
  <c r="K611" i="1"/>
  <c r="L611" i="1"/>
  <c r="M611" i="1"/>
  <c r="N611" i="1"/>
  <c r="O611" i="1"/>
  <c r="P611" i="1"/>
  <c r="K612" i="1"/>
  <c r="L612" i="1"/>
  <c r="M612" i="1"/>
  <c r="N612" i="1"/>
  <c r="O612" i="1"/>
  <c r="P612" i="1"/>
  <c r="K613" i="1"/>
  <c r="L613" i="1"/>
  <c r="M613" i="1"/>
  <c r="N613" i="1"/>
  <c r="O613" i="1"/>
  <c r="P613" i="1"/>
  <c r="K614" i="1"/>
  <c r="L614" i="1"/>
  <c r="M614" i="1"/>
  <c r="N614" i="1"/>
  <c r="O614" i="1"/>
  <c r="P614" i="1"/>
  <c r="K615" i="1"/>
  <c r="L615" i="1"/>
  <c r="M615" i="1"/>
  <c r="N615" i="1"/>
  <c r="O615" i="1"/>
  <c r="P615" i="1"/>
  <c r="K616" i="1"/>
  <c r="L616" i="1"/>
  <c r="M616" i="1"/>
  <c r="N616" i="1"/>
  <c r="O616" i="1"/>
  <c r="P616" i="1"/>
  <c r="K617" i="1"/>
  <c r="L617" i="1"/>
  <c r="M617" i="1"/>
  <c r="N617" i="1"/>
  <c r="O617" i="1"/>
  <c r="P617" i="1"/>
  <c r="K618" i="1"/>
  <c r="L618" i="1"/>
  <c r="M618" i="1"/>
  <c r="N618" i="1"/>
  <c r="O618" i="1"/>
  <c r="P618" i="1"/>
  <c r="K619" i="1"/>
  <c r="L619" i="1"/>
  <c r="M619" i="1"/>
  <c r="N619" i="1"/>
  <c r="O619" i="1"/>
  <c r="P619" i="1"/>
  <c r="K620" i="1"/>
  <c r="L620" i="1"/>
  <c r="M620" i="1"/>
  <c r="N620" i="1"/>
  <c r="O620" i="1"/>
  <c r="P620" i="1"/>
  <c r="K621" i="1"/>
  <c r="L621" i="1"/>
  <c r="M621" i="1"/>
  <c r="N621" i="1"/>
  <c r="O621" i="1"/>
  <c r="P621" i="1"/>
  <c r="K622" i="1"/>
  <c r="L622" i="1"/>
  <c r="M622" i="1"/>
  <c r="N622" i="1"/>
  <c r="O622" i="1"/>
  <c r="P622" i="1"/>
  <c r="K623" i="1"/>
  <c r="L623" i="1"/>
  <c r="M623" i="1"/>
  <c r="N623" i="1"/>
  <c r="O623" i="1"/>
  <c r="P623" i="1"/>
  <c r="K624" i="1"/>
  <c r="L624" i="1"/>
  <c r="M624" i="1"/>
  <c r="N624" i="1"/>
  <c r="O624" i="1"/>
  <c r="P624" i="1"/>
  <c r="K625" i="1"/>
  <c r="L625" i="1"/>
  <c r="M625" i="1"/>
  <c r="N625" i="1"/>
  <c r="O625" i="1"/>
  <c r="P625" i="1"/>
  <c r="K626" i="1"/>
  <c r="L626" i="1"/>
  <c r="M626" i="1"/>
  <c r="N626" i="1"/>
  <c r="O626" i="1"/>
  <c r="P626" i="1"/>
  <c r="K627" i="1"/>
  <c r="L627" i="1"/>
  <c r="M627" i="1"/>
  <c r="N627" i="1"/>
  <c r="O627" i="1"/>
  <c r="P627" i="1"/>
  <c r="K628" i="1"/>
  <c r="L628" i="1"/>
  <c r="M628" i="1"/>
  <c r="N628" i="1"/>
  <c r="O628" i="1"/>
  <c r="P628" i="1"/>
  <c r="K629" i="1"/>
  <c r="L629" i="1"/>
  <c r="M629" i="1"/>
  <c r="N629" i="1"/>
  <c r="O629" i="1"/>
  <c r="P629" i="1"/>
  <c r="K630" i="1"/>
  <c r="L630" i="1"/>
  <c r="M630" i="1"/>
  <c r="N630" i="1"/>
  <c r="O630" i="1"/>
  <c r="P630" i="1"/>
  <c r="K631" i="1"/>
  <c r="L631" i="1"/>
  <c r="M631" i="1"/>
  <c r="N631" i="1"/>
  <c r="O631" i="1"/>
  <c r="P631" i="1"/>
  <c r="K632" i="1"/>
  <c r="L632" i="1"/>
  <c r="M632" i="1"/>
  <c r="N632" i="1"/>
  <c r="O632" i="1"/>
  <c r="P632" i="1"/>
  <c r="K633" i="1"/>
  <c r="L633" i="1"/>
  <c r="M633" i="1"/>
  <c r="N633" i="1"/>
  <c r="O633" i="1"/>
  <c r="P633" i="1"/>
  <c r="K634" i="1"/>
  <c r="L634" i="1"/>
  <c r="M634" i="1"/>
  <c r="N634" i="1"/>
  <c r="O634" i="1"/>
  <c r="P634" i="1"/>
  <c r="K635" i="1"/>
  <c r="L635" i="1"/>
  <c r="M635" i="1"/>
  <c r="N635" i="1"/>
  <c r="O635" i="1"/>
  <c r="P635" i="1"/>
  <c r="K636" i="1"/>
  <c r="L636" i="1"/>
  <c r="M636" i="1"/>
  <c r="N636" i="1"/>
  <c r="O636" i="1"/>
  <c r="P636" i="1"/>
  <c r="K637" i="1"/>
  <c r="L637" i="1"/>
  <c r="M637" i="1"/>
  <c r="N637" i="1"/>
  <c r="O637" i="1"/>
  <c r="P637" i="1"/>
  <c r="K638" i="1"/>
  <c r="L638" i="1"/>
  <c r="M638" i="1"/>
  <c r="N638" i="1"/>
  <c r="O638" i="1"/>
  <c r="P638" i="1"/>
  <c r="K639" i="1"/>
  <c r="L639" i="1"/>
  <c r="M639" i="1"/>
  <c r="N639" i="1"/>
  <c r="O639" i="1"/>
  <c r="P639" i="1"/>
  <c r="K640" i="1"/>
  <c r="L640" i="1"/>
  <c r="M640" i="1"/>
  <c r="N640" i="1"/>
  <c r="O640" i="1"/>
  <c r="P640" i="1"/>
  <c r="K641" i="1"/>
  <c r="L641" i="1"/>
  <c r="M641" i="1"/>
  <c r="N641" i="1"/>
  <c r="O641" i="1"/>
  <c r="P641" i="1"/>
  <c r="K642" i="1"/>
  <c r="L642" i="1"/>
  <c r="M642" i="1"/>
  <c r="N642" i="1"/>
  <c r="O642" i="1"/>
  <c r="P642" i="1"/>
  <c r="K643" i="1"/>
  <c r="L643" i="1"/>
  <c r="M643" i="1"/>
  <c r="N643" i="1"/>
  <c r="O643" i="1"/>
  <c r="P643" i="1"/>
  <c r="K644" i="1"/>
  <c r="L644" i="1"/>
  <c r="M644" i="1"/>
  <c r="N644" i="1"/>
  <c r="O644" i="1"/>
  <c r="P644" i="1"/>
  <c r="K645" i="1"/>
  <c r="L645" i="1"/>
  <c r="M645" i="1"/>
  <c r="N645" i="1"/>
  <c r="O645" i="1"/>
  <c r="P645" i="1"/>
  <c r="K646" i="1"/>
  <c r="L646" i="1"/>
  <c r="M646" i="1"/>
  <c r="N646" i="1"/>
  <c r="O646" i="1"/>
  <c r="P646" i="1"/>
  <c r="K647" i="1"/>
  <c r="L647" i="1"/>
  <c r="M647" i="1"/>
  <c r="N647" i="1"/>
  <c r="O647" i="1"/>
  <c r="P647" i="1"/>
  <c r="K648" i="1"/>
  <c r="L648" i="1"/>
  <c r="M648" i="1"/>
  <c r="N648" i="1"/>
  <c r="O648" i="1"/>
  <c r="P648" i="1"/>
  <c r="K649" i="1"/>
  <c r="L649" i="1"/>
  <c r="M649" i="1"/>
  <c r="N649" i="1"/>
  <c r="O649" i="1"/>
  <c r="P649" i="1"/>
  <c r="K650" i="1"/>
  <c r="L650" i="1"/>
  <c r="M650" i="1"/>
  <c r="N650" i="1"/>
  <c r="O650" i="1"/>
  <c r="P650" i="1"/>
  <c r="K651" i="1"/>
  <c r="L651" i="1"/>
  <c r="M651" i="1"/>
  <c r="N651" i="1"/>
  <c r="O651" i="1"/>
  <c r="P651" i="1"/>
  <c r="K652" i="1"/>
  <c r="L652" i="1"/>
  <c r="M652" i="1"/>
  <c r="N652" i="1"/>
  <c r="O652" i="1"/>
  <c r="P652" i="1"/>
  <c r="K653" i="1"/>
  <c r="L653" i="1"/>
  <c r="M653" i="1"/>
  <c r="N653" i="1"/>
  <c r="O653" i="1"/>
  <c r="P653" i="1"/>
  <c r="K654" i="1"/>
  <c r="L654" i="1"/>
  <c r="M654" i="1"/>
  <c r="N654" i="1"/>
  <c r="O654" i="1"/>
  <c r="P654" i="1"/>
  <c r="K655" i="1"/>
  <c r="L655" i="1"/>
  <c r="M655" i="1"/>
  <c r="N655" i="1"/>
  <c r="O655" i="1"/>
  <c r="P655" i="1"/>
  <c r="K656" i="1"/>
  <c r="L656" i="1"/>
  <c r="M656" i="1"/>
  <c r="N656" i="1"/>
  <c r="O656" i="1"/>
  <c r="P656" i="1"/>
  <c r="K657" i="1"/>
  <c r="L657" i="1"/>
  <c r="M657" i="1"/>
  <c r="N657" i="1"/>
  <c r="O657" i="1"/>
  <c r="P657" i="1"/>
  <c r="K658" i="1"/>
  <c r="L658" i="1"/>
  <c r="M658" i="1"/>
  <c r="N658" i="1"/>
  <c r="O658" i="1"/>
  <c r="P658" i="1"/>
  <c r="K659" i="1"/>
  <c r="L659" i="1"/>
  <c r="M659" i="1"/>
  <c r="N659" i="1"/>
  <c r="O659" i="1"/>
  <c r="P659" i="1"/>
  <c r="K660" i="1"/>
  <c r="L660" i="1"/>
  <c r="M660" i="1"/>
  <c r="N660" i="1"/>
  <c r="O660" i="1"/>
  <c r="P660" i="1"/>
  <c r="K661" i="1"/>
  <c r="L661" i="1"/>
  <c r="M661" i="1"/>
  <c r="N661" i="1"/>
  <c r="O661" i="1"/>
  <c r="P661" i="1"/>
  <c r="K662" i="1"/>
  <c r="L662" i="1"/>
  <c r="M662" i="1"/>
  <c r="N662" i="1"/>
  <c r="O662" i="1"/>
  <c r="P662" i="1"/>
  <c r="K663" i="1"/>
  <c r="L663" i="1"/>
  <c r="M663" i="1"/>
  <c r="N663" i="1"/>
  <c r="O663" i="1"/>
  <c r="P663" i="1"/>
  <c r="K664" i="1"/>
  <c r="L664" i="1"/>
  <c r="M664" i="1"/>
  <c r="N664" i="1"/>
  <c r="O664" i="1"/>
  <c r="P664" i="1"/>
  <c r="K665" i="1"/>
  <c r="L665" i="1"/>
  <c r="M665" i="1"/>
  <c r="N665" i="1"/>
  <c r="O665" i="1"/>
  <c r="P665" i="1"/>
  <c r="K666" i="1"/>
  <c r="L666" i="1"/>
  <c r="M666" i="1"/>
  <c r="N666" i="1"/>
  <c r="O666" i="1"/>
  <c r="P666" i="1"/>
  <c r="K667" i="1"/>
  <c r="L667" i="1"/>
  <c r="M667" i="1"/>
  <c r="N667" i="1"/>
  <c r="O667" i="1"/>
  <c r="P667" i="1"/>
  <c r="K668" i="1"/>
  <c r="L668" i="1"/>
  <c r="M668" i="1"/>
  <c r="N668" i="1"/>
  <c r="O668" i="1"/>
  <c r="P668" i="1"/>
  <c r="K669" i="1"/>
  <c r="L669" i="1"/>
  <c r="M669" i="1"/>
  <c r="N669" i="1"/>
  <c r="O669" i="1"/>
  <c r="P669" i="1"/>
  <c r="K670" i="1"/>
  <c r="L670" i="1"/>
  <c r="M670" i="1"/>
  <c r="N670" i="1"/>
  <c r="O670" i="1"/>
  <c r="P670" i="1"/>
  <c r="K671" i="1"/>
  <c r="L671" i="1"/>
  <c r="M671" i="1"/>
  <c r="N671" i="1"/>
  <c r="O671" i="1"/>
  <c r="P671" i="1"/>
  <c r="K672" i="1"/>
  <c r="L672" i="1"/>
  <c r="M672" i="1"/>
  <c r="N672" i="1"/>
  <c r="O672" i="1"/>
  <c r="P672" i="1"/>
  <c r="K673" i="1"/>
  <c r="L673" i="1"/>
  <c r="M673" i="1"/>
  <c r="N673" i="1"/>
  <c r="O673" i="1"/>
  <c r="P673" i="1"/>
  <c r="K674" i="1"/>
  <c r="L674" i="1"/>
  <c r="M674" i="1"/>
  <c r="N674" i="1"/>
  <c r="O674" i="1"/>
  <c r="P674" i="1"/>
  <c r="K675" i="1"/>
  <c r="L675" i="1"/>
  <c r="M675" i="1"/>
  <c r="N675" i="1"/>
  <c r="O675" i="1"/>
  <c r="P675" i="1"/>
  <c r="K676" i="1"/>
  <c r="L676" i="1"/>
  <c r="M676" i="1"/>
  <c r="N676" i="1"/>
  <c r="O676" i="1"/>
  <c r="P676" i="1"/>
  <c r="K677" i="1"/>
  <c r="L677" i="1"/>
  <c r="M677" i="1"/>
  <c r="N677" i="1"/>
  <c r="O677" i="1"/>
  <c r="P677" i="1"/>
  <c r="K678" i="1"/>
  <c r="L678" i="1"/>
  <c r="M678" i="1"/>
  <c r="N678" i="1"/>
  <c r="O678" i="1"/>
  <c r="P678" i="1"/>
  <c r="K679" i="1"/>
  <c r="L679" i="1"/>
  <c r="M679" i="1"/>
  <c r="N679" i="1"/>
  <c r="O679" i="1"/>
  <c r="P679" i="1"/>
  <c r="K680" i="1"/>
  <c r="L680" i="1"/>
  <c r="M680" i="1"/>
  <c r="N680" i="1"/>
  <c r="O680" i="1"/>
  <c r="P680" i="1"/>
  <c r="K681" i="1"/>
  <c r="L681" i="1"/>
  <c r="M681" i="1"/>
  <c r="N681" i="1"/>
  <c r="O681" i="1"/>
  <c r="P681" i="1"/>
  <c r="K682" i="1"/>
  <c r="L682" i="1"/>
  <c r="M682" i="1"/>
  <c r="N682" i="1"/>
  <c r="O682" i="1"/>
  <c r="P682" i="1"/>
  <c r="K683" i="1"/>
  <c r="L683" i="1"/>
  <c r="M683" i="1"/>
  <c r="N683" i="1"/>
  <c r="O683" i="1"/>
  <c r="P683" i="1"/>
  <c r="K684" i="1"/>
  <c r="L684" i="1"/>
  <c r="M684" i="1"/>
  <c r="N684" i="1"/>
  <c r="O684" i="1"/>
  <c r="P684" i="1"/>
  <c r="K685" i="1"/>
  <c r="L685" i="1"/>
  <c r="M685" i="1"/>
  <c r="N685" i="1"/>
  <c r="O685" i="1"/>
  <c r="P685" i="1"/>
  <c r="K686" i="1"/>
  <c r="L686" i="1"/>
  <c r="M686" i="1"/>
  <c r="N686" i="1"/>
  <c r="O686" i="1"/>
  <c r="P686" i="1"/>
  <c r="K687" i="1"/>
  <c r="L687" i="1"/>
  <c r="M687" i="1"/>
  <c r="N687" i="1"/>
  <c r="O687" i="1"/>
  <c r="P687" i="1"/>
  <c r="K688" i="1"/>
  <c r="L688" i="1"/>
  <c r="M688" i="1"/>
  <c r="N688" i="1"/>
  <c r="O688" i="1"/>
  <c r="P688" i="1"/>
  <c r="K689" i="1"/>
  <c r="L689" i="1"/>
  <c r="M689" i="1"/>
  <c r="N689" i="1"/>
  <c r="O689" i="1"/>
  <c r="P689" i="1"/>
  <c r="K690" i="1"/>
  <c r="L690" i="1"/>
  <c r="M690" i="1"/>
  <c r="N690" i="1"/>
  <c r="O690" i="1"/>
  <c r="P690" i="1"/>
  <c r="K691" i="1"/>
  <c r="L691" i="1"/>
  <c r="M691" i="1"/>
  <c r="N691" i="1"/>
  <c r="O691" i="1"/>
  <c r="P691" i="1"/>
  <c r="K692" i="1"/>
  <c r="L692" i="1"/>
  <c r="M692" i="1"/>
  <c r="N692" i="1"/>
  <c r="O692" i="1"/>
  <c r="P692" i="1"/>
  <c r="K693" i="1"/>
  <c r="L693" i="1"/>
  <c r="M693" i="1"/>
  <c r="N693" i="1"/>
  <c r="O693" i="1"/>
  <c r="P693" i="1"/>
  <c r="K694" i="1"/>
  <c r="L694" i="1"/>
  <c r="M694" i="1"/>
  <c r="N694" i="1"/>
  <c r="O694" i="1"/>
  <c r="P694" i="1"/>
  <c r="K695" i="1"/>
  <c r="L695" i="1"/>
  <c r="M695" i="1"/>
  <c r="N695" i="1"/>
  <c r="O695" i="1"/>
  <c r="P695" i="1"/>
  <c r="K696" i="1"/>
  <c r="L696" i="1"/>
  <c r="M696" i="1"/>
  <c r="N696" i="1"/>
  <c r="O696" i="1"/>
  <c r="P696" i="1"/>
  <c r="K697" i="1"/>
  <c r="L697" i="1"/>
  <c r="M697" i="1"/>
  <c r="N697" i="1"/>
  <c r="O697" i="1"/>
  <c r="P697" i="1"/>
  <c r="K698" i="1"/>
  <c r="L698" i="1"/>
  <c r="M698" i="1"/>
  <c r="N698" i="1"/>
  <c r="O698" i="1"/>
  <c r="P698" i="1"/>
  <c r="K699" i="1"/>
  <c r="L699" i="1"/>
  <c r="M699" i="1"/>
  <c r="N699" i="1"/>
  <c r="O699" i="1"/>
  <c r="P699" i="1"/>
  <c r="K700" i="1"/>
  <c r="L700" i="1"/>
  <c r="M700" i="1"/>
  <c r="N700" i="1"/>
  <c r="O700" i="1"/>
  <c r="P700" i="1"/>
  <c r="K701" i="1"/>
  <c r="L701" i="1"/>
  <c r="M701" i="1"/>
  <c r="N701" i="1"/>
  <c r="O701" i="1"/>
  <c r="P701" i="1"/>
  <c r="K702" i="1"/>
  <c r="L702" i="1"/>
  <c r="M702" i="1"/>
  <c r="N702" i="1"/>
  <c r="O702" i="1"/>
  <c r="P702" i="1"/>
  <c r="K703" i="1"/>
  <c r="L703" i="1"/>
  <c r="M703" i="1"/>
  <c r="N703" i="1"/>
  <c r="O703" i="1"/>
  <c r="P703" i="1"/>
  <c r="K704" i="1"/>
  <c r="L704" i="1"/>
  <c r="M704" i="1"/>
  <c r="N704" i="1"/>
  <c r="O704" i="1"/>
  <c r="P704" i="1"/>
  <c r="K705" i="1"/>
  <c r="L705" i="1"/>
  <c r="M705" i="1"/>
  <c r="N705" i="1"/>
  <c r="O705" i="1"/>
  <c r="P705" i="1"/>
  <c r="K706" i="1"/>
  <c r="L706" i="1"/>
  <c r="M706" i="1"/>
  <c r="N706" i="1"/>
  <c r="O706" i="1"/>
  <c r="P706" i="1"/>
  <c r="K707" i="1"/>
  <c r="L707" i="1"/>
  <c r="M707" i="1"/>
  <c r="N707" i="1"/>
  <c r="O707" i="1"/>
  <c r="P707" i="1"/>
  <c r="K708" i="1"/>
  <c r="L708" i="1"/>
  <c r="M708" i="1"/>
  <c r="N708" i="1"/>
  <c r="O708" i="1"/>
  <c r="P708" i="1"/>
  <c r="K709" i="1"/>
  <c r="L709" i="1"/>
  <c r="M709" i="1"/>
  <c r="N709" i="1"/>
  <c r="O709" i="1"/>
  <c r="P709" i="1"/>
  <c r="K710" i="1"/>
  <c r="L710" i="1"/>
  <c r="M710" i="1"/>
  <c r="N710" i="1"/>
  <c r="O710" i="1"/>
  <c r="P710" i="1"/>
  <c r="K711" i="1"/>
  <c r="L711" i="1"/>
  <c r="M711" i="1"/>
  <c r="N711" i="1"/>
  <c r="O711" i="1"/>
  <c r="P711" i="1"/>
  <c r="K712" i="1"/>
  <c r="L712" i="1"/>
  <c r="M712" i="1"/>
  <c r="N712" i="1"/>
  <c r="O712" i="1"/>
  <c r="P712" i="1"/>
  <c r="K713" i="1"/>
  <c r="L713" i="1"/>
  <c r="M713" i="1"/>
  <c r="N713" i="1"/>
  <c r="O713" i="1"/>
  <c r="P713" i="1"/>
  <c r="K714" i="1"/>
  <c r="L714" i="1"/>
  <c r="M714" i="1"/>
  <c r="N714" i="1"/>
  <c r="O714" i="1"/>
  <c r="P714" i="1"/>
  <c r="K715" i="1"/>
  <c r="L715" i="1"/>
  <c r="M715" i="1"/>
  <c r="N715" i="1"/>
  <c r="O715" i="1"/>
  <c r="P715" i="1"/>
  <c r="K716" i="1"/>
  <c r="L716" i="1"/>
  <c r="M716" i="1"/>
  <c r="N716" i="1"/>
  <c r="O716" i="1"/>
  <c r="P716" i="1"/>
  <c r="K717" i="1"/>
  <c r="L717" i="1"/>
  <c r="M717" i="1"/>
  <c r="N717" i="1"/>
  <c r="O717" i="1"/>
  <c r="P717" i="1"/>
  <c r="K718" i="1"/>
  <c r="L718" i="1"/>
  <c r="M718" i="1"/>
  <c r="N718" i="1"/>
  <c r="O718" i="1"/>
  <c r="P718" i="1"/>
  <c r="K719" i="1"/>
  <c r="L719" i="1"/>
  <c r="M719" i="1"/>
  <c r="N719" i="1"/>
  <c r="O719" i="1"/>
  <c r="P719" i="1"/>
  <c r="K720" i="1"/>
  <c r="L720" i="1"/>
  <c r="M720" i="1"/>
  <c r="N720" i="1"/>
  <c r="O720" i="1"/>
  <c r="P720" i="1"/>
  <c r="K721" i="1"/>
  <c r="L721" i="1"/>
  <c r="M721" i="1"/>
  <c r="N721" i="1"/>
  <c r="O721" i="1"/>
  <c r="P721" i="1"/>
  <c r="K722" i="1"/>
  <c r="L722" i="1"/>
  <c r="M722" i="1"/>
  <c r="N722" i="1"/>
  <c r="O722" i="1"/>
  <c r="P722" i="1"/>
  <c r="K723" i="1"/>
  <c r="L723" i="1"/>
  <c r="M723" i="1"/>
  <c r="N723" i="1"/>
  <c r="O723" i="1"/>
  <c r="P723" i="1"/>
  <c r="K724" i="1"/>
  <c r="L724" i="1"/>
  <c r="M724" i="1"/>
  <c r="N724" i="1"/>
  <c r="O724" i="1"/>
  <c r="P724" i="1"/>
  <c r="K725" i="1"/>
  <c r="L725" i="1"/>
  <c r="M725" i="1"/>
  <c r="N725" i="1"/>
  <c r="O725" i="1"/>
  <c r="P725" i="1"/>
  <c r="K726" i="1"/>
  <c r="L726" i="1"/>
  <c r="M726" i="1"/>
  <c r="N726" i="1"/>
  <c r="O726" i="1"/>
  <c r="P726" i="1"/>
  <c r="K727" i="1"/>
  <c r="L727" i="1"/>
  <c r="M727" i="1"/>
  <c r="N727" i="1"/>
  <c r="O727" i="1"/>
  <c r="P727" i="1"/>
  <c r="K728" i="1"/>
  <c r="L728" i="1"/>
  <c r="M728" i="1"/>
  <c r="N728" i="1"/>
  <c r="O728" i="1"/>
  <c r="P728" i="1"/>
  <c r="K729" i="1"/>
  <c r="L729" i="1"/>
  <c r="M729" i="1"/>
  <c r="N729" i="1"/>
  <c r="O729" i="1"/>
  <c r="P729" i="1"/>
  <c r="K730" i="1"/>
  <c r="L730" i="1"/>
  <c r="M730" i="1"/>
  <c r="N730" i="1"/>
  <c r="O730" i="1"/>
  <c r="P730" i="1"/>
  <c r="K731" i="1"/>
  <c r="L731" i="1"/>
  <c r="M731" i="1"/>
  <c r="N731" i="1"/>
  <c r="O731" i="1"/>
  <c r="P731" i="1"/>
  <c r="K732" i="1"/>
  <c r="L732" i="1"/>
  <c r="M732" i="1"/>
  <c r="N732" i="1"/>
  <c r="O732" i="1"/>
  <c r="P732" i="1"/>
  <c r="K733" i="1"/>
  <c r="L733" i="1"/>
  <c r="M733" i="1"/>
  <c r="N733" i="1"/>
  <c r="O733" i="1"/>
  <c r="P733" i="1"/>
  <c r="L734" i="1"/>
  <c r="M734" i="1"/>
  <c r="N734" i="1"/>
  <c r="O734" i="1"/>
  <c r="P734" i="1"/>
  <c r="K735" i="1"/>
  <c r="L735" i="1"/>
  <c r="M735" i="1"/>
  <c r="N735" i="1"/>
  <c r="O735" i="1"/>
  <c r="P735" i="1"/>
  <c r="K736" i="1"/>
  <c r="L736" i="1"/>
  <c r="M736" i="1"/>
  <c r="N736" i="1"/>
  <c r="O736" i="1"/>
  <c r="P736" i="1"/>
  <c r="K737" i="1"/>
  <c r="L737" i="1"/>
  <c r="M737" i="1"/>
  <c r="N737" i="1"/>
  <c r="O737" i="1"/>
  <c r="P737" i="1"/>
  <c r="K738" i="1"/>
  <c r="L738" i="1"/>
  <c r="M738" i="1"/>
  <c r="N738" i="1"/>
  <c r="O738" i="1"/>
  <c r="P738" i="1"/>
  <c r="K739" i="1"/>
  <c r="L739" i="1"/>
  <c r="M739" i="1"/>
  <c r="N739" i="1"/>
  <c r="O739" i="1"/>
  <c r="P739" i="1"/>
  <c r="K740" i="1"/>
  <c r="L740" i="1"/>
  <c r="M740" i="1"/>
  <c r="N740" i="1"/>
  <c r="O740" i="1"/>
  <c r="P740" i="1"/>
  <c r="K741" i="1"/>
  <c r="L741" i="1"/>
  <c r="M741" i="1"/>
  <c r="N741" i="1"/>
  <c r="O741" i="1"/>
  <c r="P741" i="1"/>
  <c r="K742" i="1"/>
  <c r="L742" i="1"/>
  <c r="M742" i="1"/>
  <c r="N742" i="1"/>
  <c r="O742" i="1"/>
  <c r="P742" i="1"/>
  <c r="K743" i="1"/>
  <c r="L743" i="1"/>
  <c r="M743" i="1"/>
  <c r="N743" i="1"/>
  <c r="O743" i="1"/>
  <c r="P743" i="1"/>
  <c r="K744" i="1"/>
  <c r="L744" i="1"/>
  <c r="M744" i="1"/>
  <c r="N744" i="1"/>
  <c r="O744" i="1"/>
  <c r="P744" i="1"/>
  <c r="K745" i="1"/>
  <c r="L745" i="1"/>
  <c r="M745" i="1"/>
  <c r="N745" i="1"/>
  <c r="O745" i="1"/>
  <c r="P745" i="1"/>
  <c r="K746" i="1"/>
  <c r="L746" i="1"/>
  <c r="M746" i="1"/>
  <c r="N746" i="1"/>
  <c r="O746" i="1"/>
  <c r="P746" i="1"/>
  <c r="K747" i="1"/>
  <c r="L747" i="1"/>
  <c r="M747" i="1"/>
  <c r="N747" i="1"/>
  <c r="O747" i="1"/>
  <c r="P747" i="1"/>
  <c r="K748" i="1"/>
  <c r="L748" i="1"/>
  <c r="M748" i="1"/>
  <c r="N748" i="1"/>
  <c r="O748" i="1"/>
  <c r="P748" i="1"/>
  <c r="K749" i="1"/>
  <c r="L749" i="1"/>
  <c r="M749" i="1"/>
  <c r="N749" i="1"/>
  <c r="O749" i="1"/>
  <c r="P749" i="1"/>
  <c r="K750" i="1"/>
  <c r="L750" i="1"/>
  <c r="M750" i="1"/>
  <c r="N750" i="1"/>
  <c r="O750" i="1"/>
  <c r="P750" i="1"/>
  <c r="K751" i="1"/>
  <c r="L751" i="1"/>
  <c r="M751" i="1"/>
  <c r="N751" i="1"/>
  <c r="O751" i="1"/>
  <c r="P751" i="1"/>
  <c r="K752" i="1"/>
  <c r="L752" i="1"/>
  <c r="M752" i="1"/>
  <c r="N752" i="1"/>
  <c r="O752" i="1"/>
  <c r="P752" i="1"/>
  <c r="K753" i="1"/>
  <c r="L753" i="1"/>
  <c r="M753" i="1"/>
  <c r="N753" i="1"/>
  <c r="O753" i="1"/>
  <c r="P753" i="1"/>
  <c r="K754" i="1"/>
  <c r="L754" i="1"/>
  <c r="M754" i="1"/>
  <c r="N754" i="1"/>
  <c r="O754" i="1"/>
  <c r="P754" i="1"/>
  <c r="K755" i="1"/>
  <c r="L755" i="1"/>
  <c r="M755" i="1"/>
  <c r="N755" i="1"/>
  <c r="O755" i="1"/>
  <c r="P755" i="1"/>
  <c r="K756" i="1"/>
  <c r="L756" i="1"/>
  <c r="M756" i="1"/>
  <c r="N756" i="1"/>
  <c r="O756" i="1"/>
  <c r="P756" i="1"/>
  <c r="K757" i="1"/>
  <c r="L757" i="1"/>
  <c r="M757" i="1"/>
  <c r="N757" i="1"/>
  <c r="O757" i="1"/>
  <c r="P757" i="1"/>
  <c r="K758" i="1"/>
  <c r="L758" i="1"/>
  <c r="M758" i="1"/>
  <c r="N758" i="1"/>
  <c r="O758" i="1"/>
  <c r="P758" i="1"/>
  <c r="K759" i="1"/>
  <c r="L759" i="1"/>
  <c r="M759" i="1"/>
  <c r="N759" i="1"/>
  <c r="O759" i="1"/>
  <c r="P759" i="1"/>
  <c r="K760" i="1"/>
  <c r="L760" i="1"/>
  <c r="M760" i="1"/>
  <c r="N760" i="1"/>
  <c r="O760" i="1"/>
  <c r="P760" i="1"/>
  <c r="K761" i="1"/>
  <c r="L761" i="1"/>
  <c r="M761" i="1"/>
  <c r="N761" i="1"/>
  <c r="O761" i="1"/>
  <c r="P761" i="1"/>
  <c r="K762" i="1"/>
  <c r="L762" i="1"/>
  <c r="M762" i="1"/>
  <c r="N762" i="1"/>
  <c r="O762" i="1"/>
  <c r="P762" i="1"/>
  <c r="K763" i="1"/>
  <c r="L763" i="1"/>
  <c r="M763" i="1"/>
  <c r="N763" i="1"/>
  <c r="O763" i="1"/>
  <c r="P763" i="1"/>
  <c r="K764" i="1"/>
  <c r="L764" i="1"/>
  <c r="M764" i="1"/>
  <c r="N764" i="1"/>
  <c r="O764" i="1"/>
  <c r="P764" i="1"/>
  <c r="K765" i="1"/>
  <c r="L765" i="1"/>
  <c r="M765" i="1"/>
  <c r="N765" i="1"/>
  <c r="O765" i="1"/>
  <c r="P765" i="1"/>
  <c r="K766" i="1"/>
  <c r="L766" i="1"/>
  <c r="M766" i="1"/>
  <c r="N766" i="1"/>
  <c r="O766" i="1"/>
  <c r="P766" i="1"/>
  <c r="K767" i="1"/>
  <c r="L767" i="1"/>
  <c r="M767" i="1"/>
  <c r="N767" i="1"/>
  <c r="O767" i="1"/>
  <c r="P767" i="1"/>
  <c r="K768" i="1"/>
  <c r="L768" i="1"/>
  <c r="M768" i="1"/>
  <c r="N768" i="1"/>
  <c r="O768" i="1"/>
  <c r="P768" i="1"/>
  <c r="K769" i="1"/>
  <c r="L769" i="1"/>
  <c r="M769" i="1"/>
  <c r="N769" i="1"/>
  <c r="O769" i="1"/>
  <c r="P769" i="1"/>
  <c r="K770" i="1"/>
  <c r="L770" i="1"/>
  <c r="M770" i="1"/>
  <c r="N770" i="1"/>
  <c r="O770" i="1"/>
  <c r="P770" i="1"/>
  <c r="K771" i="1"/>
  <c r="L771" i="1"/>
  <c r="M771" i="1"/>
  <c r="N771" i="1"/>
  <c r="O771" i="1"/>
  <c r="P771" i="1"/>
  <c r="K772" i="1"/>
  <c r="L772" i="1"/>
  <c r="M772" i="1"/>
  <c r="N772" i="1"/>
  <c r="O772" i="1"/>
  <c r="P772" i="1"/>
  <c r="K773" i="1"/>
  <c r="L773" i="1"/>
  <c r="M773" i="1"/>
  <c r="N773" i="1"/>
  <c r="O773" i="1"/>
  <c r="P773" i="1"/>
  <c r="K774" i="1"/>
  <c r="L774" i="1"/>
  <c r="M774" i="1"/>
  <c r="N774" i="1"/>
  <c r="O774" i="1"/>
  <c r="P774" i="1"/>
  <c r="K775" i="1"/>
  <c r="L775" i="1"/>
  <c r="M775" i="1"/>
  <c r="N775" i="1"/>
  <c r="O775" i="1"/>
  <c r="P775" i="1"/>
  <c r="K776" i="1"/>
  <c r="L776" i="1"/>
  <c r="M776" i="1"/>
  <c r="N776" i="1"/>
  <c r="O776" i="1"/>
  <c r="P776" i="1"/>
  <c r="K777" i="1"/>
  <c r="L777" i="1"/>
  <c r="M777" i="1"/>
  <c r="N777" i="1"/>
  <c r="O777" i="1"/>
  <c r="P777" i="1"/>
  <c r="K778" i="1"/>
  <c r="L778" i="1"/>
  <c r="M778" i="1"/>
  <c r="N778" i="1"/>
  <c r="O778" i="1"/>
  <c r="P778" i="1"/>
  <c r="K779" i="1"/>
  <c r="L779" i="1"/>
  <c r="M779" i="1"/>
  <c r="N779" i="1"/>
  <c r="O779" i="1"/>
  <c r="P779" i="1"/>
  <c r="K780" i="1"/>
  <c r="L780" i="1"/>
  <c r="M780" i="1"/>
  <c r="N780" i="1"/>
  <c r="O780" i="1"/>
  <c r="P780" i="1"/>
  <c r="K781" i="1"/>
  <c r="L781" i="1"/>
  <c r="M781" i="1"/>
  <c r="N781" i="1"/>
  <c r="O781" i="1"/>
  <c r="P781" i="1"/>
  <c r="K782" i="1"/>
  <c r="L782" i="1"/>
  <c r="M782" i="1"/>
  <c r="N782" i="1"/>
  <c r="O782" i="1"/>
  <c r="P782" i="1"/>
  <c r="K783" i="1"/>
  <c r="L783" i="1"/>
  <c r="M783" i="1"/>
  <c r="N783" i="1"/>
  <c r="O783" i="1"/>
  <c r="P783" i="1"/>
  <c r="K784" i="1"/>
  <c r="L784" i="1"/>
  <c r="M784" i="1"/>
  <c r="N784" i="1"/>
  <c r="O784" i="1"/>
  <c r="P784" i="1"/>
  <c r="K785" i="1"/>
  <c r="L785" i="1"/>
  <c r="M785" i="1"/>
  <c r="N785" i="1"/>
  <c r="O785" i="1"/>
  <c r="P785" i="1"/>
  <c r="K786" i="1"/>
  <c r="L786" i="1"/>
  <c r="M786" i="1"/>
  <c r="N786" i="1"/>
  <c r="O786" i="1"/>
  <c r="P786" i="1"/>
  <c r="K787" i="1"/>
  <c r="L787" i="1"/>
  <c r="M787" i="1"/>
  <c r="N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<sst xmlns="http://schemas.openxmlformats.org/spreadsheetml/2006/main" count="6103" uniqueCount="401">
  <si>
    <t>date</t>
  </si>
  <si>
    <t>time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</si>
  <si>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</si>
  <si>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</si>
  <si>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</si>
  <si>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</si>
  <si>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</si>
  <si>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</si>
  <si>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</si>
  <si>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</si>
  <si>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</si>
  <si>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</si>
  <si>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</si>
  <si>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</si>
  <si>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</si>
  <si>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</si>
  <si>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</si>
  <si>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</si>
  <si>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</si>
  <si>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</si>
  <si>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</si>
  <si>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</si>
  <si>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</si>
  <si>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</si>
  <si>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</si>
  <si>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</si>
  <si>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</si>
  <si>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</si>
  <si>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</si>
  <si>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</si>
  <si>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</si>
  <si>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</si>
  <si>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</si>
  <si>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</si>
  <si>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</si>
  <si>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</si>
  <si>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</si>
  <si>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</si>
  <si>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</si>
  <si>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</si>
  <si>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</si>
  <si>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</si>
  <si>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</si>
  <si>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</si>
  <si>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</si>
  <si>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</si>
  <si>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</si>
  <si>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</si>
  <si>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</si>
  <si>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</si>
  <si>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</si>
  <si>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</si>
  <si>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</si>
  <si>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</si>
  <si>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</si>
  <si>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</si>
  <si>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</si>
  <si>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</si>
  <si>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</si>
  <si>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</si>
  <si>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</si>
  <si>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</si>
  <si>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</si>
  <si>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</si>
  <si>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</si>
  <si>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</si>
  <si>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</si>
  <si>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</si>
  <si>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</si>
  <si>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</si>
  <si>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</si>
  <si>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</si>
  <si>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</si>
  <si>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</si>
  <si>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</si>
  <si>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</si>
  <si>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</si>
  <si>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</si>
  <si>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</si>
  <si>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</si>
  <si>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</si>
  <si>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</si>
  <si>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</si>
  <si>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</si>
  <si>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</si>
  <si>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</si>
  <si>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</si>
  <si>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</si>
  <si>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</si>
  <si>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</si>
  <si>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</si>
  <si>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</si>
  <si>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</si>
  <si>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</si>
  <si>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</si>
  <si>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</si>
  <si>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</si>
  <si>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</si>
  <si>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</si>
  <si>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</si>
  <si>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</si>
  <si>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</si>
  <si>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</si>
  <si>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</si>
  <si>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</si>
  <si>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</si>
  <si>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</si>
  <si>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</si>
  <si>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</si>
  <si>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</si>
  <si>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</si>
  <si>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</si>
  <si>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</si>
  <si>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</si>
  <si>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</si>
  <si>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</si>
  <si>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</si>
  <si>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</si>
  <si>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</si>
  <si>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</si>
  <si>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</si>
  <si>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</si>
  <si>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</si>
  <si>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</si>
  <si>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</si>
  <si>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</si>
  <si>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</si>
  <si>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</si>
  <si>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</si>
  <si>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</si>
  <si>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</si>
  <si>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</si>
  <si>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 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</si>
  <si>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</si>
  <si>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</si>
  <si>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</si>
  <si>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</si>
  <si>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</si>
  <si>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</si>
  <si>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</si>
  <si>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</si>
  <si>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</si>
  <si>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</si>
  <si>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</si>
  <si>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</si>
  <si>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</si>
  <si>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</si>
  <si>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</si>
  <si>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</si>
  <si>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</si>
  <si>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</si>
  <si>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</si>
  <si>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</si>
  <si>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</si>
  <si>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</si>
  <si>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</si>
  <si>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</si>
  <si>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</si>
  <si>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</si>
  <si>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</si>
  <si>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</si>
  <si>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</si>
  <si>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</si>
  <si>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</si>
  <si>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</si>
  <si>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</si>
  <si>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</si>
  <si>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</si>
  <si>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</si>
  <si>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</si>
  <si>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</si>
  <si>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</si>
  <si>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</si>
  <si>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</si>
  <si>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</si>
  <si>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</si>
  <si>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</si>
  <si>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</si>
  <si>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</si>
  <si>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</si>
  <si>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</si>
  <si>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</si>
  <si>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</si>
  <si>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</si>
  <si>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</si>
  <si>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</si>
  <si>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</si>
  <si>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</si>
  <si>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</si>
  <si>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</si>
  <si>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</si>
  <si>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</si>
  <si>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</si>
  <si>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</si>
  <si>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</si>
  <si>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</si>
  <si>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</si>
  <si>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</si>
  <si>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</si>
  <si>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</si>
  <si>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</si>
  <si>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</si>
  <si>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</si>
  <si>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</si>
  <si>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</si>
  <si>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</si>
  <si>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</si>
  <si>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</si>
  <si>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</si>
  <si>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</si>
  <si>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</si>
  <si>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</si>
  <si>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</si>
  <si>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</si>
  <si>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</si>
  <si>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</si>
  <si>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</si>
  <si>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</si>
  <si>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</si>
  <si>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</si>
  <si>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</si>
  <si>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</si>
  <si>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</si>
  <si>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</si>
  <si>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</si>
  <si>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</si>
  <si>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</si>
  <si>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</si>
  <si>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</si>
  <si>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</si>
  <si>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</si>
  <si>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</si>
  <si>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</si>
  <si>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</si>
  <si>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</si>
  <si>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</si>
  <si>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</si>
  <si>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</si>
  <si>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</si>
  <si>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</si>
  <si>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</si>
  <si>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</si>
  <si>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</si>
  <si>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</si>
  <si>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</si>
  <si>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</si>
  <si>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</si>
  <si>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</si>
  <si>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Schoolmaster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</si>
  <si>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</si>
  <si>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</si>
  <si>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</si>
  <si>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</si>
  <si>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</si>
  <si>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</si>
  <si>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</si>
  <si>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</si>
  <si>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</si>
  <si>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</si>
  <si>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</si>
  <si>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</si>
  <si>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</si>
  <si>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</si>
  <si>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</si>
  <si>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</si>
  <si>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</si>
  <si>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</si>
  <si>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</si>
  <si>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</si>
  <si>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</si>
  <si>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</si>
  <si>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</si>
  <si>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</si>
  <si>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</si>
  <si>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</si>
  <si>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</si>
  <si>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</si>
  <si>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</si>
  <si>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</si>
  <si>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</si>
  <si>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</si>
  <si>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</si>
  <si>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</si>
  <si>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</si>
  <si>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</si>
  <si>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</si>
  <si>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</si>
  <si>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</si>
  <si>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</si>
  <si>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</si>
  <si>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</si>
  <si>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</si>
  <si>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</si>
  <si>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</si>
  <si>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</si>
  <si>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</si>
  <si>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</si>
  <si>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</si>
  <si>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</si>
  <si>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</si>
  <si>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</si>
  <si>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</si>
  <si>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</si>
  <si>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</si>
  <si>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</si>
  <si>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</si>
  <si>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</si>
  <si>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</si>
  <si>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</si>
  <si>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</si>
  <si>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</si>
  <si>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</si>
  <si>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</si>
  <si>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</si>
  <si>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</si>
  <si>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</si>
  <si>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</si>
  <si>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</si>
  <si>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</si>
  <si>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</si>
  <si>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Scarus iserti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</si>
  <si>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</si>
  <si>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</si>
  <si>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</si>
  <si>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</si>
  <si>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</si>
  <si>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</si>
  <si>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</si>
  <si>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</si>
  <si>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</si>
  <si>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</si>
  <si>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</si>
  <si>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</si>
  <si>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</si>
  <si>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</si>
  <si>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</si>
  <si>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</si>
  <si>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</si>
  <si>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</si>
  <si>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</si>
  <si>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</si>
  <si>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</si>
  <si>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</si>
  <si>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</si>
  <si>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</si>
  <si>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</si>
  <si>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</si>
  <si>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</si>
  <si>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</si>
  <si>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</si>
  <si>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</si>
  <si>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</si>
  <si>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</si>
  <si>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</si>
  <si>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</si>
  <si>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</si>
  <si>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</si>
  <si>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</si>
  <si>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</si>
  <si>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</si>
  <si>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</si>
  <si>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</si>
  <si>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</si>
  <si>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</si>
  <si>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</si>
  <si>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</si>
  <si>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</si>
  <si>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</si>
  <si>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</si>
  <si>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</si>
  <si>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</si>
  <si>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</si>
  <si>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</si>
  <si>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</si>
  <si>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</si>
  <si>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</si>
  <si>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</si>
  <si>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</si>
  <si>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</si>
  <si>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</si>
  <si>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</si>
  <si>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</si>
  <si>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depth.m</t>
  </si>
  <si>
    <t>York Bank</t>
  </si>
  <si>
    <t>MWW</t>
  </si>
  <si>
    <t>j</t>
  </si>
  <si>
    <t>t</t>
  </si>
  <si>
    <t>i</t>
  </si>
  <si>
    <t>Ten Pound Bay</t>
  </si>
  <si>
    <t>sdv</t>
  </si>
  <si>
    <t>rugosity</t>
  </si>
  <si>
    <t>meter</t>
  </si>
  <si>
    <t>York Island N</t>
  </si>
  <si>
    <t>Blue runner</t>
  </si>
  <si>
    <t>blr</t>
  </si>
  <si>
    <t>Frier's Head</t>
  </si>
  <si>
    <t>York Bank N</t>
  </si>
  <si>
    <t>Rickett's Bay</t>
  </si>
  <si>
    <t>J</t>
  </si>
  <si>
    <t>The Barge</t>
  </si>
  <si>
    <t>Caranx crysos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</si>
</sst>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  <font>
      <sz val="11"/>
      <color theme="8" tint="-0.249977111117893"/>
      <name val="Calibri"/>
      <family val="2"/>
      <scheme val="minor"/>
    </font>
    <font>
      <sz val="1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6" fillId="0" borderId="1" xfId="1" applyNumberFormat="1" applyFont="1" applyBorder="1" applyAlignment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/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7" fillId="0" borderId="0" xfId="0" applyFont="1"/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Q1477"/>
  <sheetViews>
    <sheetView tabSelected="1" workbookViewId="0">
      <pane ySplit="1" topLeftCell="A2" activePane="bottomLeft" state="frozen"/>
      <selection pane="bottomLeft" activeCell="Q2" sqref="Q2:Q1476"/>
    </sheetView>
  </sheetViews>
  <sheetFormatPr baseColWidth="10" defaultRowHeight="16" x14ac:dyDescent="0.2"/>
  <sheetData>
    <row r="1" spans="1:17" s="31" customForma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5</v>
      </c>
      <c r="H1" s="31" t="s">
        <v>9</v>
      </c>
      <c r="I1" s="31" t="s">
        <v>10</v>
      </c>
      <c r="J1" s="31" t="s">
        <v>11</v>
      </c>
      <c r="K1" s="31" t="s">
        <v>6</v>
      </c>
      <c r="L1" s="31" t="s">
        <v>378</v>
      </c>
      <c r="M1" s="31" t="s">
        <v>7</v>
      </c>
      <c r="N1" s="31" t="s">
        <v>8</v>
      </c>
      <c r="O1" s="31" t="s">
        <v>12</v>
      </c>
      <c r="P1" s="31" t="s">
        <v>13</v>
      </c>
      <c r="Q1" s="31" t="s">
        <v>14</v>
      </c>
    </row>
    <row r="2" spans="1:17" x14ac:dyDescent="0.2">
      <c r="A2" s="32">
        <v>44140</v>
      </c>
      <c r="C2" t="s">
        <v>383</v>
      </c>
      <c r="D2" t="s">
        <v>384</v>
      </c>
      <c r="E2">
        <v>1</v>
      </c>
      <c r="F2">
        <v>7</v>
      </c>
      <c r="G2" t="s">
        <v>39</v>
      </c>
      <c r="H2">
        <v>18</v>
      </c>
      <c r="I2">
        <v>5</v>
      </c>
      <c r="K2" t="str">
        <f>VLOOKUP(G2,species.lookup!$A$2:$I$108,2,0)</f>
        <v>Blue Tang</v>
      </c>
      <c r="L2" t="str">
        <f>VLOOKUP(G2,species.lookup!$A$2:$I$108,3,0)</f>
        <v>Acanthurus coeruleus</v>
      </c>
      <c r="M2" t="str">
        <f>VLOOKUP(G2,species.lookup!$A$2:$I$108,4,0)</f>
        <v>Acanthuridae</v>
      </c>
      <c r="N2" t="str">
        <f>VLOOKUP(G2,species.lookup!$A$2:$I$108,5,0)</f>
        <v>Herbivores</v>
      </c>
      <c r="O2">
        <f>VLOOKUP(G2,species.lookup!$A$2:$I$108,6,0)</f>
        <v>4.1500000000000002E-2</v>
      </c>
      <c r="P2">
        <f>VLOOKUP(G2,species.lookup!$A$2:$I$108,7,0)</f>
        <v>2.8346</v>
      </c>
      <c r="Q2">
        <f>O2*H2^P2</f>
        <v>150.05260508576984</v>
      </c>
    </row>
    <row r="3" spans="1:17" x14ac:dyDescent="0.2">
      <c r="A3" s="32">
        <v>44140</v>
      </c>
      <c r="C3" t="s">
        <v>383</v>
      </c>
      <c r="D3" t="s">
        <v>384</v>
      </c>
      <c r="E3">
        <v>1</v>
      </c>
      <c r="F3">
        <v>7</v>
      </c>
      <c r="G3" t="s">
        <v>39</v>
      </c>
      <c r="H3">
        <v>15</v>
      </c>
      <c r="I3">
        <v>4</v>
      </c>
      <c r="K3" t="str">
        <f>VLOOKUP(G3,species.lookup!$A$2:$I$108,2,0)</f>
        <v>Blue Tang</v>
      </c>
      <c r="L3" t="str">
        <f>VLOOKUP(G3,species.lookup!$A$2:$I$108,3,0)</f>
        <v>Acanthurus coeruleus</v>
      </c>
      <c r="M3" t="str">
        <f>VLOOKUP(G3,species.lookup!$A$2:$I$108,4,0)</f>
        <v>Acanthuridae</v>
      </c>
      <c r="N3" t="str">
        <f>VLOOKUP(G3,species.lookup!$A$2:$I$108,5,0)</f>
        <v>Herbivores</v>
      </c>
      <c r="O3">
        <f>VLOOKUP(G3,species.lookup!$A$2:$I$108,6,0)</f>
        <v>4.1500000000000002E-2</v>
      </c>
      <c r="P3">
        <f>VLOOKUP(G3,species.lookup!$A$2:$I$108,7,0)</f>
        <v>2.8346</v>
      </c>
      <c r="Q3">
        <f t="shared" ref="Q3:Q66" si="0">O3*H3^P3</f>
        <v>89.494506928689532</v>
      </c>
    </row>
    <row r="4" spans="1:17" x14ac:dyDescent="0.2">
      <c r="A4" s="32">
        <v>44140</v>
      </c>
      <c r="C4" t="s">
        <v>383</v>
      </c>
      <c r="D4" t="s">
        <v>384</v>
      </c>
      <c r="E4">
        <v>1</v>
      </c>
      <c r="F4">
        <v>7</v>
      </c>
      <c r="G4" t="s">
        <v>39</v>
      </c>
      <c r="H4">
        <v>8</v>
      </c>
      <c r="I4">
        <v>1</v>
      </c>
      <c r="K4" t="str">
        <f>VLOOKUP(G4,species.lookup!$A$2:$I$108,2,0)</f>
        <v>Blue Tang</v>
      </c>
      <c r="L4" t="str">
        <f>VLOOKUP(G4,species.lookup!$A$2:$I$108,3,0)</f>
        <v>Acanthurus coeruleus</v>
      </c>
      <c r="M4" t="str">
        <f>VLOOKUP(G4,species.lookup!$A$2:$I$108,4,0)</f>
        <v>Acanthuridae</v>
      </c>
      <c r="N4" t="str">
        <f>VLOOKUP(G4,species.lookup!$A$2:$I$108,5,0)</f>
        <v>Herbivores</v>
      </c>
      <c r="O4">
        <f>VLOOKUP(G4,species.lookup!$A$2:$I$108,6,0)</f>
        <v>4.1500000000000002E-2</v>
      </c>
      <c r="P4">
        <f>VLOOKUP(G4,species.lookup!$A$2:$I$108,7,0)</f>
        <v>2.8346</v>
      </c>
      <c r="Q4">
        <f t="shared" si="0"/>
        <v>15.064231248415338</v>
      </c>
    </row>
    <row r="5" spans="1:17" x14ac:dyDescent="0.2">
      <c r="A5" s="32">
        <v>44140</v>
      </c>
      <c r="C5" t="s">
        <v>383</v>
      </c>
      <c r="D5" t="s">
        <v>384</v>
      </c>
      <c r="E5">
        <v>1</v>
      </c>
      <c r="F5">
        <v>7</v>
      </c>
      <c r="G5" t="s">
        <v>39</v>
      </c>
      <c r="H5">
        <v>16</v>
      </c>
      <c r="I5">
        <v>2</v>
      </c>
      <c r="K5" t="str">
        <f>VLOOKUP(G5,species.lookup!$A$2:$I$108,2,0)</f>
        <v>Blue Tang</v>
      </c>
      <c r="L5" t="str">
        <f>VLOOKUP(G5,species.lookup!$A$2:$I$108,3,0)</f>
        <v>Acanthurus coeruleus</v>
      </c>
      <c r="M5" t="str">
        <f>VLOOKUP(G5,species.lookup!$A$2:$I$108,4,0)</f>
        <v>Acanthuridae</v>
      </c>
      <c r="N5" t="str">
        <f>VLOOKUP(G5,species.lookup!$A$2:$I$108,5,0)</f>
        <v>Herbivores</v>
      </c>
      <c r="O5">
        <f>VLOOKUP(G5,species.lookup!$A$2:$I$108,6,0)</f>
        <v>4.1500000000000002E-2</v>
      </c>
      <c r="P5">
        <f>VLOOKUP(G5,species.lookup!$A$2:$I$108,7,0)</f>
        <v>2.8346</v>
      </c>
      <c r="Q5">
        <f t="shared" si="0"/>
        <v>107.45994143589814</v>
      </c>
    </row>
    <row r="6" spans="1:17" x14ac:dyDescent="0.2">
      <c r="A6" s="32">
        <v>44140</v>
      </c>
      <c r="C6" t="s">
        <v>383</v>
      </c>
      <c r="D6" t="s">
        <v>384</v>
      </c>
      <c r="E6">
        <v>1</v>
      </c>
      <c r="F6">
        <v>7</v>
      </c>
      <c r="G6" t="s">
        <v>39</v>
      </c>
      <c r="H6">
        <v>5</v>
      </c>
      <c r="I6">
        <v>2</v>
      </c>
      <c r="K6" t="str">
        <f>VLOOKUP(G6,species.lookup!$A$2:$I$108,2,0)</f>
        <v>Blue Tang</v>
      </c>
      <c r="L6" t="str">
        <f>VLOOKUP(G6,species.lookup!$A$2:$I$108,3,0)</f>
        <v>Acanthurus coeruleus</v>
      </c>
      <c r="M6" t="str">
        <f>VLOOKUP(G6,species.lookup!$A$2:$I$108,4,0)</f>
        <v>Acanthuridae</v>
      </c>
      <c r="N6" t="str">
        <f>VLOOKUP(G6,species.lookup!$A$2:$I$108,5,0)</f>
        <v>Herbivores</v>
      </c>
      <c r="O6">
        <f>VLOOKUP(G6,species.lookup!$A$2:$I$108,6,0)</f>
        <v>4.1500000000000002E-2</v>
      </c>
      <c r="P6">
        <f>VLOOKUP(G6,species.lookup!$A$2:$I$108,7,0)</f>
        <v>2.8346</v>
      </c>
      <c r="Q6">
        <f t="shared" si="0"/>
        <v>3.9751037756219527</v>
      </c>
    </row>
    <row r="7" spans="1:17" x14ac:dyDescent="0.2">
      <c r="A7" s="32">
        <v>44140</v>
      </c>
      <c r="C7" t="s">
        <v>383</v>
      </c>
      <c r="D7" t="s">
        <v>384</v>
      </c>
      <c r="E7">
        <v>1</v>
      </c>
      <c r="F7">
        <v>7</v>
      </c>
      <c r="G7" t="s">
        <v>266</v>
      </c>
      <c r="H7">
        <v>22</v>
      </c>
      <c r="I7">
        <v>2</v>
      </c>
      <c r="K7" t="str">
        <f>VLOOKUP(G7,species.lookup!$A$2:$I$108,2,0)</f>
        <v>Black Durgon</v>
      </c>
      <c r="L7" t="str">
        <f>VLOOKUP(G7,species.lookup!$A$2:$I$108,3,0)</f>
        <v>Melichthys niger</v>
      </c>
      <c r="M7" t="str">
        <f>VLOOKUP(G7,species.lookup!$A$2:$I$108,4,0)</f>
        <v>Balistidae</v>
      </c>
      <c r="N7" t="str">
        <f>VLOOKUP(G7,species.lookup!$A$2:$I$108,5,0)</f>
        <v>Omnivores</v>
      </c>
      <c r="O7">
        <f>VLOOKUP(G7,species.lookup!$A$2:$I$108,6,0)</f>
        <v>5.62E-2</v>
      </c>
      <c r="P7">
        <f>VLOOKUP(G7,species.lookup!$A$2:$I$108,7,0)</f>
        <v>2.6532</v>
      </c>
      <c r="Q7">
        <f t="shared" si="0"/>
        <v>204.85764333677099</v>
      </c>
    </row>
    <row r="8" spans="1:17" x14ac:dyDescent="0.2">
      <c r="A8" s="32">
        <v>44140</v>
      </c>
      <c r="C8" t="s">
        <v>383</v>
      </c>
      <c r="D8" t="s">
        <v>384</v>
      </c>
      <c r="E8">
        <v>1</v>
      </c>
      <c r="F8">
        <v>7</v>
      </c>
      <c r="G8" t="s">
        <v>266</v>
      </c>
      <c r="H8">
        <v>20</v>
      </c>
      <c r="I8">
        <v>1</v>
      </c>
      <c r="K8" t="str">
        <f>VLOOKUP(G8,species.lookup!$A$2:$I$108,2,0)</f>
        <v>Black Durgon</v>
      </c>
      <c r="L8" t="str">
        <f>VLOOKUP(G8,species.lookup!$A$2:$I$108,3,0)</f>
        <v>Melichthys niger</v>
      </c>
      <c r="M8" t="str">
        <f>VLOOKUP(G8,species.lookup!$A$2:$I$108,4,0)</f>
        <v>Balistidae</v>
      </c>
      <c r="N8" t="str">
        <f>VLOOKUP(G8,species.lookup!$A$2:$I$108,5,0)</f>
        <v>Omnivores</v>
      </c>
      <c r="O8">
        <f>VLOOKUP(G8,species.lookup!$A$2:$I$108,6,0)</f>
        <v>5.62E-2</v>
      </c>
      <c r="P8">
        <f>VLOOKUP(G8,species.lookup!$A$2:$I$108,7,0)</f>
        <v>2.6532</v>
      </c>
      <c r="Q8">
        <f t="shared" si="0"/>
        <v>159.0849515647852</v>
      </c>
    </row>
    <row r="9" spans="1:17" x14ac:dyDescent="0.2">
      <c r="A9" s="32">
        <v>44140</v>
      </c>
      <c r="C9" t="s">
        <v>383</v>
      </c>
      <c r="D9" t="s">
        <v>384</v>
      </c>
      <c r="E9">
        <v>1</v>
      </c>
      <c r="F9">
        <v>7</v>
      </c>
      <c r="G9" t="s">
        <v>318</v>
      </c>
      <c r="H9">
        <v>8</v>
      </c>
      <c r="I9">
        <v>10</v>
      </c>
      <c r="J9" t="s">
        <v>385</v>
      </c>
      <c r="K9" t="str">
        <f>VLOOKUP(G9,species.lookup!$A$2:$I$108,2,0)</f>
        <v>Striped Parrotfish</v>
      </c>
      <c r="L9" t="str">
        <f>VLOOKUP(G9,species.lookup!$A$2:$I$108,3,0)</f>
        <v>Scarus iserti</v>
      </c>
      <c r="M9" t="str">
        <f>VLOOKUP(G9,species.lookup!$A$2:$I$108,4,0)</f>
        <v>Scaridae</v>
      </c>
      <c r="N9" t="str">
        <f>VLOOKUP(G9,species.lookup!$A$2:$I$108,5,0)</f>
        <v>Herbivores</v>
      </c>
      <c r="O9">
        <f>VLOOKUP(G9,species.lookup!$A$2:$I$108,6,0)</f>
        <v>1.47E-2</v>
      </c>
      <c r="P9">
        <f>VLOOKUP(G9,species.lookup!$A$2:$I$108,7,0)</f>
        <v>3.0548000000000002</v>
      </c>
      <c r="Q9">
        <f t="shared" si="0"/>
        <v>8.4348356905685886</v>
      </c>
    </row>
    <row r="10" spans="1:17" x14ac:dyDescent="0.2">
      <c r="A10" s="32">
        <v>44140</v>
      </c>
      <c r="C10" t="s">
        <v>383</v>
      </c>
      <c r="D10" t="s">
        <v>384</v>
      </c>
      <c r="E10">
        <v>1</v>
      </c>
      <c r="F10">
        <v>7</v>
      </c>
      <c r="G10" t="s">
        <v>318</v>
      </c>
      <c r="H10">
        <v>10</v>
      </c>
      <c r="I10">
        <v>10</v>
      </c>
      <c r="J10" t="s">
        <v>385</v>
      </c>
      <c r="K10" t="str">
        <f>VLOOKUP(G10,species.lookup!$A$2:$I$108,2,0)</f>
        <v>Striped Parrotfish</v>
      </c>
      <c r="L10" t="str">
        <f>VLOOKUP(G10,species.lookup!$A$2:$I$108,3,0)</f>
        <v>Scarus iserti</v>
      </c>
      <c r="M10" t="str">
        <f>VLOOKUP(G10,species.lookup!$A$2:$I$108,4,0)</f>
        <v>Scaridae</v>
      </c>
      <c r="N10" t="str">
        <f>VLOOKUP(G10,species.lookup!$A$2:$I$108,5,0)</f>
        <v>Herbivores</v>
      </c>
      <c r="O10">
        <f>VLOOKUP(G10,species.lookup!$A$2:$I$108,6,0)</f>
        <v>1.47E-2</v>
      </c>
      <c r="P10">
        <f>VLOOKUP(G10,species.lookup!$A$2:$I$108,7,0)</f>
        <v>3.0548000000000002</v>
      </c>
      <c r="Q10">
        <f t="shared" si="0"/>
        <v>16.676977189904147</v>
      </c>
    </row>
    <row r="11" spans="1:17" x14ac:dyDescent="0.2">
      <c r="A11" s="32">
        <v>44140</v>
      </c>
      <c r="C11" t="s">
        <v>383</v>
      </c>
      <c r="D11" t="s">
        <v>384</v>
      </c>
      <c r="E11">
        <v>1</v>
      </c>
      <c r="F11">
        <v>7</v>
      </c>
      <c r="G11" t="s">
        <v>194</v>
      </c>
      <c r="H11">
        <v>12</v>
      </c>
      <c r="I11">
        <v>1</v>
      </c>
      <c r="K11" t="str">
        <f>VLOOKUP(G11,species.lookup!$A$2:$I$108,2,0)</f>
        <v>Yellowhead Wrasse</v>
      </c>
      <c r="L11" t="str">
        <f>VLOOKUP(G11,species.lookup!$A$2:$I$108,3,0)</f>
        <v>Halichoeres garnoti</v>
      </c>
      <c r="M11" t="str">
        <f>VLOOKUP(G11,species.lookup!$A$2:$I$108,4,0)</f>
        <v>Labridae</v>
      </c>
      <c r="N11" t="str">
        <f>VLOOKUP(G11,species.lookup!$A$2:$I$108,5,0)</f>
        <v>Carnivores</v>
      </c>
      <c r="O11">
        <f>VLOOKUP(G11,species.lookup!$A$2:$I$108,6,0)</f>
        <v>0.01</v>
      </c>
      <c r="P11">
        <f>VLOOKUP(G11,species.lookup!$A$2:$I$108,7,0)</f>
        <v>3.13</v>
      </c>
      <c r="Q11">
        <f t="shared" si="0"/>
        <v>23.869169040031956</v>
      </c>
    </row>
    <row r="12" spans="1:17" x14ac:dyDescent="0.2">
      <c r="A12" s="32">
        <v>44140</v>
      </c>
      <c r="C12" t="s">
        <v>383</v>
      </c>
      <c r="D12" t="s">
        <v>384</v>
      </c>
      <c r="E12">
        <v>1</v>
      </c>
      <c r="F12">
        <v>7</v>
      </c>
      <c r="G12" t="s">
        <v>374</v>
      </c>
      <c r="H12">
        <v>8</v>
      </c>
      <c r="I12">
        <v>2</v>
      </c>
      <c r="K12" t="str">
        <f>VLOOKUP(G12,species.lookup!$A$2:$I$108,2,0)</f>
        <v>Bluehead Wrasse</v>
      </c>
      <c r="L12" t="str">
        <f>VLOOKUP(G12,species.lookup!$A$2:$I$108,3,0)</f>
        <v>Thalassoma bifasciatum</v>
      </c>
      <c r="M12" t="str">
        <f>VLOOKUP(G12,species.lookup!$A$2:$I$108,4,0)</f>
        <v>Labridae</v>
      </c>
      <c r="N12" t="str">
        <f>VLOOKUP(G12,species.lookup!$A$2:$I$108,5,0)</f>
        <v>Carnivores</v>
      </c>
      <c r="O12">
        <f>VLOOKUP(G12,species.lookup!$A$2:$I$108,6,0)</f>
        <v>8.9099999999999995E-3</v>
      </c>
      <c r="P12">
        <f>VLOOKUP(G12,species.lookup!$A$2:$I$108,7,0)</f>
        <v>3.01</v>
      </c>
      <c r="Q12">
        <f t="shared" si="0"/>
        <v>4.6577756365061544</v>
      </c>
    </row>
    <row r="13" spans="1:17" x14ac:dyDescent="0.2">
      <c r="A13" s="32">
        <v>44140</v>
      </c>
      <c r="C13" t="s">
        <v>383</v>
      </c>
      <c r="D13" t="s">
        <v>384</v>
      </c>
      <c r="E13">
        <v>1</v>
      </c>
      <c r="F13">
        <v>7</v>
      </c>
      <c r="G13" t="s">
        <v>353</v>
      </c>
      <c r="H13">
        <v>8</v>
      </c>
      <c r="I13">
        <v>2</v>
      </c>
      <c r="K13" t="str">
        <f>VLOOKUP(G13,species.lookup!$A$2:$I$108,2,0)</f>
        <v>Dusky Damselfish</v>
      </c>
      <c r="L13" t="str">
        <f>VLOOKUP(G13,species.lookup!$A$2:$I$108,3,0)</f>
        <v>Stegastes adustus </v>
      </c>
      <c r="M13" t="str">
        <f>VLOOKUP(G13,species.lookup!$A$2:$I$108,4,0)</f>
        <v>Pomacentridae</v>
      </c>
      <c r="N13" t="str">
        <f>VLOOKUP(G13,species.lookup!$A$2:$I$108,5,0)</f>
        <v>Herbivores</v>
      </c>
      <c r="O13">
        <f>VLOOKUP(G13,species.lookup!$A$2:$I$108,6,0)</f>
        <v>1.95E-2</v>
      </c>
      <c r="P13">
        <f>VLOOKUP(G13,species.lookup!$A$2:$I$108,7,0)</f>
        <v>2.99</v>
      </c>
      <c r="Q13">
        <f t="shared" si="0"/>
        <v>9.7785322511078778</v>
      </c>
    </row>
    <row r="14" spans="1:17" x14ac:dyDescent="0.2">
      <c r="A14" s="32">
        <v>44140</v>
      </c>
      <c r="C14" t="s">
        <v>383</v>
      </c>
      <c r="D14" t="s">
        <v>384</v>
      </c>
      <c r="E14">
        <v>1</v>
      </c>
      <c r="F14">
        <v>7</v>
      </c>
      <c r="G14" t="s">
        <v>353</v>
      </c>
      <c r="H14">
        <v>7</v>
      </c>
      <c r="I14">
        <v>1</v>
      </c>
      <c r="K14" t="str">
        <f>VLOOKUP(G14,species.lookup!$A$2:$I$108,2,0)</f>
        <v>Dusky Damselfish</v>
      </c>
      <c r="L14" t="str">
        <f>VLOOKUP(G14,species.lookup!$A$2:$I$108,3,0)</f>
        <v>Stegastes adustus </v>
      </c>
      <c r="M14" t="str">
        <f>VLOOKUP(G14,species.lookup!$A$2:$I$108,4,0)</f>
        <v>Pomacentridae</v>
      </c>
      <c r="N14" t="str">
        <f>VLOOKUP(G14,species.lookup!$A$2:$I$108,5,0)</f>
        <v>Herbivores</v>
      </c>
      <c r="O14">
        <f>VLOOKUP(G14,species.lookup!$A$2:$I$108,6,0)</f>
        <v>1.95E-2</v>
      </c>
      <c r="P14">
        <f>VLOOKUP(G14,species.lookup!$A$2:$I$108,7,0)</f>
        <v>2.99</v>
      </c>
      <c r="Q14">
        <f t="shared" si="0"/>
        <v>6.5596059480892199</v>
      </c>
    </row>
    <row r="15" spans="1:17" x14ac:dyDescent="0.2">
      <c r="A15" s="32">
        <v>44140</v>
      </c>
      <c r="C15" t="s">
        <v>383</v>
      </c>
      <c r="D15" t="s">
        <v>384</v>
      </c>
      <c r="E15">
        <v>1</v>
      </c>
      <c r="F15">
        <v>7</v>
      </c>
      <c r="G15" t="s">
        <v>353</v>
      </c>
      <c r="H15">
        <v>6</v>
      </c>
      <c r="I15">
        <v>3</v>
      </c>
      <c r="K15" t="str">
        <f>VLOOKUP(G15,species.lookup!$A$2:$I$108,2,0)</f>
        <v>Dusky Damselfish</v>
      </c>
      <c r="L15" t="str">
        <f>VLOOKUP(G15,species.lookup!$A$2:$I$108,3,0)</f>
        <v>Stegastes adustus </v>
      </c>
      <c r="M15" t="str">
        <f>VLOOKUP(G15,species.lookup!$A$2:$I$108,4,0)</f>
        <v>Pomacentridae</v>
      </c>
      <c r="N15" t="str">
        <f>VLOOKUP(G15,species.lookup!$A$2:$I$108,5,0)</f>
        <v>Herbivores</v>
      </c>
      <c r="O15">
        <f>VLOOKUP(G15,species.lookup!$A$2:$I$108,6,0)</f>
        <v>1.95E-2</v>
      </c>
      <c r="P15">
        <f>VLOOKUP(G15,species.lookup!$A$2:$I$108,7,0)</f>
        <v>2.99</v>
      </c>
      <c r="Q15">
        <f t="shared" si="0"/>
        <v>4.1372031817477204</v>
      </c>
    </row>
    <row r="16" spans="1:17" x14ac:dyDescent="0.2">
      <c r="A16" s="32">
        <v>44140</v>
      </c>
      <c r="C16" t="s">
        <v>383</v>
      </c>
      <c r="D16" t="s">
        <v>384</v>
      </c>
      <c r="E16">
        <v>1</v>
      </c>
      <c r="F16">
        <v>7</v>
      </c>
      <c r="G16" t="s">
        <v>346</v>
      </c>
      <c r="H16">
        <v>10</v>
      </c>
      <c r="I16">
        <v>1</v>
      </c>
      <c r="J16" t="s">
        <v>385</v>
      </c>
      <c r="K16" t="str">
        <f>VLOOKUP(G16,species.lookup!$A$2:$I$108,2,0)</f>
        <v>Stoplight Parrotfish</v>
      </c>
      <c r="L16" t="str">
        <f>VLOOKUP(G16,species.lookup!$A$2:$I$108,3,0)</f>
        <v>Sparisoma viride</v>
      </c>
      <c r="M16" t="str">
        <f>VLOOKUP(G16,species.lookup!$A$2:$I$108,4,0)</f>
        <v>Scaridae</v>
      </c>
      <c r="N16" t="str">
        <f>VLOOKUP(G16,species.lookup!$A$2:$I$108,5,0)</f>
        <v>Herbivores</v>
      </c>
      <c r="O16">
        <f>VLOOKUP(G16,species.lookup!$A$2:$I$108,6,0)</f>
        <v>2.5000000000000001E-2</v>
      </c>
      <c r="P16">
        <f>VLOOKUP(G16,species.lookup!$A$2:$I$108,7,0)</f>
        <v>2.9214000000000002</v>
      </c>
      <c r="Q16">
        <f t="shared" si="0"/>
        <v>20.861234677071096</v>
      </c>
    </row>
    <row r="17" spans="1:17" x14ac:dyDescent="0.2">
      <c r="A17" s="32">
        <v>44140</v>
      </c>
      <c r="C17" t="s">
        <v>383</v>
      </c>
      <c r="D17" t="s">
        <v>384</v>
      </c>
      <c r="E17">
        <v>1</v>
      </c>
      <c r="F17">
        <v>7</v>
      </c>
      <c r="G17" t="s">
        <v>346</v>
      </c>
      <c r="H17">
        <v>5</v>
      </c>
      <c r="I17">
        <v>1</v>
      </c>
      <c r="J17" t="s">
        <v>385</v>
      </c>
      <c r="K17" t="str">
        <f>VLOOKUP(G17,species.lookup!$A$2:$I$108,2,0)</f>
        <v>Stoplight Parrotfish</v>
      </c>
      <c r="L17" t="str">
        <f>VLOOKUP(G17,species.lookup!$A$2:$I$108,3,0)</f>
        <v>Sparisoma viride</v>
      </c>
      <c r="M17" t="str">
        <f>VLOOKUP(G17,species.lookup!$A$2:$I$108,4,0)</f>
        <v>Scaridae</v>
      </c>
      <c r="N17" t="str">
        <f>VLOOKUP(G17,species.lookup!$A$2:$I$108,5,0)</f>
        <v>Herbivores</v>
      </c>
      <c r="O17">
        <f>VLOOKUP(G17,species.lookup!$A$2:$I$108,6,0)</f>
        <v>2.5000000000000001E-2</v>
      </c>
      <c r="P17">
        <f>VLOOKUP(G17,species.lookup!$A$2:$I$108,7,0)</f>
        <v>2.9214000000000002</v>
      </c>
      <c r="Q17">
        <f t="shared" si="0"/>
        <v>2.7536642058777425</v>
      </c>
    </row>
    <row r="18" spans="1:17" x14ac:dyDescent="0.2">
      <c r="A18" s="32">
        <v>44140</v>
      </c>
      <c r="C18" t="s">
        <v>383</v>
      </c>
      <c r="D18" t="s">
        <v>384</v>
      </c>
      <c r="E18">
        <v>1</v>
      </c>
      <c r="F18">
        <v>7</v>
      </c>
      <c r="G18" t="s">
        <v>191</v>
      </c>
      <c r="H18">
        <v>7</v>
      </c>
      <c r="I18">
        <v>1</v>
      </c>
      <c r="K18" t="str">
        <f>VLOOKUP(G18,species.lookup!$A$2:$I$108,2,0)</f>
        <v>Slippery Dick</v>
      </c>
      <c r="L18" t="str">
        <f>VLOOKUP(G18,species.lookup!$A$2:$I$108,3,0)</f>
        <v>Halichoeres bivittatus</v>
      </c>
      <c r="M18" t="str">
        <f>VLOOKUP(G18,species.lookup!$A$2:$I$108,4,0)</f>
        <v>Labridae</v>
      </c>
      <c r="N18" t="str">
        <f>VLOOKUP(G18,species.lookup!$A$2:$I$108,5,0)</f>
        <v>Carnivores</v>
      </c>
      <c r="O18">
        <f>VLOOKUP(G18,species.lookup!$A$2:$I$108,6,0)</f>
        <v>9.3299999999999998E-3</v>
      </c>
      <c r="P18">
        <f>VLOOKUP(G18,species.lookup!$A$2:$I$108,7,0)</f>
        <v>3.06</v>
      </c>
      <c r="Q18">
        <f t="shared" si="0"/>
        <v>3.5965130972579944</v>
      </c>
    </row>
    <row r="19" spans="1:17" x14ac:dyDescent="0.2">
      <c r="A19" s="32">
        <v>44140</v>
      </c>
      <c r="C19" t="s">
        <v>383</v>
      </c>
      <c r="D19" t="s">
        <v>384</v>
      </c>
      <c r="E19">
        <v>1</v>
      </c>
      <c r="F19">
        <v>7</v>
      </c>
      <c r="G19" t="s">
        <v>203</v>
      </c>
      <c r="H19">
        <v>10</v>
      </c>
      <c r="I19">
        <v>1</v>
      </c>
      <c r="K19" t="str">
        <f>VLOOKUP(G19,species.lookup!$A$2:$I$108,2,0)</f>
        <v>Puddingwife</v>
      </c>
      <c r="L19" t="str">
        <f>VLOOKUP(G19,species.lookup!$A$2:$I$108,3,0)</f>
        <v>Halichoeres radiatus</v>
      </c>
      <c r="M19" t="str">
        <f>VLOOKUP(G19,species.lookup!$A$2:$I$108,4,0)</f>
        <v>Labridae</v>
      </c>
      <c r="N19" t="str">
        <f>VLOOKUP(G19,species.lookup!$A$2:$I$108,5,0)</f>
        <v>Carnivores</v>
      </c>
      <c r="O19">
        <f>VLOOKUP(G19,species.lookup!$A$2:$I$108,6,0)</f>
        <v>1.3100000000000001E-2</v>
      </c>
      <c r="P19">
        <f>VLOOKUP(G19,species.lookup!$A$2:$I$108,7,0)</f>
        <v>3.0379999999999998</v>
      </c>
      <c r="Q19">
        <f t="shared" si="0"/>
        <v>14.297868407478722</v>
      </c>
    </row>
    <row r="20" spans="1:17" x14ac:dyDescent="0.2">
      <c r="A20" s="32">
        <v>44140</v>
      </c>
      <c r="C20" t="s">
        <v>383</v>
      </c>
      <c r="D20" t="s">
        <v>384</v>
      </c>
      <c r="E20">
        <v>1</v>
      </c>
      <c r="F20">
        <v>7</v>
      </c>
      <c r="G20" t="s">
        <v>318</v>
      </c>
      <c r="H20">
        <v>13</v>
      </c>
      <c r="I20">
        <v>1</v>
      </c>
      <c r="J20" t="s">
        <v>386</v>
      </c>
      <c r="K20" t="str">
        <f>VLOOKUP(G20,species.lookup!$A$2:$I$108,2,0)</f>
        <v>Striped Parrotfish</v>
      </c>
      <c r="L20" t="str">
        <f>VLOOKUP(G20,species.lookup!$A$2:$I$108,3,0)</f>
        <v>Scarus iserti</v>
      </c>
      <c r="M20" t="str">
        <f>VLOOKUP(G20,species.lookup!$A$2:$I$108,4,0)</f>
        <v>Scaridae</v>
      </c>
      <c r="N20" t="str">
        <f>VLOOKUP(G20,species.lookup!$A$2:$I$108,5,0)</f>
        <v>Herbivores</v>
      </c>
      <c r="O20">
        <f>VLOOKUP(G20,species.lookup!$A$2:$I$108,6,0)</f>
        <v>1.47E-2</v>
      </c>
      <c r="P20">
        <f>VLOOKUP(G20,species.lookup!$A$2:$I$108,7,0)</f>
        <v>3.0548000000000002</v>
      </c>
      <c r="Q20">
        <f t="shared" si="0"/>
        <v>37.169908103492105</v>
      </c>
    </row>
    <row r="21" spans="1:17" x14ac:dyDescent="0.2">
      <c r="A21" s="32">
        <v>44140</v>
      </c>
      <c r="C21" t="s">
        <v>383</v>
      </c>
      <c r="D21" t="s">
        <v>384</v>
      </c>
      <c r="E21">
        <v>1</v>
      </c>
      <c r="F21">
        <v>7</v>
      </c>
      <c r="G21" t="s">
        <v>318</v>
      </c>
      <c r="H21">
        <v>15</v>
      </c>
      <c r="I21">
        <v>1</v>
      </c>
      <c r="J21" t="s">
        <v>386</v>
      </c>
      <c r="K21" t="str">
        <f>VLOOKUP(G21,species.lookup!$A$2:$I$108,2,0)</f>
        <v>Striped Parrotfish</v>
      </c>
      <c r="L21" t="str">
        <f>VLOOKUP(G21,species.lookup!$A$2:$I$108,3,0)</f>
        <v>Scarus iserti</v>
      </c>
      <c r="M21" t="str">
        <f>VLOOKUP(G21,species.lookup!$A$2:$I$108,4,0)</f>
        <v>Scaridae</v>
      </c>
      <c r="N21" t="str">
        <f>VLOOKUP(G21,species.lookup!$A$2:$I$108,5,0)</f>
        <v>Herbivores</v>
      </c>
      <c r="O21">
        <f>VLOOKUP(G21,species.lookup!$A$2:$I$108,6,0)</f>
        <v>1.47E-2</v>
      </c>
      <c r="P21">
        <f>VLOOKUP(G21,species.lookup!$A$2:$I$108,7,0)</f>
        <v>3.0548000000000002</v>
      </c>
      <c r="Q21">
        <f t="shared" si="0"/>
        <v>57.549414947469266</v>
      </c>
    </row>
    <row r="22" spans="1:17" x14ac:dyDescent="0.2">
      <c r="A22" s="32">
        <v>44140</v>
      </c>
      <c r="C22" t="s">
        <v>383</v>
      </c>
      <c r="D22" t="s">
        <v>384</v>
      </c>
      <c r="E22">
        <v>1</v>
      </c>
      <c r="F22">
        <v>7</v>
      </c>
      <c r="G22" t="s">
        <v>318</v>
      </c>
      <c r="H22">
        <v>12</v>
      </c>
      <c r="I22">
        <v>1</v>
      </c>
      <c r="J22" t="s">
        <v>387</v>
      </c>
      <c r="K22" t="str">
        <f>VLOOKUP(G22,species.lookup!$A$2:$I$108,2,0)</f>
        <v>Striped Parrotfish</v>
      </c>
      <c r="L22" t="str">
        <f>VLOOKUP(G22,species.lookup!$A$2:$I$108,3,0)</f>
        <v>Scarus iserti</v>
      </c>
      <c r="M22" t="str">
        <f>VLOOKUP(G22,species.lookup!$A$2:$I$108,4,0)</f>
        <v>Scaridae</v>
      </c>
      <c r="N22" t="str">
        <f>VLOOKUP(G22,species.lookup!$A$2:$I$108,5,0)</f>
        <v>Herbivores</v>
      </c>
      <c r="O22">
        <f>VLOOKUP(G22,species.lookup!$A$2:$I$108,6,0)</f>
        <v>1.47E-2</v>
      </c>
      <c r="P22">
        <f>VLOOKUP(G22,species.lookup!$A$2:$I$108,7,0)</f>
        <v>3.0548000000000002</v>
      </c>
      <c r="Q22">
        <f t="shared" si="0"/>
        <v>29.107184931818338</v>
      </c>
    </row>
    <row r="23" spans="1:17" x14ac:dyDescent="0.2">
      <c r="A23" s="32">
        <v>44140</v>
      </c>
      <c r="C23" t="s">
        <v>383</v>
      </c>
      <c r="D23" t="s">
        <v>384</v>
      </c>
      <c r="E23">
        <v>1</v>
      </c>
      <c r="F23">
        <v>7</v>
      </c>
      <c r="G23" t="s">
        <v>374</v>
      </c>
      <c r="H23">
        <v>5</v>
      </c>
      <c r="I23">
        <v>10</v>
      </c>
      <c r="K23" t="str">
        <f>VLOOKUP(G23,species.lookup!$A$2:$I$108,2,0)</f>
        <v>Bluehead Wrasse</v>
      </c>
      <c r="L23" t="str">
        <f>VLOOKUP(G23,species.lookup!$A$2:$I$108,3,0)</f>
        <v>Thalassoma bifasciatum</v>
      </c>
      <c r="M23" t="str">
        <f>VLOOKUP(G23,species.lookup!$A$2:$I$108,4,0)</f>
        <v>Labridae</v>
      </c>
      <c r="N23" t="str">
        <f>VLOOKUP(G23,species.lookup!$A$2:$I$108,5,0)</f>
        <v>Carnivores</v>
      </c>
      <c r="O23">
        <f>VLOOKUP(G23,species.lookup!$A$2:$I$108,6,0)</f>
        <v>8.9099999999999995E-3</v>
      </c>
      <c r="P23">
        <f>VLOOKUP(G23,species.lookup!$A$2:$I$108,7,0)</f>
        <v>3.01</v>
      </c>
      <c r="Q23">
        <f t="shared" si="0"/>
        <v>1.1318201385239828</v>
      </c>
    </row>
    <row r="24" spans="1:17" x14ac:dyDescent="0.2">
      <c r="A24" s="32">
        <v>44140</v>
      </c>
      <c r="C24" t="s">
        <v>383</v>
      </c>
      <c r="D24" t="s">
        <v>384</v>
      </c>
      <c r="E24">
        <v>1</v>
      </c>
      <c r="F24">
        <v>7</v>
      </c>
      <c r="G24" t="s">
        <v>374</v>
      </c>
      <c r="H24">
        <v>8</v>
      </c>
      <c r="I24">
        <v>6</v>
      </c>
      <c r="K24" t="str">
        <f>VLOOKUP(G24,species.lookup!$A$2:$I$108,2,0)</f>
        <v>Bluehead Wrasse</v>
      </c>
      <c r="L24" t="str">
        <f>VLOOKUP(G24,species.lookup!$A$2:$I$108,3,0)</f>
        <v>Thalassoma bifasciatum</v>
      </c>
      <c r="M24" t="str">
        <f>VLOOKUP(G24,species.lookup!$A$2:$I$108,4,0)</f>
        <v>Labridae</v>
      </c>
      <c r="N24" t="str">
        <f>VLOOKUP(G24,species.lookup!$A$2:$I$108,5,0)</f>
        <v>Carnivores</v>
      </c>
      <c r="O24">
        <f>VLOOKUP(G24,species.lookup!$A$2:$I$108,6,0)</f>
        <v>8.9099999999999995E-3</v>
      </c>
      <c r="P24">
        <f>VLOOKUP(G24,species.lookup!$A$2:$I$108,7,0)</f>
        <v>3.01</v>
      </c>
      <c r="Q24">
        <f t="shared" si="0"/>
        <v>4.6577756365061544</v>
      </c>
    </row>
    <row r="25" spans="1:17" x14ac:dyDescent="0.2">
      <c r="A25" s="32">
        <v>44140</v>
      </c>
      <c r="C25" t="s">
        <v>383</v>
      </c>
      <c r="D25" t="s">
        <v>384</v>
      </c>
      <c r="E25">
        <v>1</v>
      </c>
      <c r="F25">
        <v>7</v>
      </c>
      <c r="G25" t="s">
        <v>318</v>
      </c>
      <c r="H25">
        <v>6</v>
      </c>
      <c r="I25">
        <v>15</v>
      </c>
      <c r="J25" t="s">
        <v>385</v>
      </c>
      <c r="K25" t="str">
        <f>VLOOKUP(G25,species.lookup!$A$2:$I$108,2,0)</f>
        <v>Striped Parrotfish</v>
      </c>
      <c r="L25" t="str">
        <f>VLOOKUP(G25,species.lookup!$A$2:$I$108,3,0)</f>
        <v>Scarus iserti</v>
      </c>
      <c r="M25" t="str">
        <f>VLOOKUP(G25,species.lookup!$A$2:$I$108,4,0)</f>
        <v>Scaridae</v>
      </c>
      <c r="N25" t="str">
        <f>VLOOKUP(G25,species.lookup!$A$2:$I$108,5,0)</f>
        <v>Herbivores</v>
      </c>
      <c r="O25">
        <f>VLOOKUP(G25,species.lookup!$A$2:$I$108,6,0)</f>
        <v>1.47E-2</v>
      </c>
      <c r="P25">
        <f>VLOOKUP(G25,species.lookup!$A$2:$I$108,7,0)</f>
        <v>3.0548000000000002</v>
      </c>
      <c r="Q25">
        <f t="shared" si="0"/>
        <v>3.5027873644931384</v>
      </c>
    </row>
    <row r="26" spans="1:17" x14ac:dyDescent="0.2">
      <c r="A26" s="32">
        <v>44140</v>
      </c>
      <c r="C26" t="s">
        <v>383</v>
      </c>
      <c r="D26" t="s">
        <v>384</v>
      </c>
      <c r="E26">
        <v>1</v>
      </c>
      <c r="F26">
        <v>7</v>
      </c>
      <c r="G26" t="s">
        <v>318</v>
      </c>
      <c r="H26">
        <v>5</v>
      </c>
      <c r="I26">
        <v>5</v>
      </c>
      <c r="J26" t="s">
        <v>385</v>
      </c>
      <c r="K26" t="str">
        <f>VLOOKUP(G26,species.lookup!$A$2:$I$108,2,0)</f>
        <v>Striped Parrotfish</v>
      </c>
      <c r="L26" t="str">
        <f>VLOOKUP(G26,species.lookup!$A$2:$I$108,3,0)</f>
        <v>Scarus iserti</v>
      </c>
      <c r="M26" t="str">
        <f>VLOOKUP(G26,species.lookup!$A$2:$I$108,4,0)</f>
        <v>Scaridae</v>
      </c>
      <c r="N26" t="str">
        <f>VLOOKUP(G26,species.lookup!$A$2:$I$108,5,0)</f>
        <v>Herbivores</v>
      </c>
      <c r="O26">
        <f>VLOOKUP(G26,species.lookup!$A$2:$I$108,6,0)</f>
        <v>1.47E-2</v>
      </c>
      <c r="P26">
        <f>VLOOKUP(G26,species.lookup!$A$2:$I$108,7,0)</f>
        <v>3.0548000000000002</v>
      </c>
      <c r="Q26">
        <f t="shared" si="0"/>
        <v>2.0069238957862789</v>
      </c>
    </row>
    <row r="27" spans="1:17" x14ac:dyDescent="0.2">
      <c r="A27" s="32">
        <v>44140</v>
      </c>
      <c r="C27" t="s">
        <v>383</v>
      </c>
      <c r="D27" t="s">
        <v>384</v>
      </c>
      <c r="E27">
        <v>2</v>
      </c>
      <c r="F27">
        <v>8</v>
      </c>
      <c r="G27" t="s">
        <v>318</v>
      </c>
      <c r="H27">
        <v>13</v>
      </c>
      <c r="I27">
        <v>1</v>
      </c>
      <c r="J27" t="s">
        <v>386</v>
      </c>
      <c r="K27" t="str">
        <f>VLOOKUP(G27,species.lookup!$A$2:$I$108,2,0)</f>
        <v>Striped Parrotfish</v>
      </c>
      <c r="L27" t="str">
        <f>VLOOKUP(G27,species.lookup!$A$2:$I$108,3,0)</f>
        <v>Scarus iserti</v>
      </c>
      <c r="M27" t="str">
        <f>VLOOKUP(G27,species.lookup!$A$2:$I$108,4,0)</f>
        <v>Scaridae</v>
      </c>
      <c r="N27" t="str">
        <f>VLOOKUP(G27,species.lookup!$A$2:$I$108,5,0)</f>
        <v>Herbivores</v>
      </c>
      <c r="O27">
        <f>VLOOKUP(G27,species.lookup!$A$2:$I$108,6,0)</f>
        <v>1.47E-2</v>
      </c>
      <c r="P27">
        <f>VLOOKUP(G27,species.lookup!$A$2:$I$108,7,0)</f>
        <v>3.0548000000000002</v>
      </c>
      <c r="Q27">
        <f t="shared" si="0"/>
        <v>37.169908103492105</v>
      </c>
    </row>
    <row r="28" spans="1:17" x14ac:dyDescent="0.2">
      <c r="A28" s="32">
        <v>44140</v>
      </c>
      <c r="C28" t="s">
        <v>383</v>
      </c>
      <c r="D28" t="s">
        <v>384</v>
      </c>
      <c r="E28">
        <v>2</v>
      </c>
      <c r="F28">
        <v>8</v>
      </c>
      <c r="G28" t="s">
        <v>266</v>
      </c>
      <c r="H28">
        <v>30</v>
      </c>
      <c r="I28">
        <v>1</v>
      </c>
      <c r="K28" t="str">
        <f>VLOOKUP(G28,species.lookup!$A$2:$I$108,2,0)</f>
        <v>Black Durgon</v>
      </c>
      <c r="L28" t="str">
        <f>VLOOKUP(G28,species.lookup!$A$2:$I$108,3,0)</f>
        <v>Melichthys niger</v>
      </c>
      <c r="M28" t="str">
        <f>VLOOKUP(G28,species.lookup!$A$2:$I$108,4,0)</f>
        <v>Balistidae</v>
      </c>
      <c r="N28" t="str">
        <f>VLOOKUP(G28,species.lookup!$A$2:$I$108,5,0)</f>
        <v>Omnivores</v>
      </c>
      <c r="O28">
        <f>VLOOKUP(G28,species.lookup!$A$2:$I$108,6,0)</f>
        <v>5.62E-2</v>
      </c>
      <c r="P28">
        <f>VLOOKUP(G28,species.lookup!$A$2:$I$108,7,0)</f>
        <v>2.6532</v>
      </c>
      <c r="Q28">
        <f t="shared" si="0"/>
        <v>466.48150394777065</v>
      </c>
    </row>
    <row r="29" spans="1:17" x14ac:dyDescent="0.2">
      <c r="A29" s="32">
        <v>44140</v>
      </c>
      <c r="C29" t="s">
        <v>383</v>
      </c>
      <c r="D29" t="s">
        <v>384</v>
      </c>
      <c r="E29">
        <v>2</v>
      </c>
      <c r="F29">
        <v>8</v>
      </c>
      <c r="G29" t="s">
        <v>39</v>
      </c>
      <c r="H29">
        <v>22</v>
      </c>
      <c r="I29">
        <v>2</v>
      </c>
      <c r="K29" t="str">
        <f>VLOOKUP(G29,species.lookup!$A$2:$I$108,2,0)</f>
        <v>Blue Tang</v>
      </c>
      <c r="L29" t="str">
        <f>VLOOKUP(G29,species.lookup!$A$2:$I$108,3,0)</f>
        <v>Acanthurus coeruleus</v>
      </c>
      <c r="M29" t="str">
        <f>VLOOKUP(G29,species.lookup!$A$2:$I$108,4,0)</f>
        <v>Acanthuridae</v>
      </c>
      <c r="N29" t="str">
        <f>VLOOKUP(G29,species.lookup!$A$2:$I$108,5,0)</f>
        <v>Herbivores</v>
      </c>
      <c r="O29">
        <f>VLOOKUP(G29,species.lookup!$A$2:$I$108,6,0)</f>
        <v>4.1500000000000002E-2</v>
      </c>
      <c r="P29">
        <f>VLOOKUP(G29,species.lookup!$A$2:$I$108,7,0)</f>
        <v>2.8346</v>
      </c>
      <c r="Q29">
        <f t="shared" si="0"/>
        <v>265.02047483874935</v>
      </c>
    </row>
    <row r="30" spans="1:17" x14ac:dyDescent="0.2">
      <c r="A30" s="32">
        <v>44140</v>
      </c>
      <c r="C30" t="s">
        <v>383</v>
      </c>
      <c r="D30" t="s">
        <v>384</v>
      </c>
      <c r="E30">
        <v>2</v>
      </c>
      <c r="F30">
        <v>8</v>
      </c>
      <c r="G30" t="s">
        <v>39</v>
      </c>
      <c r="H30">
        <v>20</v>
      </c>
      <c r="I30">
        <v>4</v>
      </c>
      <c r="K30" t="str">
        <f>VLOOKUP(G30,species.lookup!$A$2:$I$108,2,0)</f>
        <v>Blue Tang</v>
      </c>
      <c r="L30" t="str">
        <f>VLOOKUP(G30,species.lookup!$A$2:$I$108,3,0)</f>
        <v>Acanthurus coeruleus</v>
      </c>
      <c r="M30" t="str">
        <f>VLOOKUP(G30,species.lookup!$A$2:$I$108,4,0)</f>
        <v>Acanthuridae</v>
      </c>
      <c r="N30" t="str">
        <f>VLOOKUP(G30,species.lookup!$A$2:$I$108,5,0)</f>
        <v>Herbivores</v>
      </c>
      <c r="O30">
        <f>VLOOKUP(G30,species.lookup!$A$2:$I$108,6,0)</f>
        <v>4.1500000000000002E-2</v>
      </c>
      <c r="P30">
        <f>VLOOKUP(G30,species.lookup!$A$2:$I$108,7,0)</f>
        <v>2.8346</v>
      </c>
      <c r="Q30">
        <f t="shared" si="0"/>
        <v>202.27756752862322</v>
      </c>
    </row>
    <row r="31" spans="1:17" x14ac:dyDescent="0.2">
      <c r="A31" s="32">
        <v>44140</v>
      </c>
      <c r="C31" t="s">
        <v>383</v>
      </c>
      <c r="D31" t="s">
        <v>384</v>
      </c>
      <c r="E31">
        <v>2</v>
      </c>
      <c r="F31">
        <v>8</v>
      </c>
      <c r="G31" t="s">
        <v>39</v>
      </c>
      <c r="H31">
        <v>18</v>
      </c>
      <c r="I31">
        <v>2</v>
      </c>
      <c r="K31" t="str">
        <f>VLOOKUP(G31,species.lookup!$A$2:$I$108,2,0)</f>
        <v>Blue Tang</v>
      </c>
      <c r="L31" t="str">
        <f>VLOOKUP(G31,species.lookup!$A$2:$I$108,3,0)</f>
        <v>Acanthurus coeruleus</v>
      </c>
      <c r="M31" t="str">
        <f>VLOOKUP(G31,species.lookup!$A$2:$I$108,4,0)</f>
        <v>Acanthuridae</v>
      </c>
      <c r="N31" t="str">
        <f>VLOOKUP(G31,species.lookup!$A$2:$I$108,5,0)</f>
        <v>Herbivores</v>
      </c>
      <c r="O31">
        <f>VLOOKUP(G31,species.lookup!$A$2:$I$108,6,0)</f>
        <v>4.1500000000000002E-2</v>
      </c>
      <c r="P31">
        <f>VLOOKUP(G31,species.lookup!$A$2:$I$108,7,0)</f>
        <v>2.8346</v>
      </c>
      <c r="Q31">
        <f t="shared" si="0"/>
        <v>150.05260508576984</v>
      </c>
    </row>
    <row r="32" spans="1:17" x14ac:dyDescent="0.2">
      <c r="A32" s="32">
        <v>44140</v>
      </c>
      <c r="C32" t="s">
        <v>383</v>
      </c>
      <c r="D32" t="s">
        <v>384</v>
      </c>
      <c r="E32">
        <v>2</v>
      </c>
      <c r="F32">
        <v>8</v>
      </c>
      <c r="G32" t="s">
        <v>346</v>
      </c>
      <c r="H32">
        <v>8</v>
      </c>
      <c r="I32">
        <v>1</v>
      </c>
      <c r="J32" t="s">
        <v>385</v>
      </c>
      <c r="K32" t="str">
        <f>VLOOKUP(G32,species.lookup!$A$2:$I$108,2,0)</f>
        <v>Stoplight Parrotfish</v>
      </c>
      <c r="L32" t="str">
        <f>VLOOKUP(G32,species.lookup!$A$2:$I$108,3,0)</f>
        <v>Sparisoma viride</v>
      </c>
      <c r="M32" t="str">
        <f>VLOOKUP(G32,species.lookup!$A$2:$I$108,4,0)</f>
        <v>Scaridae</v>
      </c>
      <c r="N32" t="str">
        <f>VLOOKUP(G32,species.lookup!$A$2:$I$108,5,0)</f>
        <v>Herbivores</v>
      </c>
      <c r="O32">
        <f>VLOOKUP(G32,species.lookup!$A$2:$I$108,6,0)</f>
        <v>2.5000000000000001E-2</v>
      </c>
      <c r="P32">
        <f>VLOOKUP(G32,species.lookup!$A$2:$I$108,7,0)</f>
        <v>2.9214000000000002</v>
      </c>
      <c r="Q32">
        <f t="shared" si="0"/>
        <v>10.869938743553069</v>
      </c>
    </row>
    <row r="33" spans="1:17" x14ac:dyDescent="0.2">
      <c r="A33" s="32">
        <v>44140</v>
      </c>
      <c r="C33" t="s">
        <v>383</v>
      </c>
      <c r="D33" t="s">
        <v>384</v>
      </c>
      <c r="E33">
        <v>2</v>
      </c>
      <c r="F33">
        <v>8</v>
      </c>
      <c r="G33" t="s">
        <v>346</v>
      </c>
      <c r="H33">
        <v>5</v>
      </c>
      <c r="I33">
        <v>1</v>
      </c>
      <c r="J33" t="s">
        <v>385</v>
      </c>
      <c r="K33" t="str">
        <f>VLOOKUP(G33,species.lookup!$A$2:$I$108,2,0)</f>
        <v>Stoplight Parrotfish</v>
      </c>
      <c r="L33" t="str">
        <f>VLOOKUP(G33,species.lookup!$A$2:$I$108,3,0)</f>
        <v>Sparisoma viride</v>
      </c>
      <c r="M33" t="str">
        <f>VLOOKUP(G33,species.lookup!$A$2:$I$108,4,0)</f>
        <v>Scaridae</v>
      </c>
      <c r="N33" t="str">
        <f>VLOOKUP(G33,species.lookup!$A$2:$I$108,5,0)</f>
        <v>Herbivores</v>
      </c>
      <c r="O33">
        <f>VLOOKUP(G33,species.lookup!$A$2:$I$108,6,0)</f>
        <v>2.5000000000000001E-2</v>
      </c>
      <c r="P33">
        <f>VLOOKUP(G33,species.lookup!$A$2:$I$108,7,0)</f>
        <v>2.9214000000000002</v>
      </c>
      <c r="Q33">
        <f t="shared" si="0"/>
        <v>2.7536642058777425</v>
      </c>
    </row>
    <row r="34" spans="1:17" x14ac:dyDescent="0.2">
      <c r="A34" s="32">
        <v>44140</v>
      </c>
      <c r="C34" t="s">
        <v>383</v>
      </c>
      <c r="D34" t="s">
        <v>384</v>
      </c>
      <c r="E34">
        <v>2</v>
      </c>
      <c r="F34">
        <v>8</v>
      </c>
      <c r="G34" t="s">
        <v>318</v>
      </c>
      <c r="H34">
        <v>6</v>
      </c>
      <c r="I34">
        <v>10</v>
      </c>
      <c r="J34" t="s">
        <v>385</v>
      </c>
      <c r="K34" t="str">
        <f>VLOOKUP(G34,species.lookup!$A$2:$I$108,2,0)</f>
        <v>Striped Parrotfish</v>
      </c>
      <c r="L34" t="str">
        <f>VLOOKUP(G34,species.lookup!$A$2:$I$108,3,0)</f>
        <v>Scarus iserti</v>
      </c>
      <c r="M34" t="str">
        <f>VLOOKUP(G34,species.lookup!$A$2:$I$108,4,0)</f>
        <v>Scaridae</v>
      </c>
      <c r="N34" t="str">
        <f>VLOOKUP(G34,species.lookup!$A$2:$I$108,5,0)</f>
        <v>Herbivores</v>
      </c>
      <c r="O34">
        <f>VLOOKUP(G34,species.lookup!$A$2:$I$108,6,0)</f>
        <v>1.47E-2</v>
      </c>
      <c r="P34">
        <f>VLOOKUP(G34,species.lookup!$A$2:$I$108,7,0)</f>
        <v>3.0548000000000002</v>
      </c>
      <c r="Q34">
        <f t="shared" si="0"/>
        <v>3.5027873644931384</v>
      </c>
    </row>
    <row r="35" spans="1:17" x14ac:dyDescent="0.2">
      <c r="A35" s="32">
        <v>44140</v>
      </c>
      <c r="C35" t="s">
        <v>383</v>
      </c>
      <c r="D35" t="s">
        <v>384</v>
      </c>
      <c r="E35">
        <v>2</v>
      </c>
      <c r="F35">
        <v>8</v>
      </c>
      <c r="G35" t="s">
        <v>318</v>
      </c>
      <c r="H35">
        <v>5</v>
      </c>
      <c r="I35">
        <v>3</v>
      </c>
      <c r="J35" t="s">
        <v>385</v>
      </c>
      <c r="K35" t="str">
        <f>VLOOKUP(G35,species.lookup!$A$2:$I$108,2,0)</f>
        <v>Striped Parrotfish</v>
      </c>
      <c r="L35" t="str">
        <f>VLOOKUP(G35,species.lookup!$A$2:$I$108,3,0)</f>
        <v>Scarus iserti</v>
      </c>
      <c r="M35" t="str">
        <f>VLOOKUP(G35,species.lookup!$A$2:$I$108,4,0)</f>
        <v>Scaridae</v>
      </c>
      <c r="N35" t="str">
        <f>VLOOKUP(G35,species.lookup!$A$2:$I$108,5,0)</f>
        <v>Herbivores</v>
      </c>
      <c r="O35">
        <f>VLOOKUP(G35,species.lookup!$A$2:$I$108,6,0)</f>
        <v>1.47E-2</v>
      </c>
      <c r="P35">
        <f>VLOOKUP(G35,species.lookup!$A$2:$I$108,7,0)</f>
        <v>3.0548000000000002</v>
      </c>
      <c r="Q35">
        <f t="shared" si="0"/>
        <v>2.0069238957862789</v>
      </c>
    </row>
    <row r="36" spans="1:17" x14ac:dyDescent="0.2">
      <c r="A36" s="32">
        <v>44140</v>
      </c>
      <c r="C36" t="s">
        <v>383</v>
      </c>
      <c r="D36" t="s">
        <v>384</v>
      </c>
      <c r="E36">
        <v>2</v>
      </c>
      <c r="F36">
        <v>8</v>
      </c>
      <c r="G36" t="s">
        <v>318</v>
      </c>
      <c r="H36">
        <v>10</v>
      </c>
      <c r="I36">
        <v>2</v>
      </c>
      <c r="J36" t="s">
        <v>385</v>
      </c>
      <c r="K36" t="str">
        <f>VLOOKUP(G36,species.lookup!$A$2:$I$108,2,0)</f>
        <v>Striped Parrotfish</v>
      </c>
      <c r="L36" t="str">
        <f>VLOOKUP(G36,species.lookup!$A$2:$I$108,3,0)</f>
        <v>Scarus iserti</v>
      </c>
      <c r="M36" t="str">
        <f>VLOOKUP(G36,species.lookup!$A$2:$I$108,4,0)</f>
        <v>Scaridae</v>
      </c>
      <c r="N36" t="str">
        <f>VLOOKUP(G36,species.lookup!$A$2:$I$108,5,0)</f>
        <v>Herbivores</v>
      </c>
      <c r="O36">
        <f>VLOOKUP(G36,species.lookup!$A$2:$I$108,6,0)</f>
        <v>1.47E-2</v>
      </c>
      <c r="P36">
        <f>VLOOKUP(G36,species.lookup!$A$2:$I$108,7,0)</f>
        <v>3.0548000000000002</v>
      </c>
      <c r="Q36">
        <f t="shared" si="0"/>
        <v>16.676977189904147</v>
      </c>
    </row>
    <row r="37" spans="1:17" x14ac:dyDescent="0.2">
      <c r="A37" s="32">
        <v>44140</v>
      </c>
      <c r="C37" t="s">
        <v>383</v>
      </c>
      <c r="D37" t="s">
        <v>384</v>
      </c>
      <c r="E37">
        <v>2</v>
      </c>
      <c r="F37">
        <v>8</v>
      </c>
      <c r="G37" t="s">
        <v>334</v>
      </c>
      <c r="H37">
        <v>10</v>
      </c>
      <c r="I37">
        <v>1</v>
      </c>
      <c r="J37" t="s">
        <v>385</v>
      </c>
      <c r="K37" t="str">
        <f>VLOOKUP(G37,species.lookup!$A$2:$I$108,2,0)</f>
        <v>Redband Parrotfish</v>
      </c>
      <c r="L37" t="str">
        <f>VLOOKUP(G37,species.lookup!$A$2:$I$108,3,0)</f>
        <v>Sparisoma aurofrenatum</v>
      </c>
      <c r="M37" t="str">
        <f>VLOOKUP(G37,species.lookup!$A$2:$I$108,4,0)</f>
        <v>Scaridae</v>
      </c>
      <c r="N37" t="str">
        <f>VLOOKUP(G37,species.lookup!$A$2:$I$108,5,0)</f>
        <v>Herbivores</v>
      </c>
      <c r="O37">
        <f>VLOOKUP(G37,species.lookup!$A$2:$I$108,6,0)</f>
        <v>4.5999999999999999E-3</v>
      </c>
      <c r="P37">
        <f>VLOOKUP(G37,species.lookup!$A$2:$I$108,7,0)</f>
        <v>3.4291</v>
      </c>
      <c r="Q37">
        <f t="shared" si="0"/>
        <v>12.355429065196462</v>
      </c>
    </row>
    <row r="38" spans="1:17" x14ac:dyDescent="0.2">
      <c r="A38" s="32">
        <v>44140</v>
      </c>
      <c r="C38" t="s">
        <v>383</v>
      </c>
      <c r="D38" t="s">
        <v>384</v>
      </c>
      <c r="E38">
        <v>2</v>
      </c>
      <c r="F38">
        <v>8</v>
      </c>
      <c r="G38" t="s">
        <v>334</v>
      </c>
      <c r="H38">
        <v>4</v>
      </c>
      <c r="I38">
        <v>1</v>
      </c>
      <c r="J38" t="s">
        <v>385</v>
      </c>
      <c r="K38" t="str">
        <f>VLOOKUP(G38,species.lookup!$A$2:$I$108,2,0)</f>
        <v>Redband Parrotfish</v>
      </c>
      <c r="L38" t="str">
        <f>VLOOKUP(G38,species.lookup!$A$2:$I$108,3,0)</f>
        <v>Sparisoma aurofrenatum</v>
      </c>
      <c r="M38" t="str">
        <f>VLOOKUP(G38,species.lookup!$A$2:$I$108,4,0)</f>
        <v>Scaridae</v>
      </c>
      <c r="N38" t="str">
        <f>VLOOKUP(G38,species.lookup!$A$2:$I$108,5,0)</f>
        <v>Herbivores</v>
      </c>
      <c r="O38">
        <f>VLOOKUP(G38,species.lookup!$A$2:$I$108,6,0)</f>
        <v>4.5999999999999999E-3</v>
      </c>
      <c r="P38">
        <f>VLOOKUP(G38,species.lookup!$A$2:$I$108,7,0)</f>
        <v>3.4291</v>
      </c>
      <c r="Q38">
        <f t="shared" si="0"/>
        <v>0.53368100802107599</v>
      </c>
    </row>
    <row r="39" spans="1:17" x14ac:dyDescent="0.2">
      <c r="A39" s="32">
        <v>44140</v>
      </c>
      <c r="C39" t="s">
        <v>383</v>
      </c>
      <c r="D39" t="s">
        <v>384</v>
      </c>
      <c r="E39">
        <v>2</v>
      </c>
      <c r="F39">
        <v>8</v>
      </c>
      <c r="G39" t="s">
        <v>334</v>
      </c>
      <c r="H39">
        <v>9</v>
      </c>
      <c r="I39">
        <v>1</v>
      </c>
      <c r="J39" t="s">
        <v>385</v>
      </c>
      <c r="K39" t="str">
        <f>VLOOKUP(G39,species.lookup!$A$2:$I$108,2,0)</f>
        <v>Redband Parrotfish</v>
      </c>
      <c r="L39" t="str">
        <f>VLOOKUP(G39,species.lookup!$A$2:$I$108,3,0)</f>
        <v>Sparisoma aurofrenatum</v>
      </c>
      <c r="M39" t="str">
        <f>VLOOKUP(G39,species.lookup!$A$2:$I$108,4,0)</f>
        <v>Scaridae</v>
      </c>
      <c r="N39" t="str">
        <f>VLOOKUP(G39,species.lookup!$A$2:$I$108,5,0)</f>
        <v>Herbivores</v>
      </c>
      <c r="O39">
        <f>VLOOKUP(G39,species.lookup!$A$2:$I$108,6,0)</f>
        <v>4.5999999999999999E-3</v>
      </c>
      <c r="P39">
        <f>VLOOKUP(G39,species.lookup!$A$2:$I$108,7,0)</f>
        <v>3.4291</v>
      </c>
      <c r="Q39">
        <f t="shared" si="0"/>
        <v>8.6089625938103325</v>
      </c>
    </row>
    <row r="40" spans="1:17" x14ac:dyDescent="0.2">
      <c r="A40" s="32">
        <v>44140</v>
      </c>
      <c r="C40" t="s">
        <v>383</v>
      </c>
      <c r="D40" t="s">
        <v>384</v>
      </c>
      <c r="E40">
        <v>2</v>
      </c>
      <c r="F40">
        <v>8</v>
      </c>
      <c r="G40" t="s">
        <v>334</v>
      </c>
      <c r="H40">
        <v>5</v>
      </c>
      <c r="I40">
        <v>1</v>
      </c>
      <c r="J40" t="s">
        <v>385</v>
      </c>
      <c r="K40" t="str">
        <f>VLOOKUP(G40,species.lookup!$A$2:$I$108,2,0)</f>
        <v>Redband Parrotfish</v>
      </c>
      <c r="L40" t="str">
        <f>VLOOKUP(G40,species.lookup!$A$2:$I$108,3,0)</f>
        <v>Sparisoma aurofrenatum</v>
      </c>
      <c r="M40" t="str">
        <f>VLOOKUP(G40,species.lookup!$A$2:$I$108,4,0)</f>
        <v>Scaridae</v>
      </c>
      <c r="N40" t="str">
        <f>VLOOKUP(G40,species.lookup!$A$2:$I$108,5,0)</f>
        <v>Herbivores</v>
      </c>
      <c r="O40">
        <f>VLOOKUP(G40,species.lookup!$A$2:$I$108,6,0)</f>
        <v>4.5999999999999999E-3</v>
      </c>
      <c r="P40">
        <f>VLOOKUP(G40,species.lookup!$A$2:$I$108,7,0)</f>
        <v>3.4291</v>
      </c>
      <c r="Q40">
        <f t="shared" si="0"/>
        <v>1.1470857206847838</v>
      </c>
    </row>
    <row r="41" spans="1:17" x14ac:dyDescent="0.2">
      <c r="A41" s="32">
        <v>44140</v>
      </c>
      <c r="C41" t="s">
        <v>383</v>
      </c>
      <c r="D41" t="s">
        <v>384</v>
      </c>
      <c r="E41">
        <v>2</v>
      </c>
      <c r="F41">
        <v>8</v>
      </c>
      <c r="G41" t="s">
        <v>191</v>
      </c>
      <c r="H41">
        <v>10</v>
      </c>
      <c r="I41">
        <v>2</v>
      </c>
      <c r="K41" t="str">
        <f>VLOOKUP(G41,species.lookup!$A$2:$I$108,2,0)</f>
        <v>Slippery Dick</v>
      </c>
      <c r="L41" t="str">
        <f>VLOOKUP(G41,species.lookup!$A$2:$I$108,3,0)</f>
        <v>Halichoeres bivittatus</v>
      </c>
      <c r="M41" t="str">
        <f>VLOOKUP(G41,species.lookup!$A$2:$I$108,4,0)</f>
        <v>Labridae</v>
      </c>
      <c r="N41" t="str">
        <f>VLOOKUP(G41,species.lookup!$A$2:$I$108,5,0)</f>
        <v>Carnivores</v>
      </c>
      <c r="O41">
        <f>VLOOKUP(G41,species.lookup!$A$2:$I$108,6,0)</f>
        <v>9.3299999999999998E-3</v>
      </c>
      <c r="P41">
        <f>VLOOKUP(G41,species.lookup!$A$2:$I$108,7,0)</f>
        <v>3.06</v>
      </c>
      <c r="Q41">
        <f t="shared" si="0"/>
        <v>10.712273288565926</v>
      </c>
    </row>
    <row r="42" spans="1:17" x14ac:dyDescent="0.2">
      <c r="A42" s="32">
        <v>44140</v>
      </c>
      <c r="C42" t="s">
        <v>383</v>
      </c>
      <c r="D42" t="s">
        <v>384</v>
      </c>
      <c r="E42">
        <v>2</v>
      </c>
      <c r="F42">
        <v>8</v>
      </c>
      <c r="G42" t="s">
        <v>30</v>
      </c>
      <c r="H42">
        <v>18</v>
      </c>
      <c r="I42">
        <v>2</v>
      </c>
      <c r="K42" t="str">
        <f>VLOOKUP(G42,species.lookup!$A$2:$I$108,2,0)</f>
        <v>Ocean Surgeonfish</v>
      </c>
      <c r="L42" t="str">
        <f>VLOOKUP(G42,species.lookup!$A$2:$I$108,3,0)</f>
        <v>Acanthurus bahianus</v>
      </c>
      <c r="M42" t="str">
        <f>VLOOKUP(G42,species.lookup!$A$2:$I$108,4,0)</f>
        <v>Acanthuridae</v>
      </c>
      <c r="N42" t="str">
        <f>VLOOKUP(G42,species.lookup!$A$2:$I$108,5,0)</f>
        <v>Herbivores</v>
      </c>
      <c r="O42">
        <f>VLOOKUP(G42,species.lookup!$A$2:$I$108,6,0)</f>
        <v>2.3699999999999999E-2</v>
      </c>
      <c r="P42">
        <f>VLOOKUP(G42,species.lookup!$A$2:$I$108,7,0)</f>
        <v>2.9752000000000001</v>
      </c>
      <c r="Q42">
        <f t="shared" si="0"/>
        <v>128.65749852251687</v>
      </c>
    </row>
    <row r="43" spans="1:17" x14ac:dyDescent="0.2">
      <c r="A43" s="32">
        <v>44140</v>
      </c>
      <c r="C43" t="s">
        <v>383</v>
      </c>
      <c r="D43" t="s">
        <v>384</v>
      </c>
      <c r="E43">
        <v>2</v>
      </c>
      <c r="F43">
        <v>8</v>
      </c>
      <c r="G43" t="s">
        <v>181</v>
      </c>
      <c r="H43">
        <v>16</v>
      </c>
      <c r="I43">
        <v>1</v>
      </c>
      <c r="K43" t="str">
        <f>VLOOKUP(G43,species.lookup!$A$2:$I$108,2,0)</f>
        <v>Bluestriped Grunt</v>
      </c>
      <c r="L43" t="str">
        <f>VLOOKUP(G43,species.lookup!$A$2:$I$108,3,0)</f>
        <v>Haemulon sciurus</v>
      </c>
      <c r="M43" t="str">
        <f>VLOOKUP(G43,species.lookup!$A$2:$I$108,4,0)</f>
        <v>Haemulidae</v>
      </c>
      <c r="N43" t="str">
        <f>VLOOKUP(G43,species.lookup!$A$2:$I$108,5,0)</f>
        <v>Carnivores</v>
      </c>
      <c r="O43">
        <f>VLOOKUP(G43,species.lookup!$A$2:$I$108,6,0)</f>
        <v>1.9400000000000001E-2</v>
      </c>
      <c r="P43">
        <f>VLOOKUP(G43,species.lookup!$A$2:$I$108,7,0)</f>
        <v>2.9996</v>
      </c>
      <c r="Q43">
        <f t="shared" si="0"/>
        <v>79.374322228082278</v>
      </c>
    </row>
    <row r="44" spans="1:17" x14ac:dyDescent="0.2">
      <c r="A44" s="32">
        <v>44140</v>
      </c>
      <c r="C44" t="s">
        <v>383</v>
      </c>
      <c r="D44" t="s">
        <v>384</v>
      </c>
      <c r="E44">
        <v>2</v>
      </c>
      <c r="F44">
        <v>8</v>
      </c>
      <c r="G44" t="s">
        <v>194</v>
      </c>
      <c r="H44">
        <v>13</v>
      </c>
      <c r="I44">
        <v>1</v>
      </c>
      <c r="K44" t="str">
        <f>VLOOKUP(G44,species.lookup!$A$2:$I$108,2,0)</f>
        <v>Yellowhead Wrasse</v>
      </c>
      <c r="L44" t="str">
        <f>VLOOKUP(G44,species.lookup!$A$2:$I$108,3,0)</f>
        <v>Halichoeres garnoti</v>
      </c>
      <c r="M44" t="str">
        <f>VLOOKUP(G44,species.lookup!$A$2:$I$108,4,0)</f>
        <v>Labridae</v>
      </c>
      <c r="N44" t="str">
        <f>VLOOKUP(G44,species.lookup!$A$2:$I$108,5,0)</f>
        <v>Carnivores</v>
      </c>
      <c r="O44">
        <f>VLOOKUP(G44,species.lookup!$A$2:$I$108,6,0)</f>
        <v>0.01</v>
      </c>
      <c r="P44">
        <f>VLOOKUP(G44,species.lookup!$A$2:$I$108,7,0)</f>
        <v>3.13</v>
      </c>
      <c r="Q44">
        <f t="shared" si="0"/>
        <v>30.664980490582739</v>
      </c>
    </row>
    <row r="45" spans="1:17" x14ac:dyDescent="0.2">
      <c r="A45" s="32">
        <v>44140</v>
      </c>
      <c r="C45" t="s">
        <v>383</v>
      </c>
      <c r="D45" t="s">
        <v>384</v>
      </c>
      <c r="E45">
        <v>2</v>
      </c>
      <c r="F45">
        <v>8</v>
      </c>
      <c r="G45" t="s">
        <v>178</v>
      </c>
      <c r="H45">
        <v>17</v>
      </c>
      <c r="I45">
        <v>1</v>
      </c>
      <c r="K45" t="str">
        <f>VLOOKUP(G45,species.lookup!$A$2:$I$108,2,0)</f>
        <v>White Grunt</v>
      </c>
      <c r="L45" t="str">
        <f>VLOOKUP(G45,species.lookup!$A$2:$I$108,3,0)</f>
        <v>Haemulon plumieri</v>
      </c>
      <c r="M45" t="str">
        <f>VLOOKUP(G45,species.lookup!$A$2:$I$108,4,0)</f>
        <v>Haemulidae</v>
      </c>
      <c r="N45" t="str">
        <f>VLOOKUP(G45,species.lookup!$A$2:$I$108,5,0)</f>
        <v>Carnivores</v>
      </c>
      <c r="O45">
        <f>VLOOKUP(G45,species.lookup!$A$2:$I$108,6,0)</f>
        <v>1.21E-2</v>
      </c>
      <c r="P45">
        <f>VLOOKUP(G45,species.lookup!$A$2:$I$108,7,0)</f>
        <v>3.1612</v>
      </c>
      <c r="Q45">
        <f t="shared" si="0"/>
        <v>93.859989345463632</v>
      </c>
    </row>
    <row r="46" spans="1:17" x14ac:dyDescent="0.2">
      <c r="A46" s="32">
        <v>44140</v>
      </c>
      <c r="C46" t="s">
        <v>383</v>
      </c>
      <c r="D46" t="s">
        <v>384</v>
      </c>
      <c r="E46">
        <v>2</v>
      </c>
      <c r="F46">
        <v>8</v>
      </c>
      <c r="G46" t="s">
        <v>374</v>
      </c>
      <c r="H46">
        <v>5</v>
      </c>
      <c r="I46">
        <v>10</v>
      </c>
      <c r="K46" t="str">
        <f>VLOOKUP(G46,species.lookup!$A$2:$I$108,2,0)</f>
        <v>Bluehead Wrasse</v>
      </c>
      <c r="L46" t="str">
        <f>VLOOKUP(G46,species.lookup!$A$2:$I$108,3,0)</f>
        <v>Thalassoma bifasciatum</v>
      </c>
      <c r="M46" t="str">
        <f>VLOOKUP(G46,species.lookup!$A$2:$I$108,4,0)</f>
        <v>Labridae</v>
      </c>
      <c r="N46" t="str">
        <f>VLOOKUP(G46,species.lookup!$A$2:$I$108,5,0)</f>
        <v>Carnivores</v>
      </c>
      <c r="O46">
        <f>VLOOKUP(G46,species.lookup!$A$2:$I$108,6,0)</f>
        <v>8.9099999999999995E-3</v>
      </c>
      <c r="P46">
        <f>VLOOKUP(G46,species.lookup!$A$2:$I$108,7,0)</f>
        <v>3.01</v>
      </c>
      <c r="Q46">
        <f t="shared" si="0"/>
        <v>1.1318201385239828</v>
      </c>
    </row>
    <row r="47" spans="1:17" x14ac:dyDescent="0.2">
      <c r="A47" s="32">
        <v>44140</v>
      </c>
      <c r="C47" t="s">
        <v>383</v>
      </c>
      <c r="D47" t="s">
        <v>384</v>
      </c>
      <c r="E47">
        <v>2</v>
      </c>
      <c r="F47">
        <v>8</v>
      </c>
      <c r="G47" t="s">
        <v>374</v>
      </c>
      <c r="H47">
        <v>8</v>
      </c>
      <c r="I47">
        <v>5</v>
      </c>
      <c r="K47" t="str">
        <f>VLOOKUP(G47,species.lookup!$A$2:$I$108,2,0)</f>
        <v>Bluehead Wrasse</v>
      </c>
      <c r="L47" t="str">
        <f>VLOOKUP(G47,species.lookup!$A$2:$I$108,3,0)</f>
        <v>Thalassoma bifasciatum</v>
      </c>
      <c r="M47" t="str">
        <f>VLOOKUP(G47,species.lookup!$A$2:$I$108,4,0)</f>
        <v>Labridae</v>
      </c>
      <c r="N47" t="str">
        <f>VLOOKUP(G47,species.lookup!$A$2:$I$108,5,0)</f>
        <v>Carnivores</v>
      </c>
      <c r="O47">
        <f>VLOOKUP(G47,species.lookup!$A$2:$I$108,6,0)</f>
        <v>8.9099999999999995E-3</v>
      </c>
      <c r="P47">
        <f>VLOOKUP(G47,species.lookup!$A$2:$I$108,7,0)</f>
        <v>3.01</v>
      </c>
      <c r="Q47">
        <f t="shared" si="0"/>
        <v>4.6577756365061544</v>
      </c>
    </row>
    <row r="48" spans="1:17" x14ac:dyDescent="0.2">
      <c r="A48" s="32">
        <v>44140</v>
      </c>
      <c r="C48" t="s">
        <v>383</v>
      </c>
      <c r="D48" t="s">
        <v>384</v>
      </c>
      <c r="E48">
        <v>2</v>
      </c>
      <c r="F48">
        <v>8</v>
      </c>
      <c r="G48" t="s">
        <v>353</v>
      </c>
      <c r="H48">
        <v>10</v>
      </c>
      <c r="I48">
        <v>9</v>
      </c>
      <c r="K48" t="str">
        <f>VLOOKUP(G48,species.lookup!$A$2:$I$108,2,0)</f>
        <v>Dusky Damselfish</v>
      </c>
      <c r="L48" t="str">
        <f>VLOOKUP(G48,species.lookup!$A$2:$I$108,3,0)</f>
        <v>Stegastes adustus </v>
      </c>
      <c r="M48" t="str">
        <f>VLOOKUP(G48,species.lookup!$A$2:$I$108,4,0)</f>
        <v>Pomacentridae</v>
      </c>
      <c r="N48" t="str">
        <f>VLOOKUP(G48,species.lookup!$A$2:$I$108,5,0)</f>
        <v>Herbivores</v>
      </c>
      <c r="O48">
        <f>VLOOKUP(G48,species.lookup!$A$2:$I$108,6,0)</f>
        <v>1.95E-2</v>
      </c>
      <c r="P48">
        <f>VLOOKUP(G48,species.lookup!$A$2:$I$108,7,0)</f>
        <v>2.99</v>
      </c>
      <c r="Q48">
        <f t="shared" si="0"/>
        <v>19.056125808638321</v>
      </c>
    </row>
    <row r="49" spans="1:17" x14ac:dyDescent="0.2">
      <c r="A49" s="32">
        <v>44140</v>
      </c>
      <c r="C49" t="s">
        <v>383</v>
      </c>
      <c r="D49" t="s">
        <v>384</v>
      </c>
      <c r="E49">
        <v>3</v>
      </c>
      <c r="F49">
        <v>6</v>
      </c>
      <c r="G49" t="s">
        <v>346</v>
      </c>
      <c r="H49">
        <v>8</v>
      </c>
      <c r="I49">
        <v>1</v>
      </c>
      <c r="J49" t="s">
        <v>385</v>
      </c>
      <c r="K49" t="str">
        <f>VLOOKUP(G49,species.lookup!$A$2:$I$108,2,0)</f>
        <v>Stoplight Parrotfish</v>
      </c>
      <c r="L49" t="str">
        <f>VLOOKUP(G49,species.lookup!$A$2:$I$108,3,0)</f>
        <v>Sparisoma viride</v>
      </c>
      <c r="M49" t="str">
        <f>VLOOKUP(G49,species.lookup!$A$2:$I$108,4,0)</f>
        <v>Scaridae</v>
      </c>
      <c r="N49" t="str">
        <f>VLOOKUP(G49,species.lookup!$A$2:$I$108,5,0)</f>
        <v>Herbivores</v>
      </c>
      <c r="O49">
        <f>VLOOKUP(G49,species.lookup!$A$2:$I$108,6,0)</f>
        <v>2.5000000000000001E-2</v>
      </c>
      <c r="P49">
        <f>VLOOKUP(G49,species.lookup!$A$2:$I$108,7,0)</f>
        <v>2.9214000000000002</v>
      </c>
      <c r="Q49">
        <f t="shared" si="0"/>
        <v>10.869938743553069</v>
      </c>
    </row>
    <row r="50" spans="1:17" x14ac:dyDescent="0.2">
      <c r="A50" s="32">
        <v>44140</v>
      </c>
      <c r="C50" t="s">
        <v>383</v>
      </c>
      <c r="D50" t="s">
        <v>384</v>
      </c>
      <c r="E50">
        <v>3</v>
      </c>
      <c r="F50">
        <v>6</v>
      </c>
      <c r="G50" t="s">
        <v>346</v>
      </c>
      <c r="H50">
        <v>12</v>
      </c>
      <c r="I50">
        <v>1</v>
      </c>
      <c r="J50" t="s">
        <v>385</v>
      </c>
      <c r="K50" t="str">
        <f>VLOOKUP(G50,species.lookup!$A$2:$I$108,2,0)</f>
        <v>Stoplight Parrotfish</v>
      </c>
      <c r="L50" t="str">
        <f>VLOOKUP(G50,species.lookup!$A$2:$I$108,3,0)</f>
        <v>Sparisoma viride</v>
      </c>
      <c r="M50" t="str">
        <f>VLOOKUP(G50,species.lookup!$A$2:$I$108,4,0)</f>
        <v>Scaridae</v>
      </c>
      <c r="N50" t="str">
        <f>VLOOKUP(G50,species.lookup!$A$2:$I$108,5,0)</f>
        <v>Herbivores</v>
      </c>
      <c r="O50">
        <f>VLOOKUP(G50,species.lookup!$A$2:$I$108,6,0)</f>
        <v>2.5000000000000001E-2</v>
      </c>
      <c r="P50">
        <f>VLOOKUP(G50,species.lookup!$A$2:$I$108,7,0)</f>
        <v>2.9214000000000002</v>
      </c>
      <c r="Q50">
        <f t="shared" si="0"/>
        <v>35.535309379641568</v>
      </c>
    </row>
    <row r="51" spans="1:17" x14ac:dyDescent="0.2">
      <c r="A51" s="32">
        <v>44140</v>
      </c>
      <c r="C51" t="s">
        <v>383</v>
      </c>
      <c r="D51" t="s">
        <v>384</v>
      </c>
      <c r="E51">
        <v>3</v>
      </c>
      <c r="F51">
        <v>6</v>
      </c>
      <c r="G51" t="s">
        <v>334</v>
      </c>
      <c r="H51">
        <v>8</v>
      </c>
      <c r="I51">
        <v>1</v>
      </c>
      <c r="J51" t="s">
        <v>385</v>
      </c>
      <c r="K51" t="str">
        <f>VLOOKUP(G51,species.lookup!$A$2:$I$108,2,0)</f>
        <v>Redband Parrotfish</v>
      </c>
      <c r="L51" t="str">
        <f>VLOOKUP(G51,species.lookup!$A$2:$I$108,3,0)</f>
        <v>Sparisoma aurofrenatum</v>
      </c>
      <c r="M51" t="str">
        <f>VLOOKUP(G51,species.lookup!$A$2:$I$108,4,0)</f>
        <v>Scaridae</v>
      </c>
      <c r="N51" t="str">
        <f>VLOOKUP(G51,species.lookup!$A$2:$I$108,5,0)</f>
        <v>Herbivores</v>
      </c>
      <c r="O51">
        <f>VLOOKUP(G51,species.lookup!$A$2:$I$108,6,0)</f>
        <v>4.5999999999999999E-3</v>
      </c>
      <c r="P51">
        <f>VLOOKUP(G51,species.lookup!$A$2:$I$108,7,0)</f>
        <v>3.4291</v>
      </c>
      <c r="Q51">
        <f t="shared" si="0"/>
        <v>5.748356656475992</v>
      </c>
    </row>
    <row r="52" spans="1:17" x14ac:dyDescent="0.2">
      <c r="A52" s="32">
        <v>44140</v>
      </c>
      <c r="C52" t="s">
        <v>383</v>
      </c>
      <c r="D52" t="s">
        <v>384</v>
      </c>
      <c r="E52">
        <v>3</v>
      </c>
      <c r="F52">
        <v>6</v>
      </c>
      <c r="G52" t="s">
        <v>318</v>
      </c>
      <c r="H52">
        <v>8</v>
      </c>
      <c r="I52">
        <v>5</v>
      </c>
      <c r="J52" t="s">
        <v>385</v>
      </c>
      <c r="K52" t="str">
        <f>VLOOKUP(G52,species.lookup!$A$2:$I$108,2,0)</f>
        <v>Striped Parrotfish</v>
      </c>
      <c r="L52" t="str">
        <f>VLOOKUP(G52,species.lookup!$A$2:$I$108,3,0)</f>
        <v>Scarus iserti</v>
      </c>
      <c r="M52" t="str">
        <f>VLOOKUP(G52,species.lookup!$A$2:$I$108,4,0)</f>
        <v>Scaridae</v>
      </c>
      <c r="N52" t="str">
        <f>VLOOKUP(G52,species.lookup!$A$2:$I$108,5,0)</f>
        <v>Herbivores</v>
      </c>
      <c r="O52">
        <f>VLOOKUP(G52,species.lookup!$A$2:$I$108,6,0)</f>
        <v>1.47E-2</v>
      </c>
      <c r="P52">
        <f>VLOOKUP(G52,species.lookup!$A$2:$I$108,7,0)</f>
        <v>3.0548000000000002</v>
      </c>
      <c r="Q52">
        <f t="shared" si="0"/>
        <v>8.4348356905685886</v>
      </c>
    </row>
    <row r="53" spans="1:17" x14ac:dyDescent="0.2">
      <c r="A53" s="32">
        <v>44140</v>
      </c>
      <c r="C53" t="s">
        <v>383</v>
      </c>
      <c r="D53" t="s">
        <v>384</v>
      </c>
      <c r="E53">
        <v>3</v>
      </c>
      <c r="F53">
        <v>6</v>
      </c>
      <c r="G53" t="s">
        <v>318</v>
      </c>
      <c r="H53">
        <v>10</v>
      </c>
      <c r="I53">
        <v>1</v>
      </c>
      <c r="J53" t="s">
        <v>386</v>
      </c>
      <c r="K53" t="str">
        <f>VLOOKUP(G53,species.lookup!$A$2:$I$108,2,0)</f>
        <v>Striped Parrotfish</v>
      </c>
      <c r="L53" t="str">
        <f>VLOOKUP(G53,species.lookup!$A$2:$I$108,3,0)</f>
        <v>Scarus iserti</v>
      </c>
      <c r="M53" t="str">
        <f>VLOOKUP(G53,species.lookup!$A$2:$I$108,4,0)</f>
        <v>Scaridae</v>
      </c>
      <c r="N53" t="str">
        <f>VLOOKUP(G53,species.lookup!$A$2:$I$108,5,0)</f>
        <v>Herbivores</v>
      </c>
      <c r="O53">
        <f>VLOOKUP(G53,species.lookup!$A$2:$I$108,6,0)</f>
        <v>1.47E-2</v>
      </c>
      <c r="P53">
        <f>VLOOKUP(G53,species.lookup!$A$2:$I$108,7,0)</f>
        <v>3.0548000000000002</v>
      </c>
      <c r="Q53">
        <f t="shared" si="0"/>
        <v>16.676977189904147</v>
      </c>
    </row>
    <row r="54" spans="1:17" x14ac:dyDescent="0.2">
      <c r="A54" s="32">
        <v>44140</v>
      </c>
      <c r="C54" t="s">
        <v>383</v>
      </c>
      <c r="D54" t="s">
        <v>384</v>
      </c>
      <c r="E54">
        <v>3</v>
      </c>
      <c r="F54">
        <v>6</v>
      </c>
      <c r="G54" t="s">
        <v>191</v>
      </c>
      <c r="H54">
        <v>8</v>
      </c>
      <c r="I54">
        <v>1</v>
      </c>
      <c r="K54" t="str">
        <f>VLOOKUP(G54,species.lookup!$A$2:$I$108,2,0)</f>
        <v>Slippery Dick</v>
      </c>
      <c r="L54" t="str">
        <f>VLOOKUP(G54,species.lookup!$A$2:$I$108,3,0)</f>
        <v>Halichoeres bivittatus</v>
      </c>
      <c r="M54" t="str">
        <f>VLOOKUP(G54,species.lookup!$A$2:$I$108,4,0)</f>
        <v>Labridae</v>
      </c>
      <c r="N54" t="str">
        <f>VLOOKUP(G54,species.lookup!$A$2:$I$108,5,0)</f>
        <v>Carnivores</v>
      </c>
      <c r="O54">
        <f>VLOOKUP(G54,species.lookup!$A$2:$I$108,6,0)</f>
        <v>9.3299999999999998E-3</v>
      </c>
      <c r="P54">
        <f>VLOOKUP(G54,species.lookup!$A$2:$I$108,7,0)</f>
        <v>3.06</v>
      </c>
      <c r="Q54">
        <f t="shared" si="0"/>
        <v>5.4117410047026144</v>
      </c>
    </row>
    <row r="55" spans="1:17" x14ac:dyDescent="0.2">
      <c r="A55" s="32">
        <v>44140</v>
      </c>
      <c r="C55" t="s">
        <v>383</v>
      </c>
      <c r="D55" t="s">
        <v>384</v>
      </c>
      <c r="E55">
        <v>3</v>
      </c>
      <c r="F55">
        <v>6</v>
      </c>
      <c r="G55" t="s">
        <v>39</v>
      </c>
      <c r="H55">
        <v>5</v>
      </c>
      <c r="I55">
        <v>1</v>
      </c>
      <c r="K55" t="str">
        <f>VLOOKUP(G55,species.lookup!$A$2:$I$108,2,0)</f>
        <v>Blue Tang</v>
      </c>
      <c r="L55" t="str">
        <f>VLOOKUP(G55,species.lookup!$A$2:$I$108,3,0)</f>
        <v>Acanthurus coeruleus</v>
      </c>
      <c r="M55" t="str">
        <f>VLOOKUP(G55,species.lookup!$A$2:$I$108,4,0)</f>
        <v>Acanthuridae</v>
      </c>
      <c r="N55" t="str">
        <f>VLOOKUP(G55,species.lookup!$A$2:$I$108,5,0)</f>
        <v>Herbivores</v>
      </c>
      <c r="O55">
        <f>VLOOKUP(G55,species.lookup!$A$2:$I$108,6,0)</f>
        <v>4.1500000000000002E-2</v>
      </c>
      <c r="P55">
        <f>VLOOKUP(G55,species.lookup!$A$2:$I$108,7,0)</f>
        <v>2.8346</v>
      </c>
      <c r="Q55">
        <f t="shared" si="0"/>
        <v>3.9751037756219527</v>
      </c>
    </row>
    <row r="56" spans="1:17" x14ac:dyDescent="0.2">
      <c r="A56" s="32">
        <v>44140</v>
      </c>
      <c r="C56" t="s">
        <v>383</v>
      </c>
      <c r="D56" t="s">
        <v>384</v>
      </c>
      <c r="E56">
        <v>3</v>
      </c>
      <c r="F56">
        <v>6</v>
      </c>
      <c r="G56" t="s">
        <v>39</v>
      </c>
      <c r="H56">
        <v>20</v>
      </c>
      <c r="I56">
        <v>1</v>
      </c>
      <c r="K56" t="str">
        <f>VLOOKUP(G56,species.lookup!$A$2:$I$108,2,0)</f>
        <v>Blue Tang</v>
      </c>
      <c r="L56" t="str">
        <f>VLOOKUP(G56,species.lookup!$A$2:$I$108,3,0)</f>
        <v>Acanthurus coeruleus</v>
      </c>
      <c r="M56" t="str">
        <f>VLOOKUP(G56,species.lookup!$A$2:$I$108,4,0)</f>
        <v>Acanthuridae</v>
      </c>
      <c r="N56" t="str">
        <f>VLOOKUP(G56,species.lookup!$A$2:$I$108,5,0)</f>
        <v>Herbivores</v>
      </c>
      <c r="O56">
        <f>VLOOKUP(G56,species.lookup!$A$2:$I$108,6,0)</f>
        <v>4.1500000000000002E-2</v>
      </c>
      <c r="P56">
        <f>VLOOKUP(G56,species.lookup!$A$2:$I$108,7,0)</f>
        <v>2.8346</v>
      </c>
      <c r="Q56">
        <f t="shared" si="0"/>
        <v>202.27756752862322</v>
      </c>
    </row>
    <row r="57" spans="1:17" x14ac:dyDescent="0.2">
      <c r="A57" s="32">
        <v>44140</v>
      </c>
      <c r="C57" t="s">
        <v>383</v>
      </c>
      <c r="D57" t="s">
        <v>384</v>
      </c>
      <c r="E57">
        <v>3</v>
      </c>
      <c r="F57">
        <v>6</v>
      </c>
      <c r="G57" t="s">
        <v>39</v>
      </c>
      <c r="H57">
        <v>6</v>
      </c>
      <c r="I57">
        <v>1</v>
      </c>
      <c r="K57" t="str">
        <f>VLOOKUP(G57,species.lookup!$A$2:$I$108,2,0)</f>
        <v>Blue Tang</v>
      </c>
      <c r="L57" t="str">
        <f>VLOOKUP(G57,species.lookup!$A$2:$I$108,3,0)</f>
        <v>Acanthurus coeruleus</v>
      </c>
      <c r="M57" t="str">
        <f>VLOOKUP(G57,species.lookup!$A$2:$I$108,4,0)</f>
        <v>Acanthuridae</v>
      </c>
      <c r="N57" t="str">
        <f>VLOOKUP(G57,species.lookup!$A$2:$I$108,5,0)</f>
        <v>Herbivores</v>
      </c>
      <c r="O57">
        <f>VLOOKUP(G57,species.lookup!$A$2:$I$108,6,0)</f>
        <v>4.1500000000000002E-2</v>
      </c>
      <c r="P57">
        <f>VLOOKUP(G57,species.lookup!$A$2:$I$108,7,0)</f>
        <v>2.8346</v>
      </c>
      <c r="Q57">
        <f t="shared" si="0"/>
        <v>6.6649305917024986</v>
      </c>
    </row>
    <row r="58" spans="1:17" x14ac:dyDescent="0.2">
      <c r="A58" s="32">
        <v>44140</v>
      </c>
      <c r="C58" t="s">
        <v>383</v>
      </c>
      <c r="D58" t="s">
        <v>384</v>
      </c>
      <c r="E58">
        <v>3</v>
      </c>
      <c r="F58">
        <v>6</v>
      </c>
      <c r="G58" t="s">
        <v>39</v>
      </c>
      <c r="H58">
        <v>5</v>
      </c>
      <c r="I58">
        <v>2</v>
      </c>
      <c r="K58" t="str">
        <f>VLOOKUP(G58,species.lookup!$A$2:$I$108,2,0)</f>
        <v>Blue Tang</v>
      </c>
      <c r="L58" t="str">
        <f>VLOOKUP(G58,species.lookup!$A$2:$I$108,3,0)</f>
        <v>Acanthurus coeruleus</v>
      </c>
      <c r="M58" t="str">
        <f>VLOOKUP(G58,species.lookup!$A$2:$I$108,4,0)</f>
        <v>Acanthuridae</v>
      </c>
      <c r="N58" t="str">
        <f>VLOOKUP(G58,species.lookup!$A$2:$I$108,5,0)</f>
        <v>Herbivores</v>
      </c>
      <c r="O58">
        <f>VLOOKUP(G58,species.lookup!$A$2:$I$108,6,0)</f>
        <v>4.1500000000000002E-2</v>
      </c>
      <c r="P58">
        <f>VLOOKUP(G58,species.lookup!$A$2:$I$108,7,0)</f>
        <v>2.8346</v>
      </c>
      <c r="Q58">
        <f t="shared" si="0"/>
        <v>3.9751037756219527</v>
      </c>
    </row>
    <row r="59" spans="1:17" x14ac:dyDescent="0.2">
      <c r="A59" s="32">
        <v>44140</v>
      </c>
      <c r="C59" t="s">
        <v>383</v>
      </c>
      <c r="D59" t="s">
        <v>384</v>
      </c>
      <c r="E59">
        <v>3</v>
      </c>
      <c r="F59">
        <v>6</v>
      </c>
      <c r="G59" t="s">
        <v>266</v>
      </c>
      <c r="H59">
        <v>28</v>
      </c>
      <c r="I59">
        <v>1</v>
      </c>
      <c r="K59" t="str">
        <f>VLOOKUP(G59,species.lookup!$A$2:$I$108,2,0)</f>
        <v>Black Durgon</v>
      </c>
      <c r="L59" t="str">
        <f>VLOOKUP(G59,species.lookup!$A$2:$I$108,3,0)</f>
        <v>Melichthys niger</v>
      </c>
      <c r="M59" t="str">
        <f>VLOOKUP(G59,species.lookup!$A$2:$I$108,4,0)</f>
        <v>Balistidae</v>
      </c>
      <c r="N59" t="str">
        <f>VLOOKUP(G59,species.lookup!$A$2:$I$108,5,0)</f>
        <v>Omnivores</v>
      </c>
      <c r="O59">
        <f>VLOOKUP(G59,species.lookup!$A$2:$I$108,6,0)</f>
        <v>5.62E-2</v>
      </c>
      <c r="P59">
        <f>VLOOKUP(G59,species.lookup!$A$2:$I$108,7,0)</f>
        <v>2.6532</v>
      </c>
      <c r="Q59">
        <f t="shared" si="0"/>
        <v>388.45078580326424</v>
      </c>
    </row>
    <row r="60" spans="1:17" x14ac:dyDescent="0.2">
      <c r="A60" s="32">
        <v>44140</v>
      </c>
      <c r="C60" t="s">
        <v>383</v>
      </c>
      <c r="D60" t="s">
        <v>384</v>
      </c>
      <c r="E60">
        <v>3</v>
      </c>
      <c r="F60">
        <v>6</v>
      </c>
      <c r="G60" t="s">
        <v>334</v>
      </c>
      <c r="H60">
        <v>20</v>
      </c>
      <c r="I60">
        <v>1</v>
      </c>
      <c r="J60" t="s">
        <v>387</v>
      </c>
      <c r="K60" t="str">
        <f>VLOOKUP(G60,species.lookup!$A$2:$I$108,2,0)</f>
        <v>Redband Parrotfish</v>
      </c>
      <c r="L60" t="str">
        <f>VLOOKUP(G60,species.lookup!$A$2:$I$108,3,0)</f>
        <v>Sparisoma aurofrenatum</v>
      </c>
      <c r="M60" t="str">
        <f>VLOOKUP(G60,species.lookup!$A$2:$I$108,4,0)</f>
        <v>Scaridae</v>
      </c>
      <c r="N60" t="str">
        <f>VLOOKUP(G60,species.lookup!$A$2:$I$108,5,0)</f>
        <v>Herbivores</v>
      </c>
      <c r="O60">
        <f>VLOOKUP(G60,species.lookup!$A$2:$I$108,6,0)</f>
        <v>4.5999999999999999E-3</v>
      </c>
      <c r="P60">
        <f>VLOOKUP(G60,species.lookup!$A$2:$I$108,7,0)</f>
        <v>3.4291</v>
      </c>
      <c r="Q60">
        <f t="shared" si="0"/>
        <v>133.08214428296475</v>
      </c>
    </row>
    <row r="61" spans="1:17" x14ac:dyDescent="0.2">
      <c r="A61" s="32">
        <v>44140</v>
      </c>
      <c r="C61" t="s">
        <v>383</v>
      </c>
      <c r="D61" t="s">
        <v>384</v>
      </c>
      <c r="E61">
        <v>3</v>
      </c>
      <c r="F61">
        <v>6</v>
      </c>
      <c r="G61" t="s">
        <v>334</v>
      </c>
      <c r="H61">
        <v>21</v>
      </c>
      <c r="I61">
        <v>1</v>
      </c>
      <c r="J61" t="s">
        <v>386</v>
      </c>
      <c r="K61" t="str">
        <f>VLOOKUP(G61,species.lookup!$A$2:$I$108,2,0)</f>
        <v>Redband Parrotfish</v>
      </c>
      <c r="L61" t="str">
        <f>VLOOKUP(G61,species.lookup!$A$2:$I$108,3,0)</f>
        <v>Sparisoma aurofrenatum</v>
      </c>
      <c r="M61" t="str">
        <f>VLOOKUP(G61,species.lookup!$A$2:$I$108,4,0)</f>
        <v>Scaridae</v>
      </c>
      <c r="N61" t="str">
        <f>VLOOKUP(G61,species.lookup!$A$2:$I$108,5,0)</f>
        <v>Herbivores</v>
      </c>
      <c r="O61">
        <f>VLOOKUP(G61,species.lookup!$A$2:$I$108,6,0)</f>
        <v>4.5999999999999999E-3</v>
      </c>
      <c r="P61">
        <f>VLOOKUP(G61,species.lookup!$A$2:$I$108,7,0)</f>
        <v>3.4291</v>
      </c>
      <c r="Q61">
        <f t="shared" si="0"/>
        <v>157.31857911525435</v>
      </c>
    </row>
    <row r="62" spans="1:17" x14ac:dyDescent="0.2">
      <c r="A62" s="32">
        <v>44140</v>
      </c>
      <c r="C62" t="s">
        <v>383</v>
      </c>
      <c r="D62" t="s">
        <v>384</v>
      </c>
      <c r="E62">
        <v>3</v>
      </c>
      <c r="F62">
        <v>6</v>
      </c>
      <c r="G62" t="s">
        <v>30</v>
      </c>
      <c r="H62">
        <v>20</v>
      </c>
      <c r="I62">
        <v>1</v>
      </c>
      <c r="K62" t="str">
        <f>VLOOKUP(G62,species.lookup!$A$2:$I$108,2,0)</f>
        <v>Ocean Surgeonfish</v>
      </c>
      <c r="L62" t="str">
        <f>VLOOKUP(G62,species.lookup!$A$2:$I$108,3,0)</f>
        <v>Acanthurus bahianus</v>
      </c>
      <c r="M62" t="str">
        <f>VLOOKUP(G62,species.lookup!$A$2:$I$108,4,0)</f>
        <v>Acanthuridae</v>
      </c>
      <c r="N62" t="str">
        <f>VLOOKUP(G62,species.lookup!$A$2:$I$108,5,0)</f>
        <v>Herbivores</v>
      </c>
      <c r="O62">
        <f>VLOOKUP(G62,species.lookup!$A$2:$I$108,6,0)</f>
        <v>2.3699999999999999E-2</v>
      </c>
      <c r="P62">
        <f>VLOOKUP(G62,species.lookup!$A$2:$I$108,7,0)</f>
        <v>2.9752000000000001</v>
      </c>
      <c r="Q62">
        <f t="shared" si="0"/>
        <v>176.02436614067594</v>
      </c>
    </row>
    <row r="63" spans="1:17" x14ac:dyDescent="0.2">
      <c r="A63" s="32">
        <v>44140</v>
      </c>
      <c r="C63" t="s">
        <v>383</v>
      </c>
      <c r="D63" t="s">
        <v>384</v>
      </c>
      <c r="E63">
        <v>3</v>
      </c>
      <c r="F63">
        <v>6</v>
      </c>
      <c r="G63" t="s">
        <v>374</v>
      </c>
      <c r="H63">
        <v>3</v>
      </c>
      <c r="I63">
        <v>10</v>
      </c>
      <c r="K63" t="str">
        <f>VLOOKUP(G63,species.lookup!$A$2:$I$108,2,0)</f>
        <v>Bluehead Wrasse</v>
      </c>
      <c r="L63" t="str">
        <f>VLOOKUP(G63,species.lookup!$A$2:$I$108,3,0)</f>
        <v>Thalassoma bifasciatum</v>
      </c>
      <c r="M63" t="str">
        <f>VLOOKUP(G63,species.lookup!$A$2:$I$108,4,0)</f>
        <v>Labridae</v>
      </c>
      <c r="N63" t="str">
        <f>VLOOKUP(G63,species.lookup!$A$2:$I$108,5,0)</f>
        <v>Carnivores</v>
      </c>
      <c r="O63">
        <f>VLOOKUP(G63,species.lookup!$A$2:$I$108,6,0)</f>
        <v>8.9099999999999995E-3</v>
      </c>
      <c r="P63">
        <f>VLOOKUP(G63,species.lookup!$A$2:$I$108,7,0)</f>
        <v>3.01</v>
      </c>
      <c r="Q63">
        <f t="shared" si="0"/>
        <v>0.24322750267948948</v>
      </c>
    </row>
    <row r="64" spans="1:17" x14ac:dyDescent="0.2">
      <c r="A64" s="32">
        <v>44140</v>
      </c>
      <c r="C64" t="s">
        <v>383</v>
      </c>
      <c r="D64" t="s">
        <v>384</v>
      </c>
      <c r="E64">
        <v>3</v>
      </c>
      <c r="F64">
        <v>6</v>
      </c>
      <c r="G64" t="s">
        <v>374</v>
      </c>
      <c r="H64">
        <v>5</v>
      </c>
      <c r="I64">
        <v>10</v>
      </c>
      <c r="K64" t="str">
        <f>VLOOKUP(G64,species.lookup!$A$2:$I$108,2,0)</f>
        <v>Bluehead Wrasse</v>
      </c>
      <c r="L64" t="str">
        <f>VLOOKUP(G64,species.lookup!$A$2:$I$108,3,0)</f>
        <v>Thalassoma bifasciatum</v>
      </c>
      <c r="M64" t="str">
        <f>VLOOKUP(G64,species.lookup!$A$2:$I$108,4,0)</f>
        <v>Labridae</v>
      </c>
      <c r="N64" t="str">
        <f>VLOOKUP(G64,species.lookup!$A$2:$I$108,5,0)</f>
        <v>Carnivores</v>
      </c>
      <c r="O64">
        <f>VLOOKUP(G64,species.lookup!$A$2:$I$108,6,0)</f>
        <v>8.9099999999999995E-3</v>
      </c>
      <c r="P64">
        <f>VLOOKUP(G64,species.lookup!$A$2:$I$108,7,0)</f>
        <v>3.01</v>
      </c>
      <c r="Q64">
        <f t="shared" si="0"/>
        <v>1.1318201385239828</v>
      </c>
    </row>
    <row r="65" spans="1:17" x14ac:dyDescent="0.2">
      <c r="A65" s="32">
        <v>44140</v>
      </c>
      <c r="C65" t="s">
        <v>383</v>
      </c>
      <c r="D65" t="s">
        <v>384</v>
      </c>
      <c r="E65">
        <v>3</v>
      </c>
      <c r="F65">
        <v>6</v>
      </c>
      <c r="G65" t="s">
        <v>374</v>
      </c>
      <c r="H65">
        <v>8</v>
      </c>
      <c r="I65">
        <v>5</v>
      </c>
      <c r="K65" t="str">
        <f>VLOOKUP(G65,species.lookup!$A$2:$I$108,2,0)</f>
        <v>Bluehead Wrasse</v>
      </c>
      <c r="L65" t="str">
        <f>VLOOKUP(G65,species.lookup!$A$2:$I$108,3,0)</f>
        <v>Thalassoma bifasciatum</v>
      </c>
      <c r="M65" t="str">
        <f>VLOOKUP(G65,species.lookup!$A$2:$I$108,4,0)</f>
        <v>Labridae</v>
      </c>
      <c r="N65" t="str">
        <f>VLOOKUP(G65,species.lookup!$A$2:$I$108,5,0)</f>
        <v>Carnivores</v>
      </c>
      <c r="O65">
        <f>VLOOKUP(G65,species.lookup!$A$2:$I$108,6,0)</f>
        <v>8.9099999999999995E-3</v>
      </c>
      <c r="P65">
        <f>VLOOKUP(G65,species.lookup!$A$2:$I$108,7,0)</f>
        <v>3.01</v>
      </c>
      <c r="Q65">
        <f t="shared" si="0"/>
        <v>4.6577756365061544</v>
      </c>
    </row>
    <row r="66" spans="1:17" x14ac:dyDescent="0.2">
      <c r="A66" s="32">
        <v>44140</v>
      </c>
      <c r="C66" t="s">
        <v>383</v>
      </c>
      <c r="D66" t="s">
        <v>384</v>
      </c>
      <c r="E66">
        <v>3</v>
      </c>
      <c r="F66">
        <v>6</v>
      </c>
      <c r="G66" t="s">
        <v>353</v>
      </c>
      <c r="H66">
        <v>8</v>
      </c>
      <c r="I66">
        <v>2</v>
      </c>
      <c r="K66" t="str">
        <f>VLOOKUP(G66,species.lookup!$A$2:$I$108,2,0)</f>
        <v>Dusky Damselfish</v>
      </c>
      <c r="L66" t="str">
        <f>VLOOKUP(G66,species.lookup!$A$2:$I$108,3,0)</f>
        <v>Stegastes adustus </v>
      </c>
      <c r="M66" t="str">
        <f>VLOOKUP(G66,species.lookup!$A$2:$I$108,4,0)</f>
        <v>Pomacentridae</v>
      </c>
      <c r="N66" t="str">
        <f>VLOOKUP(G66,species.lookup!$A$2:$I$108,5,0)</f>
        <v>Herbivores</v>
      </c>
      <c r="O66">
        <f>VLOOKUP(G66,species.lookup!$A$2:$I$108,6,0)</f>
        <v>1.95E-2</v>
      </c>
      <c r="P66">
        <f>VLOOKUP(G66,species.lookup!$A$2:$I$108,7,0)</f>
        <v>2.99</v>
      </c>
      <c r="Q66">
        <f t="shared" si="0"/>
        <v>9.7785322511078778</v>
      </c>
    </row>
    <row r="67" spans="1:17" x14ac:dyDescent="0.2">
      <c r="A67" s="32">
        <v>44140</v>
      </c>
      <c r="C67" t="s">
        <v>383</v>
      </c>
      <c r="D67" t="s">
        <v>384</v>
      </c>
      <c r="E67">
        <v>4</v>
      </c>
      <c r="F67">
        <v>6</v>
      </c>
      <c r="G67" t="s">
        <v>324</v>
      </c>
      <c r="H67">
        <v>14</v>
      </c>
      <c r="I67">
        <v>1</v>
      </c>
      <c r="J67" t="s">
        <v>387</v>
      </c>
      <c r="K67" t="str">
        <f>VLOOKUP(G67,species.lookup!$A$2:$I$108,2,0)</f>
        <v>Queen Parrotfish</v>
      </c>
      <c r="L67" t="str">
        <f>VLOOKUP(G67,species.lookup!$A$2:$I$108,3,0)</f>
        <v>Scarus vetula</v>
      </c>
      <c r="M67" t="str">
        <f>VLOOKUP(G67,species.lookup!$A$2:$I$108,4,0)</f>
        <v>Scaridae</v>
      </c>
      <c r="N67" t="str">
        <f>VLOOKUP(G67,species.lookup!$A$2:$I$108,5,0)</f>
        <v>Herbivores</v>
      </c>
      <c r="O67">
        <f>VLOOKUP(G67,species.lookup!$A$2:$I$108,6,0)</f>
        <v>2.5000000000000001E-2</v>
      </c>
      <c r="P67">
        <f>VLOOKUP(G67,species.lookup!$A$2:$I$108,7,0)</f>
        <v>2.9214000000000002</v>
      </c>
      <c r="Q67">
        <f t="shared" ref="Q67:Q130" si="1">O67*H67^P67</f>
        <v>55.7491759254154</v>
      </c>
    </row>
    <row r="68" spans="1:17" x14ac:dyDescent="0.2">
      <c r="A68" s="32">
        <v>44140</v>
      </c>
      <c r="C68" t="s">
        <v>383</v>
      </c>
      <c r="D68" t="s">
        <v>384</v>
      </c>
      <c r="E68">
        <v>4</v>
      </c>
      <c r="F68">
        <v>6</v>
      </c>
      <c r="G68" t="s">
        <v>324</v>
      </c>
      <c r="H68">
        <v>18</v>
      </c>
      <c r="I68">
        <v>1</v>
      </c>
      <c r="J68" t="s">
        <v>387</v>
      </c>
      <c r="K68" t="str">
        <f>VLOOKUP(G68,species.lookup!$A$2:$I$108,2,0)</f>
        <v>Queen Parrotfish</v>
      </c>
      <c r="L68" t="str">
        <f>VLOOKUP(G68,species.lookup!$A$2:$I$108,3,0)</f>
        <v>Scarus vetula</v>
      </c>
      <c r="M68" t="str">
        <f>VLOOKUP(G68,species.lookup!$A$2:$I$108,4,0)</f>
        <v>Scaridae</v>
      </c>
      <c r="N68" t="str">
        <f>VLOOKUP(G68,species.lookup!$A$2:$I$108,5,0)</f>
        <v>Herbivores</v>
      </c>
      <c r="O68">
        <f>VLOOKUP(G68,species.lookup!$A$2:$I$108,6,0)</f>
        <v>2.5000000000000001E-2</v>
      </c>
      <c r="P68">
        <f>VLOOKUP(G68,species.lookup!$A$2:$I$108,7,0)</f>
        <v>2.9214000000000002</v>
      </c>
      <c r="Q68">
        <f t="shared" si="1"/>
        <v>116.16976346401027</v>
      </c>
    </row>
    <row r="69" spans="1:17" x14ac:dyDescent="0.2">
      <c r="A69" s="32">
        <v>44140</v>
      </c>
      <c r="C69" t="s">
        <v>383</v>
      </c>
      <c r="D69" t="s">
        <v>384</v>
      </c>
      <c r="E69">
        <v>4</v>
      </c>
      <c r="F69">
        <v>6</v>
      </c>
      <c r="G69" t="s">
        <v>39</v>
      </c>
      <c r="H69">
        <v>5</v>
      </c>
      <c r="I69">
        <v>2</v>
      </c>
      <c r="K69" t="str">
        <f>VLOOKUP(G69,species.lookup!$A$2:$I$108,2,0)</f>
        <v>Blue Tang</v>
      </c>
      <c r="L69" t="str">
        <f>VLOOKUP(G69,species.lookup!$A$2:$I$108,3,0)</f>
        <v>Acanthurus coeruleus</v>
      </c>
      <c r="M69" t="str">
        <f>VLOOKUP(G69,species.lookup!$A$2:$I$108,4,0)</f>
        <v>Acanthuridae</v>
      </c>
      <c r="N69" t="str">
        <f>VLOOKUP(G69,species.lookup!$A$2:$I$108,5,0)</f>
        <v>Herbivores</v>
      </c>
      <c r="O69">
        <f>VLOOKUP(G69,species.lookup!$A$2:$I$108,6,0)</f>
        <v>4.1500000000000002E-2</v>
      </c>
      <c r="P69">
        <f>VLOOKUP(G69,species.lookup!$A$2:$I$108,7,0)</f>
        <v>2.8346</v>
      </c>
      <c r="Q69">
        <f t="shared" si="1"/>
        <v>3.9751037756219527</v>
      </c>
    </row>
    <row r="70" spans="1:17" x14ac:dyDescent="0.2">
      <c r="A70" s="32">
        <v>44140</v>
      </c>
      <c r="C70" t="s">
        <v>383</v>
      </c>
      <c r="D70" t="s">
        <v>384</v>
      </c>
      <c r="E70">
        <v>4</v>
      </c>
      <c r="F70">
        <v>6</v>
      </c>
      <c r="G70" t="s">
        <v>39</v>
      </c>
      <c r="H70">
        <v>18</v>
      </c>
      <c r="I70">
        <v>1</v>
      </c>
      <c r="K70" t="str">
        <f>VLOOKUP(G70,species.lookup!$A$2:$I$108,2,0)</f>
        <v>Blue Tang</v>
      </c>
      <c r="L70" t="str">
        <f>VLOOKUP(G70,species.lookup!$A$2:$I$108,3,0)</f>
        <v>Acanthurus coeruleus</v>
      </c>
      <c r="M70" t="str">
        <f>VLOOKUP(G70,species.lookup!$A$2:$I$108,4,0)</f>
        <v>Acanthuridae</v>
      </c>
      <c r="N70" t="str">
        <f>VLOOKUP(G70,species.lookup!$A$2:$I$108,5,0)</f>
        <v>Herbivores</v>
      </c>
      <c r="O70">
        <f>VLOOKUP(G70,species.lookup!$A$2:$I$108,6,0)</f>
        <v>4.1500000000000002E-2</v>
      </c>
      <c r="P70">
        <f>VLOOKUP(G70,species.lookup!$A$2:$I$108,7,0)</f>
        <v>2.8346</v>
      </c>
      <c r="Q70">
        <f t="shared" si="1"/>
        <v>150.05260508576984</v>
      </c>
    </row>
    <row r="71" spans="1:17" x14ac:dyDescent="0.2">
      <c r="A71" s="32">
        <v>44140</v>
      </c>
      <c r="C71" t="s">
        <v>383</v>
      </c>
      <c r="D71" t="s">
        <v>384</v>
      </c>
      <c r="E71">
        <v>4</v>
      </c>
      <c r="F71">
        <v>6</v>
      </c>
      <c r="G71" t="s">
        <v>318</v>
      </c>
      <c r="H71">
        <v>8</v>
      </c>
      <c r="I71">
        <v>1</v>
      </c>
      <c r="J71" t="s">
        <v>385</v>
      </c>
      <c r="K71" t="str">
        <f>VLOOKUP(G71,species.lookup!$A$2:$I$108,2,0)</f>
        <v>Striped Parrotfish</v>
      </c>
      <c r="L71" t="str">
        <f>VLOOKUP(G71,species.lookup!$A$2:$I$108,3,0)</f>
        <v>Scarus iserti</v>
      </c>
      <c r="M71" t="str">
        <f>VLOOKUP(G71,species.lookup!$A$2:$I$108,4,0)</f>
        <v>Scaridae</v>
      </c>
      <c r="N71" t="str">
        <f>VLOOKUP(G71,species.lookup!$A$2:$I$108,5,0)</f>
        <v>Herbivores</v>
      </c>
      <c r="O71">
        <f>VLOOKUP(G71,species.lookup!$A$2:$I$108,6,0)</f>
        <v>1.47E-2</v>
      </c>
      <c r="P71">
        <f>VLOOKUP(G71,species.lookup!$A$2:$I$108,7,0)</f>
        <v>3.0548000000000002</v>
      </c>
      <c r="Q71">
        <f t="shared" si="1"/>
        <v>8.4348356905685886</v>
      </c>
    </row>
    <row r="72" spans="1:17" x14ac:dyDescent="0.2">
      <c r="A72" s="32">
        <v>44140</v>
      </c>
      <c r="C72" t="s">
        <v>383</v>
      </c>
      <c r="D72" t="s">
        <v>384</v>
      </c>
      <c r="E72">
        <v>4</v>
      </c>
      <c r="F72">
        <v>6</v>
      </c>
      <c r="G72" t="s">
        <v>318</v>
      </c>
      <c r="H72">
        <v>10</v>
      </c>
      <c r="I72">
        <v>2</v>
      </c>
      <c r="J72" t="s">
        <v>385</v>
      </c>
      <c r="K72" t="str">
        <f>VLOOKUP(G72,species.lookup!$A$2:$I$108,2,0)</f>
        <v>Striped Parrotfish</v>
      </c>
      <c r="L72" t="str">
        <f>VLOOKUP(G72,species.lookup!$A$2:$I$108,3,0)</f>
        <v>Scarus iserti</v>
      </c>
      <c r="M72" t="str">
        <f>VLOOKUP(G72,species.lookup!$A$2:$I$108,4,0)</f>
        <v>Scaridae</v>
      </c>
      <c r="N72" t="str">
        <f>VLOOKUP(G72,species.lookup!$A$2:$I$108,5,0)</f>
        <v>Herbivores</v>
      </c>
      <c r="O72">
        <f>VLOOKUP(G72,species.lookup!$A$2:$I$108,6,0)</f>
        <v>1.47E-2</v>
      </c>
      <c r="P72">
        <f>VLOOKUP(G72,species.lookup!$A$2:$I$108,7,0)</f>
        <v>3.0548000000000002</v>
      </c>
      <c r="Q72">
        <f t="shared" si="1"/>
        <v>16.676977189904147</v>
      </c>
    </row>
    <row r="73" spans="1:17" x14ac:dyDescent="0.2">
      <c r="A73" s="32">
        <v>44140</v>
      </c>
      <c r="C73" t="s">
        <v>383</v>
      </c>
      <c r="D73" t="s">
        <v>384</v>
      </c>
      <c r="E73">
        <v>4</v>
      </c>
      <c r="F73">
        <v>6</v>
      </c>
      <c r="G73" t="s">
        <v>318</v>
      </c>
      <c r="H73">
        <v>6</v>
      </c>
      <c r="I73">
        <v>10</v>
      </c>
      <c r="J73" t="s">
        <v>385</v>
      </c>
      <c r="K73" t="str">
        <f>VLOOKUP(G73,species.lookup!$A$2:$I$108,2,0)</f>
        <v>Striped Parrotfish</v>
      </c>
      <c r="L73" t="str">
        <f>VLOOKUP(G73,species.lookup!$A$2:$I$108,3,0)</f>
        <v>Scarus iserti</v>
      </c>
      <c r="M73" t="str">
        <f>VLOOKUP(G73,species.lookup!$A$2:$I$108,4,0)</f>
        <v>Scaridae</v>
      </c>
      <c r="N73" t="str">
        <f>VLOOKUP(G73,species.lookup!$A$2:$I$108,5,0)</f>
        <v>Herbivores</v>
      </c>
      <c r="O73">
        <f>VLOOKUP(G73,species.lookup!$A$2:$I$108,6,0)</f>
        <v>1.47E-2</v>
      </c>
      <c r="P73">
        <f>VLOOKUP(G73,species.lookup!$A$2:$I$108,7,0)</f>
        <v>3.0548000000000002</v>
      </c>
      <c r="Q73">
        <f t="shared" si="1"/>
        <v>3.5027873644931384</v>
      </c>
    </row>
    <row r="74" spans="1:17" x14ac:dyDescent="0.2">
      <c r="A74" s="32">
        <v>44140</v>
      </c>
      <c r="C74" t="s">
        <v>383</v>
      </c>
      <c r="D74" t="s">
        <v>384</v>
      </c>
      <c r="E74">
        <v>4</v>
      </c>
      <c r="F74">
        <v>6</v>
      </c>
      <c r="G74" t="s">
        <v>191</v>
      </c>
      <c r="H74">
        <v>4</v>
      </c>
      <c r="I74">
        <v>1</v>
      </c>
      <c r="K74" t="str">
        <f>VLOOKUP(G74,species.lookup!$A$2:$I$108,2,0)</f>
        <v>Slippery Dick</v>
      </c>
      <c r="L74" t="str">
        <f>VLOOKUP(G74,species.lookup!$A$2:$I$108,3,0)</f>
        <v>Halichoeres bivittatus</v>
      </c>
      <c r="M74" t="str">
        <f>VLOOKUP(G74,species.lookup!$A$2:$I$108,4,0)</f>
        <v>Labridae</v>
      </c>
      <c r="N74" t="str">
        <f>VLOOKUP(G74,species.lookup!$A$2:$I$108,5,0)</f>
        <v>Carnivores</v>
      </c>
      <c r="O74">
        <f>VLOOKUP(G74,species.lookup!$A$2:$I$108,6,0)</f>
        <v>9.3299999999999998E-3</v>
      </c>
      <c r="P74">
        <f>VLOOKUP(G74,species.lookup!$A$2:$I$108,7,0)</f>
        <v>3.06</v>
      </c>
      <c r="Q74">
        <f t="shared" si="1"/>
        <v>0.64891112111155991</v>
      </c>
    </row>
    <row r="75" spans="1:17" x14ac:dyDescent="0.2">
      <c r="A75" s="32">
        <v>44140</v>
      </c>
      <c r="C75" t="s">
        <v>383</v>
      </c>
      <c r="D75" t="s">
        <v>384</v>
      </c>
      <c r="E75">
        <v>4</v>
      </c>
      <c r="F75">
        <v>6</v>
      </c>
      <c r="G75" t="s">
        <v>334</v>
      </c>
      <c r="H75">
        <v>4</v>
      </c>
      <c r="I75">
        <v>1</v>
      </c>
      <c r="J75" t="s">
        <v>385</v>
      </c>
      <c r="K75" t="str">
        <f>VLOOKUP(G75,species.lookup!$A$2:$I$108,2,0)</f>
        <v>Redband Parrotfish</v>
      </c>
      <c r="L75" t="str">
        <f>VLOOKUP(G75,species.lookup!$A$2:$I$108,3,0)</f>
        <v>Sparisoma aurofrenatum</v>
      </c>
      <c r="M75" t="str">
        <f>VLOOKUP(G75,species.lookup!$A$2:$I$108,4,0)</f>
        <v>Scaridae</v>
      </c>
      <c r="N75" t="str">
        <f>VLOOKUP(G75,species.lookup!$A$2:$I$108,5,0)</f>
        <v>Herbivores</v>
      </c>
      <c r="O75">
        <f>VLOOKUP(G75,species.lookup!$A$2:$I$108,6,0)</f>
        <v>4.5999999999999999E-3</v>
      </c>
      <c r="P75">
        <f>VLOOKUP(G75,species.lookup!$A$2:$I$108,7,0)</f>
        <v>3.4291</v>
      </c>
      <c r="Q75">
        <f t="shared" si="1"/>
        <v>0.53368100802107599</v>
      </c>
    </row>
    <row r="76" spans="1:17" x14ac:dyDescent="0.2">
      <c r="A76" s="32">
        <v>44140</v>
      </c>
      <c r="C76" t="s">
        <v>383</v>
      </c>
      <c r="D76" t="s">
        <v>384</v>
      </c>
      <c r="E76">
        <v>4</v>
      </c>
      <c r="F76">
        <v>6</v>
      </c>
      <c r="G76" t="s">
        <v>58</v>
      </c>
      <c r="H76">
        <v>20</v>
      </c>
      <c r="I76">
        <v>1</v>
      </c>
      <c r="K76" t="str">
        <f>VLOOKUP(G76,species.lookup!$A$2:$I$108,2,0)</f>
        <v>Spanish Hogfish</v>
      </c>
      <c r="L76" t="str">
        <f>VLOOKUP(G76,species.lookup!$A$2:$I$108,3,0)</f>
        <v>Bodianus rufus</v>
      </c>
      <c r="M76" t="str">
        <f>VLOOKUP(G76,species.lookup!$A$2:$I$108,4,0)</f>
        <v>Labridae</v>
      </c>
      <c r="N76" t="str">
        <f>VLOOKUP(G76,species.lookup!$A$2:$I$108,5,0)</f>
        <v>Carnivores</v>
      </c>
      <c r="O76">
        <f>VLOOKUP(G76,species.lookup!$A$2:$I$108,6,0)</f>
        <v>1.44E-2</v>
      </c>
      <c r="P76">
        <f>VLOOKUP(G76,species.lookup!$A$2:$I$108,7,0)</f>
        <v>3.0531999999999999</v>
      </c>
      <c r="Q76">
        <f t="shared" si="1"/>
        <v>135.10370993053809</v>
      </c>
    </row>
    <row r="77" spans="1:17" x14ac:dyDescent="0.2">
      <c r="A77" s="32">
        <v>44140</v>
      </c>
      <c r="C77" t="s">
        <v>383</v>
      </c>
      <c r="D77" t="s">
        <v>384</v>
      </c>
      <c r="E77">
        <v>4</v>
      </c>
      <c r="F77">
        <v>6</v>
      </c>
      <c r="G77" t="s">
        <v>240</v>
      </c>
      <c r="H77">
        <v>9</v>
      </c>
      <c r="I77">
        <v>1</v>
      </c>
      <c r="K77" t="str">
        <f>VLOOKUP(G77,species.lookup!$A$2:$I$108,2,0)</f>
        <v>Smooth Trunkfish</v>
      </c>
      <c r="L77" t="str">
        <f>VLOOKUP(G77,species.lookup!$A$2:$I$108,3,0)</f>
        <v>Lactophyrs triqueter</v>
      </c>
      <c r="M77" t="str">
        <f>VLOOKUP(G77,species.lookup!$A$2:$I$108,4,0)</f>
        <v>Ostraciidae</v>
      </c>
      <c r="N77" t="str">
        <f>VLOOKUP(G77,species.lookup!$A$2:$I$108,5,0)</f>
        <v>Omnivores</v>
      </c>
      <c r="O77">
        <f>VLOOKUP(G77,species.lookup!$A$2:$I$108,6,0)</f>
        <v>4.8980000000000003E-2</v>
      </c>
      <c r="P77">
        <f>VLOOKUP(G77,species.lookup!$A$2:$I$108,7,0)</f>
        <v>2.78</v>
      </c>
      <c r="Q77">
        <f t="shared" si="1"/>
        <v>22.019779057758182</v>
      </c>
    </row>
    <row r="78" spans="1:17" x14ac:dyDescent="0.2">
      <c r="A78" s="32">
        <v>44140</v>
      </c>
      <c r="C78" t="s">
        <v>383</v>
      </c>
      <c r="D78" t="s">
        <v>384</v>
      </c>
      <c r="E78">
        <v>4</v>
      </c>
      <c r="F78">
        <v>6</v>
      </c>
      <c r="G78" t="s">
        <v>266</v>
      </c>
      <c r="H78">
        <v>22</v>
      </c>
      <c r="I78">
        <v>1</v>
      </c>
      <c r="K78" t="str">
        <f>VLOOKUP(G78,species.lookup!$A$2:$I$108,2,0)</f>
        <v>Black Durgon</v>
      </c>
      <c r="L78" t="str">
        <f>VLOOKUP(G78,species.lookup!$A$2:$I$108,3,0)</f>
        <v>Melichthys niger</v>
      </c>
      <c r="M78" t="str">
        <f>VLOOKUP(G78,species.lookup!$A$2:$I$108,4,0)</f>
        <v>Balistidae</v>
      </c>
      <c r="N78" t="str">
        <f>VLOOKUP(G78,species.lookup!$A$2:$I$108,5,0)</f>
        <v>Omnivores</v>
      </c>
      <c r="O78">
        <f>VLOOKUP(G78,species.lookup!$A$2:$I$108,6,0)</f>
        <v>5.62E-2</v>
      </c>
      <c r="P78">
        <f>VLOOKUP(G78,species.lookup!$A$2:$I$108,7,0)</f>
        <v>2.6532</v>
      </c>
      <c r="Q78">
        <f t="shared" si="1"/>
        <v>204.85764333677099</v>
      </c>
    </row>
    <row r="79" spans="1:17" x14ac:dyDescent="0.2">
      <c r="A79" s="32">
        <v>44140</v>
      </c>
      <c r="C79" t="s">
        <v>383</v>
      </c>
      <c r="D79" t="s">
        <v>384</v>
      </c>
      <c r="E79">
        <v>4</v>
      </c>
      <c r="F79">
        <v>6</v>
      </c>
      <c r="G79" t="s">
        <v>266</v>
      </c>
      <c r="H79">
        <v>28</v>
      </c>
      <c r="I79">
        <v>1</v>
      </c>
      <c r="K79" t="str">
        <f>VLOOKUP(G79,species.lookup!$A$2:$I$108,2,0)</f>
        <v>Black Durgon</v>
      </c>
      <c r="L79" t="str">
        <f>VLOOKUP(G79,species.lookup!$A$2:$I$108,3,0)</f>
        <v>Melichthys niger</v>
      </c>
      <c r="M79" t="str">
        <f>VLOOKUP(G79,species.lookup!$A$2:$I$108,4,0)</f>
        <v>Balistidae</v>
      </c>
      <c r="N79" t="str">
        <f>VLOOKUP(G79,species.lookup!$A$2:$I$108,5,0)</f>
        <v>Omnivores</v>
      </c>
      <c r="O79">
        <f>VLOOKUP(G79,species.lookup!$A$2:$I$108,6,0)</f>
        <v>5.62E-2</v>
      </c>
      <c r="P79">
        <f>VLOOKUP(G79,species.lookup!$A$2:$I$108,7,0)</f>
        <v>2.6532</v>
      </c>
      <c r="Q79">
        <f t="shared" si="1"/>
        <v>388.45078580326424</v>
      </c>
    </row>
    <row r="80" spans="1:17" x14ac:dyDescent="0.2">
      <c r="A80" s="32">
        <v>44140</v>
      </c>
      <c r="C80" t="s">
        <v>383</v>
      </c>
      <c r="D80" t="s">
        <v>384</v>
      </c>
      <c r="E80">
        <v>4</v>
      </c>
      <c r="F80">
        <v>6</v>
      </c>
      <c r="G80" t="s">
        <v>30</v>
      </c>
      <c r="H80">
        <v>15</v>
      </c>
      <c r="I80">
        <v>1</v>
      </c>
      <c r="K80" t="str">
        <f>VLOOKUP(G80,species.lookup!$A$2:$I$108,2,0)</f>
        <v>Ocean Surgeonfish</v>
      </c>
      <c r="L80" t="str">
        <f>VLOOKUP(G80,species.lookup!$A$2:$I$108,3,0)</f>
        <v>Acanthurus bahianus</v>
      </c>
      <c r="M80" t="str">
        <f>VLOOKUP(G80,species.lookup!$A$2:$I$108,4,0)</f>
        <v>Acanthuridae</v>
      </c>
      <c r="N80" t="str">
        <f>VLOOKUP(G80,species.lookup!$A$2:$I$108,5,0)</f>
        <v>Herbivores</v>
      </c>
      <c r="O80">
        <f>VLOOKUP(G80,species.lookup!$A$2:$I$108,6,0)</f>
        <v>2.3699999999999999E-2</v>
      </c>
      <c r="P80">
        <f>VLOOKUP(G80,species.lookup!$A$2:$I$108,7,0)</f>
        <v>2.9752000000000001</v>
      </c>
      <c r="Q80">
        <f t="shared" si="1"/>
        <v>74.791985048275095</v>
      </c>
    </row>
    <row r="81" spans="1:17" x14ac:dyDescent="0.2">
      <c r="A81" s="32">
        <v>44140</v>
      </c>
      <c r="C81" t="s">
        <v>383</v>
      </c>
      <c r="D81" t="s">
        <v>384</v>
      </c>
      <c r="E81">
        <v>4</v>
      </c>
      <c r="F81">
        <v>6</v>
      </c>
      <c r="G81" t="s">
        <v>203</v>
      </c>
      <c r="H81">
        <v>8</v>
      </c>
      <c r="I81">
        <v>1</v>
      </c>
      <c r="K81" t="str">
        <f>VLOOKUP(G81,species.lookup!$A$2:$I$108,2,0)</f>
        <v>Puddingwife</v>
      </c>
      <c r="L81" t="str">
        <f>VLOOKUP(G81,species.lookup!$A$2:$I$108,3,0)</f>
        <v>Halichoeres radiatus</v>
      </c>
      <c r="M81" t="str">
        <f>VLOOKUP(G81,species.lookup!$A$2:$I$108,4,0)</f>
        <v>Labridae</v>
      </c>
      <c r="N81" t="str">
        <f>VLOOKUP(G81,species.lookup!$A$2:$I$108,5,0)</f>
        <v>Carnivores</v>
      </c>
      <c r="O81">
        <f>VLOOKUP(G81,species.lookup!$A$2:$I$108,6,0)</f>
        <v>1.3100000000000001E-2</v>
      </c>
      <c r="P81">
        <f>VLOOKUP(G81,species.lookup!$A$2:$I$108,7,0)</f>
        <v>3.0379999999999998</v>
      </c>
      <c r="Q81">
        <f t="shared" si="1"/>
        <v>7.2586971357628647</v>
      </c>
    </row>
    <row r="82" spans="1:17" x14ac:dyDescent="0.2">
      <c r="A82" s="32">
        <v>44140</v>
      </c>
      <c r="C82" t="s">
        <v>383</v>
      </c>
      <c r="D82" t="s">
        <v>384</v>
      </c>
      <c r="E82">
        <v>4</v>
      </c>
      <c r="F82">
        <v>6</v>
      </c>
      <c r="G82" t="s">
        <v>222</v>
      </c>
      <c r="H82">
        <v>21</v>
      </c>
      <c r="I82">
        <v>1</v>
      </c>
      <c r="K82" t="str">
        <f>VLOOKUP(G82,species.lookup!$A$2:$I$108,2,0)</f>
        <v>Longspine squirrelfish</v>
      </c>
      <c r="L82" t="str">
        <f>VLOOKUP(G82,species.lookup!$A$2:$I$108,3,0)</f>
        <v>Holocentrus rufus</v>
      </c>
      <c r="M82" t="str">
        <f>VLOOKUP(G82,species.lookup!$A$2:$I$108,4,0)</f>
        <v>Holocentridae</v>
      </c>
      <c r="N82" t="str">
        <f>VLOOKUP(G82,species.lookup!$A$2:$I$108,5,0)</f>
        <v>Carnivores</v>
      </c>
      <c r="O82">
        <f>VLOOKUP(G82,species.lookup!$A$2:$I$108,6,0)</f>
        <v>1.1480000000000001E-2</v>
      </c>
      <c r="P82">
        <f>VLOOKUP(G82,species.lookup!$A$2:$I$108,7,0)</f>
        <v>2.89</v>
      </c>
      <c r="Q82">
        <f t="shared" si="1"/>
        <v>76.059882444026258</v>
      </c>
    </row>
    <row r="83" spans="1:17" x14ac:dyDescent="0.2">
      <c r="A83" s="32">
        <v>44140</v>
      </c>
      <c r="C83" t="s">
        <v>383</v>
      </c>
      <c r="D83" t="s">
        <v>384</v>
      </c>
      <c r="E83">
        <v>4</v>
      </c>
      <c r="F83">
        <v>6</v>
      </c>
      <c r="G83" t="s">
        <v>374</v>
      </c>
      <c r="H83">
        <v>10</v>
      </c>
      <c r="I83">
        <v>1</v>
      </c>
      <c r="K83" t="str">
        <f>VLOOKUP(G83,species.lookup!$A$2:$I$108,2,0)</f>
        <v>Bluehead Wrasse</v>
      </c>
      <c r="L83" t="str">
        <f>VLOOKUP(G83,species.lookup!$A$2:$I$108,3,0)</f>
        <v>Thalassoma bifasciatum</v>
      </c>
      <c r="M83" t="str">
        <f>VLOOKUP(G83,species.lookup!$A$2:$I$108,4,0)</f>
        <v>Labridae</v>
      </c>
      <c r="N83" t="str">
        <f>VLOOKUP(G83,species.lookup!$A$2:$I$108,5,0)</f>
        <v>Carnivores</v>
      </c>
      <c r="O83">
        <f>VLOOKUP(G83,species.lookup!$A$2:$I$108,6,0)</f>
        <v>8.9099999999999995E-3</v>
      </c>
      <c r="P83">
        <f>VLOOKUP(G83,species.lookup!$A$2:$I$108,7,0)</f>
        <v>3.01</v>
      </c>
      <c r="Q83">
        <f t="shared" si="1"/>
        <v>9.1175405612215243</v>
      </c>
    </row>
    <row r="84" spans="1:17" x14ac:dyDescent="0.2">
      <c r="A84" s="32">
        <v>44140</v>
      </c>
      <c r="C84" t="s">
        <v>383</v>
      </c>
      <c r="D84" t="s">
        <v>384</v>
      </c>
      <c r="E84">
        <v>4</v>
      </c>
      <c r="F84">
        <v>6</v>
      </c>
      <c r="G84" t="s">
        <v>374</v>
      </c>
      <c r="H84">
        <v>4</v>
      </c>
      <c r="I84">
        <v>10</v>
      </c>
      <c r="K84" t="str">
        <f>VLOOKUP(G84,species.lookup!$A$2:$I$108,2,0)</f>
        <v>Bluehead Wrasse</v>
      </c>
      <c r="L84" t="str">
        <f>VLOOKUP(G84,species.lookup!$A$2:$I$108,3,0)</f>
        <v>Thalassoma bifasciatum</v>
      </c>
      <c r="M84" t="str">
        <f>VLOOKUP(G84,species.lookup!$A$2:$I$108,4,0)</f>
        <v>Labridae</v>
      </c>
      <c r="N84" t="str">
        <f>VLOOKUP(G84,species.lookup!$A$2:$I$108,5,0)</f>
        <v>Carnivores</v>
      </c>
      <c r="O84">
        <f>VLOOKUP(G84,species.lookup!$A$2:$I$108,6,0)</f>
        <v>8.9099999999999995E-3</v>
      </c>
      <c r="P84">
        <f>VLOOKUP(G84,species.lookup!$A$2:$I$108,7,0)</f>
        <v>3.01</v>
      </c>
      <c r="Q84">
        <f t="shared" si="1"/>
        <v>0.5782002537554658</v>
      </c>
    </row>
    <row r="85" spans="1:17" x14ac:dyDescent="0.2">
      <c r="A85" s="32">
        <v>44140</v>
      </c>
      <c r="C85" t="s">
        <v>383</v>
      </c>
      <c r="D85" t="s">
        <v>384</v>
      </c>
      <c r="E85">
        <v>4</v>
      </c>
      <c r="F85">
        <v>6</v>
      </c>
      <c r="G85" t="s">
        <v>353</v>
      </c>
      <c r="H85">
        <v>10</v>
      </c>
      <c r="I85">
        <v>2</v>
      </c>
      <c r="K85" t="str">
        <f>VLOOKUP(G85,species.lookup!$A$2:$I$108,2,0)</f>
        <v>Dusky Damselfish</v>
      </c>
      <c r="L85" t="str">
        <f>VLOOKUP(G85,species.lookup!$A$2:$I$108,3,0)</f>
        <v>Stegastes adustus </v>
      </c>
      <c r="M85" t="str">
        <f>VLOOKUP(G85,species.lookup!$A$2:$I$108,4,0)</f>
        <v>Pomacentridae</v>
      </c>
      <c r="N85" t="str">
        <f>VLOOKUP(G85,species.lookup!$A$2:$I$108,5,0)</f>
        <v>Herbivores</v>
      </c>
      <c r="O85">
        <f>VLOOKUP(G85,species.lookup!$A$2:$I$108,6,0)</f>
        <v>1.95E-2</v>
      </c>
      <c r="P85">
        <f>VLOOKUP(G85,species.lookup!$A$2:$I$108,7,0)</f>
        <v>2.99</v>
      </c>
      <c r="Q85">
        <f t="shared" si="1"/>
        <v>19.056125808638321</v>
      </c>
    </row>
    <row r="86" spans="1:17" x14ac:dyDescent="0.2">
      <c r="A86" s="32">
        <v>44140</v>
      </c>
      <c r="C86" t="s">
        <v>383</v>
      </c>
      <c r="D86" t="s">
        <v>384</v>
      </c>
      <c r="E86">
        <v>4</v>
      </c>
      <c r="F86">
        <v>6</v>
      </c>
      <c r="G86" t="s">
        <v>353</v>
      </c>
      <c r="H86">
        <v>8</v>
      </c>
      <c r="I86">
        <v>6</v>
      </c>
      <c r="K86" t="str">
        <f>VLOOKUP(G86,species.lookup!$A$2:$I$108,2,0)</f>
        <v>Dusky Damselfish</v>
      </c>
      <c r="L86" t="str">
        <f>VLOOKUP(G86,species.lookup!$A$2:$I$108,3,0)</f>
        <v>Stegastes adustus </v>
      </c>
      <c r="M86" t="str">
        <f>VLOOKUP(G86,species.lookup!$A$2:$I$108,4,0)</f>
        <v>Pomacentridae</v>
      </c>
      <c r="N86" t="str">
        <f>VLOOKUP(G86,species.lookup!$A$2:$I$108,5,0)</f>
        <v>Herbivores</v>
      </c>
      <c r="O86">
        <f>VLOOKUP(G86,species.lookup!$A$2:$I$108,6,0)</f>
        <v>1.95E-2</v>
      </c>
      <c r="P86">
        <f>VLOOKUP(G86,species.lookup!$A$2:$I$108,7,0)</f>
        <v>2.99</v>
      </c>
      <c r="Q86">
        <f t="shared" si="1"/>
        <v>9.7785322511078778</v>
      </c>
    </row>
    <row r="87" spans="1:17" x14ac:dyDescent="0.2">
      <c r="A87" s="32">
        <v>44140</v>
      </c>
      <c r="C87" t="s">
        <v>383</v>
      </c>
      <c r="D87" t="s">
        <v>384</v>
      </c>
      <c r="E87">
        <v>4</v>
      </c>
      <c r="F87">
        <v>6</v>
      </c>
      <c r="G87" t="s">
        <v>194</v>
      </c>
      <c r="H87">
        <v>10</v>
      </c>
      <c r="I87">
        <v>1</v>
      </c>
      <c r="K87" t="str">
        <f>VLOOKUP(G87,species.lookup!$A$2:$I$108,2,0)</f>
        <v>Yellowhead Wrasse</v>
      </c>
      <c r="L87" t="str">
        <f>VLOOKUP(G87,species.lookup!$A$2:$I$108,3,0)</f>
        <v>Halichoeres garnoti</v>
      </c>
      <c r="M87" t="str">
        <f>VLOOKUP(G87,species.lookup!$A$2:$I$108,4,0)</f>
        <v>Labridae</v>
      </c>
      <c r="N87" t="str">
        <f>VLOOKUP(G87,species.lookup!$A$2:$I$108,5,0)</f>
        <v>Carnivores</v>
      </c>
      <c r="O87">
        <f>VLOOKUP(G87,species.lookup!$A$2:$I$108,6,0)</f>
        <v>0.01</v>
      </c>
      <c r="P87">
        <f>VLOOKUP(G87,species.lookup!$A$2:$I$108,7,0)</f>
        <v>3.13</v>
      </c>
      <c r="Q87">
        <f t="shared" si="1"/>
        <v>13.48962882591654</v>
      </c>
    </row>
    <row r="88" spans="1:17" x14ac:dyDescent="0.2">
      <c r="A88" s="32">
        <v>44140</v>
      </c>
      <c r="C88" t="s">
        <v>383</v>
      </c>
      <c r="D88" t="s">
        <v>384</v>
      </c>
      <c r="E88">
        <v>5</v>
      </c>
      <c r="F88">
        <v>7</v>
      </c>
      <c r="G88" t="s">
        <v>324</v>
      </c>
      <c r="H88">
        <v>20</v>
      </c>
      <c r="I88">
        <v>1</v>
      </c>
      <c r="J88" t="s">
        <v>387</v>
      </c>
      <c r="K88" t="str">
        <f>VLOOKUP(G88,species.lookup!$A$2:$I$108,2,0)</f>
        <v>Queen Parrotfish</v>
      </c>
      <c r="L88" t="str">
        <f>VLOOKUP(G88,species.lookup!$A$2:$I$108,3,0)</f>
        <v>Scarus vetula</v>
      </c>
      <c r="M88" t="str">
        <f>VLOOKUP(G88,species.lookup!$A$2:$I$108,4,0)</f>
        <v>Scaridae</v>
      </c>
      <c r="N88" t="str">
        <f>VLOOKUP(G88,species.lookup!$A$2:$I$108,5,0)</f>
        <v>Herbivores</v>
      </c>
      <c r="O88">
        <f>VLOOKUP(G88,species.lookup!$A$2:$I$108,6,0)</f>
        <v>2.5000000000000001E-2</v>
      </c>
      <c r="P88">
        <f>VLOOKUP(G88,species.lookup!$A$2:$I$108,7,0)</f>
        <v>2.9214000000000002</v>
      </c>
      <c r="Q88">
        <f t="shared" si="1"/>
        <v>158.04073398743014</v>
      </c>
    </row>
    <row r="89" spans="1:17" x14ac:dyDescent="0.2">
      <c r="A89" s="32">
        <v>44140</v>
      </c>
      <c r="C89" t="s">
        <v>383</v>
      </c>
      <c r="D89" t="s">
        <v>384</v>
      </c>
      <c r="E89">
        <v>5</v>
      </c>
      <c r="F89">
        <v>7</v>
      </c>
      <c r="G89" t="s">
        <v>266</v>
      </c>
      <c r="H89">
        <v>29</v>
      </c>
      <c r="I89">
        <v>1</v>
      </c>
      <c r="K89" t="str">
        <f>VLOOKUP(G89,species.lookup!$A$2:$I$108,2,0)</f>
        <v>Black Durgon</v>
      </c>
      <c r="L89" t="str">
        <f>VLOOKUP(G89,species.lookup!$A$2:$I$108,3,0)</f>
        <v>Melichthys niger</v>
      </c>
      <c r="M89" t="str">
        <f>VLOOKUP(G89,species.lookup!$A$2:$I$108,4,0)</f>
        <v>Balistidae</v>
      </c>
      <c r="N89" t="str">
        <f>VLOOKUP(G89,species.lookup!$A$2:$I$108,5,0)</f>
        <v>Omnivores</v>
      </c>
      <c r="O89">
        <f>VLOOKUP(G89,species.lookup!$A$2:$I$108,6,0)</f>
        <v>5.62E-2</v>
      </c>
      <c r="P89">
        <f>VLOOKUP(G89,species.lookup!$A$2:$I$108,7,0)</f>
        <v>2.6532</v>
      </c>
      <c r="Q89">
        <f t="shared" si="1"/>
        <v>426.3543355110545</v>
      </c>
    </row>
    <row r="90" spans="1:17" x14ac:dyDescent="0.2">
      <c r="A90" s="32">
        <v>44140</v>
      </c>
      <c r="C90" t="s">
        <v>383</v>
      </c>
      <c r="D90" t="s">
        <v>384</v>
      </c>
      <c r="E90">
        <v>5</v>
      </c>
      <c r="F90">
        <v>7</v>
      </c>
      <c r="G90" t="s">
        <v>266</v>
      </c>
      <c r="H90">
        <v>30</v>
      </c>
      <c r="I90">
        <v>1</v>
      </c>
      <c r="K90" t="str">
        <f>VLOOKUP(G90,species.lookup!$A$2:$I$108,2,0)</f>
        <v>Black Durgon</v>
      </c>
      <c r="L90" t="str">
        <f>VLOOKUP(G90,species.lookup!$A$2:$I$108,3,0)</f>
        <v>Melichthys niger</v>
      </c>
      <c r="M90" t="str">
        <f>VLOOKUP(G90,species.lookup!$A$2:$I$108,4,0)</f>
        <v>Balistidae</v>
      </c>
      <c r="N90" t="str">
        <f>VLOOKUP(G90,species.lookup!$A$2:$I$108,5,0)</f>
        <v>Omnivores</v>
      </c>
      <c r="O90">
        <f>VLOOKUP(G90,species.lookup!$A$2:$I$108,6,0)</f>
        <v>5.62E-2</v>
      </c>
      <c r="P90">
        <f>VLOOKUP(G90,species.lookup!$A$2:$I$108,7,0)</f>
        <v>2.6532</v>
      </c>
      <c r="Q90">
        <f t="shared" si="1"/>
        <v>466.48150394777065</v>
      </c>
    </row>
    <row r="91" spans="1:17" x14ac:dyDescent="0.2">
      <c r="A91" s="32">
        <v>44140</v>
      </c>
      <c r="C91" t="s">
        <v>383</v>
      </c>
      <c r="D91" t="s">
        <v>384</v>
      </c>
      <c r="E91">
        <v>5</v>
      </c>
      <c r="F91">
        <v>7</v>
      </c>
      <c r="G91" t="s">
        <v>39</v>
      </c>
      <c r="H91">
        <v>18</v>
      </c>
      <c r="I91">
        <v>6</v>
      </c>
      <c r="K91" t="str">
        <f>VLOOKUP(G91,species.lookup!$A$2:$I$108,2,0)</f>
        <v>Blue Tang</v>
      </c>
      <c r="L91" t="str">
        <f>VLOOKUP(G91,species.lookup!$A$2:$I$108,3,0)</f>
        <v>Acanthurus coeruleus</v>
      </c>
      <c r="M91" t="str">
        <f>VLOOKUP(G91,species.lookup!$A$2:$I$108,4,0)</f>
        <v>Acanthuridae</v>
      </c>
      <c r="N91" t="str">
        <f>VLOOKUP(G91,species.lookup!$A$2:$I$108,5,0)</f>
        <v>Herbivores</v>
      </c>
      <c r="O91">
        <f>VLOOKUP(G91,species.lookup!$A$2:$I$108,6,0)</f>
        <v>4.1500000000000002E-2</v>
      </c>
      <c r="P91">
        <f>VLOOKUP(G91,species.lookup!$A$2:$I$108,7,0)</f>
        <v>2.8346</v>
      </c>
      <c r="Q91">
        <f t="shared" si="1"/>
        <v>150.05260508576984</v>
      </c>
    </row>
    <row r="92" spans="1:17" x14ac:dyDescent="0.2">
      <c r="A92" s="32">
        <v>44140</v>
      </c>
      <c r="C92" t="s">
        <v>383</v>
      </c>
      <c r="D92" t="s">
        <v>384</v>
      </c>
      <c r="E92">
        <v>5</v>
      </c>
      <c r="F92">
        <v>7</v>
      </c>
      <c r="G92" t="s">
        <v>39</v>
      </c>
      <c r="H92">
        <v>20</v>
      </c>
      <c r="I92">
        <v>2</v>
      </c>
      <c r="K92" t="str">
        <f>VLOOKUP(G92,species.lookup!$A$2:$I$108,2,0)</f>
        <v>Blue Tang</v>
      </c>
      <c r="L92" t="str">
        <f>VLOOKUP(G92,species.lookup!$A$2:$I$108,3,0)</f>
        <v>Acanthurus coeruleus</v>
      </c>
      <c r="M92" t="str">
        <f>VLOOKUP(G92,species.lookup!$A$2:$I$108,4,0)</f>
        <v>Acanthuridae</v>
      </c>
      <c r="N92" t="str">
        <f>VLOOKUP(G92,species.lookup!$A$2:$I$108,5,0)</f>
        <v>Herbivores</v>
      </c>
      <c r="O92">
        <f>VLOOKUP(G92,species.lookup!$A$2:$I$108,6,0)</f>
        <v>4.1500000000000002E-2</v>
      </c>
      <c r="P92">
        <f>VLOOKUP(G92,species.lookup!$A$2:$I$108,7,0)</f>
        <v>2.8346</v>
      </c>
      <c r="Q92">
        <f t="shared" si="1"/>
        <v>202.27756752862322</v>
      </c>
    </row>
    <row r="93" spans="1:17" x14ac:dyDescent="0.2">
      <c r="A93" s="32">
        <v>44140</v>
      </c>
      <c r="C93" t="s">
        <v>383</v>
      </c>
      <c r="D93" t="s">
        <v>384</v>
      </c>
      <c r="E93">
        <v>5</v>
      </c>
      <c r="F93">
        <v>7</v>
      </c>
      <c r="G93" t="s">
        <v>39</v>
      </c>
      <c r="H93">
        <v>5</v>
      </c>
      <c r="I93">
        <v>1</v>
      </c>
      <c r="K93" t="str">
        <f>VLOOKUP(G93,species.lookup!$A$2:$I$108,2,0)</f>
        <v>Blue Tang</v>
      </c>
      <c r="L93" t="str">
        <f>VLOOKUP(G93,species.lookup!$A$2:$I$108,3,0)</f>
        <v>Acanthurus coeruleus</v>
      </c>
      <c r="M93" t="str">
        <f>VLOOKUP(G93,species.lookup!$A$2:$I$108,4,0)</f>
        <v>Acanthuridae</v>
      </c>
      <c r="N93" t="str">
        <f>VLOOKUP(G93,species.lookup!$A$2:$I$108,5,0)</f>
        <v>Herbivores</v>
      </c>
      <c r="O93">
        <f>VLOOKUP(G93,species.lookup!$A$2:$I$108,6,0)</f>
        <v>4.1500000000000002E-2</v>
      </c>
      <c r="P93">
        <f>VLOOKUP(G93,species.lookup!$A$2:$I$108,7,0)</f>
        <v>2.8346</v>
      </c>
      <c r="Q93">
        <f t="shared" si="1"/>
        <v>3.9751037756219527</v>
      </c>
    </row>
    <row r="94" spans="1:17" x14ac:dyDescent="0.2">
      <c r="A94" s="32">
        <v>44140</v>
      </c>
      <c r="C94" t="s">
        <v>383</v>
      </c>
      <c r="D94" t="s">
        <v>384</v>
      </c>
      <c r="E94">
        <v>5</v>
      </c>
      <c r="F94">
        <v>7</v>
      </c>
      <c r="G94" t="s">
        <v>39</v>
      </c>
      <c r="H94">
        <v>20</v>
      </c>
      <c r="I94">
        <v>10</v>
      </c>
      <c r="K94" t="str">
        <f>VLOOKUP(G94,species.lookup!$A$2:$I$108,2,0)</f>
        <v>Blue Tang</v>
      </c>
      <c r="L94" t="str">
        <f>VLOOKUP(G94,species.lookup!$A$2:$I$108,3,0)</f>
        <v>Acanthurus coeruleus</v>
      </c>
      <c r="M94" t="str">
        <f>VLOOKUP(G94,species.lookup!$A$2:$I$108,4,0)</f>
        <v>Acanthuridae</v>
      </c>
      <c r="N94" t="str">
        <f>VLOOKUP(G94,species.lookup!$A$2:$I$108,5,0)</f>
        <v>Herbivores</v>
      </c>
      <c r="O94">
        <f>VLOOKUP(G94,species.lookup!$A$2:$I$108,6,0)</f>
        <v>4.1500000000000002E-2</v>
      </c>
      <c r="P94">
        <f>VLOOKUP(G94,species.lookup!$A$2:$I$108,7,0)</f>
        <v>2.8346</v>
      </c>
      <c r="Q94">
        <f t="shared" si="1"/>
        <v>202.27756752862322</v>
      </c>
    </row>
    <row r="95" spans="1:17" x14ac:dyDescent="0.2">
      <c r="A95" s="32">
        <v>44140</v>
      </c>
      <c r="C95" t="s">
        <v>383</v>
      </c>
      <c r="D95" t="s">
        <v>384</v>
      </c>
      <c r="E95">
        <v>5</v>
      </c>
      <c r="F95">
        <v>7</v>
      </c>
      <c r="G95" t="s">
        <v>39</v>
      </c>
      <c r="H95">
        <v>4</v>
      </c>
      <c r="I95">
        <v>1</v>
      </c>
      <c r="K95" t="str">
        <f>VLOOKUP(G95,species.lookup!$A$2:$I$108,2,0)</f>
        <v>Blue Tang</v>
      </c>
      <c r="L95" t="str">
        <f>VLOOKUP(G95,species.lookup!$A$2:$I$108,3,0)</f>
        <v>Acanthurus coeruleus</v>
      </c>
      <c r="M95" t="str">
        <f>VLOOKUP(G95,species.lookup!$A$2:$I$108,4,0)</f>
        <v>Acanthuridae</v>
      </c>
      <c r="N95" t="str">
        <f>VLOOKUP(G95,species.lookup!$A$2:$I$108,5,0)</f>
        <v>Herbivores</v>
      </c>
      <c r="O95">
        <f>VLOOKUP(G95,species.lookup!$A$2:$I$108,6,0)</f>
        <v>4.1500000000000002E-2</v>
      </c>
      <c r="P95">
        <f>VLOOKUP(G95,species.lookup!$A$2:$I$108,7,0)</f>
        <v>2.8346</v>
      </c>
      <c r="Q95">
        <f t="shared" si="1"/>
        <v>2.1117735602071006</v>
      </c>
    </row>
    <row r="96" spans="1:17" x14ac:dyDescent="0.2">
      <c r="A96" s="32">
        <v>44140</v>
      </c>
      <c r="C96" t="s">
        <v>383</v>
      </c>
      <c r="D96" t="s">
        <v>384</v>
      </c>
      <c r="E96">
        <v>5</v>
      </c>
      <c r="F96">
        <v>7</v>
      </c>
      <c r="G96" t="s">
        <v>30</v>
      </c>
      <c r="H96">
        <v>14</v>
      </c>
      <c r="I96">
        <v>1</v>
      </c>
      <c r="K96" t="str">
        <f>VLOOKUP(G96,species.lookup!$A$2:$I$108,2,0)</f>
        <v>Ocean Surgeonfish</v>
      </c>
      <c r="L96" t="str">
        <f>VLOOKUP(G96,species.lookup!$A$2:$I$108,3,0)</f>
        <v>Acanthurus bahianus</v>
      </c>
      <c r="M96" t="str">
        <f>VLOOKUP(G96,species.lookup!$A$2:$I$108,4,0)</f>
        <v>Acanthuridae</v>
      </c>
      <c r="N96" t="str">
        <f>VLOOKUP(G96,species.lookup!$A$2:$I$108,5,0)</f>
        <v>Herbivores</v>
      </c>
      <c r="O96">
        <f>VLOOKUP(G96,species.lookup!$A$2:$I$108,6,0)</f>
        <v>2.3699999999999999E-2</v>
      </c>
      <c r="P96">
        <f>VLOOKUP(G96,species.lookup!$A$2:$I$108,7,0)</f>
        <v>2.9752000000000001</v>
      </c>
      <c r="Q96">
        <f t="shared" si="1"/>
        <v>60.912787998674638</v>
      </c>
    </row>
    <row r="97" spans="1:17" x14ac:dyDescent="0.2">
      <c r="A97" s="32">
        <v>44140</v>
      </c>
      <c r="C97" t="s">
        <v>383</v>
      </c>
      <c r="D97" t="s">
        <v>384</v>
      </c>
      <c r="E97">
        <v>5</v>
      </c>
      <c r="F97">
        <v>7</v>
      </c>
      <c r="G97" t="s">
        <v>269</v>
      </c>
      <c r="H97">
        <v>11</v>
      </c>
      <c r="I97">
        <v>1</v>
      </c>
      <c r="K97" t="str">
        <f>VLOOKUP(G97,species.lookup!$A$2:$I$108,2,0)</f>
        <v>Yellowtail Damselfish</v>
      </c>
      <c r="L97" t="str">
        <f>VLOOKUP(G97,species.lookup!$A$2:$I$108,3,0)</f>
        <v>Microspathodon chrysurus</v>
      </c>
      <c r="M97" t="str">
        <f>VLOOKUP(G97,species.lookup!$A$2:$I$108,4,0)</f>
        <v>Pomacentridae</v>
      </c>
      <c r="N97" t="str">
        <f>VLOOKUP(G97,species.lookup!$A$2:$I$108,5,0)</f>
        <v>Herbivores</v>
      </c>
      <c r="O97">
        <f>VLOOKUP(G97,species.lookup!$A$2:$I$108,6,0)</f>
        <v>2.3900000000000001E-2</v>
      </c>
      <c r="P97">
        <f>VLOOKUP(G97,species.lookup!$A$2:$I$108,7,0)</f>
        <v>3.0825</v>
      </c>
      <c r="Q97">
        <f t="shared" si="1"/>
        <v>38.769558283246681</v>
      </c>
    </row>
    <row r="98" spans="1:17" x14ac:dyDescent="0.2">
      <c r="A98" s="32">
        <v>44140</v>
      </c>
      <c r="C98" t="s">
        <v>383</v>
      </c>
      <c r="D98" t="s">
        <v>384</v>
      </c>
      <c r="E98">
        <v>5</v>
      </c>
      <c r="F98">
        <v>7</v>
      </c>
      <c r="G98" t="s">
        <v>178</v>
      </c>
      <c r="H98">
        <v>12</v>
      </c>
      <c r="I98">
        <v>1</v>
      </c>
      <c r="K98" t="str">
        <f>VLOOKUP(G98,species.lookup!$A$2:$I$108,2,0)</f>
        <v>White Grunt</v>
      </c>
      <c r="L98" t="str">
        <f>VLOOKUP(G98,species.lookup!$A$2:$I$108,3,0)</f>
        <v>Haemulon plumieri</v>
      </c>
      <c r="M98" t="str">
        <f>VLOOKUP(G98,species.lookup!$A$2:$I$108,4,0)</f>
        <v>Haemulidae</v>
      </c>
      <c r="N98" t="str">
        <f>VLOOKUP(G98,species.lookup!$A$2:$I$108,5,0)</f>
        <v>Carnivores</v>
      </c>
      <c r="O98">
        <f>VLOOKUP(G98,species.lookup!$A$2:$I$108,6,0)</f>
        <v>1.21E-2</v>
      </c>
      <c r="P98">
        <f>VLOOKUP(G98,species.lookup!$A$2:$I$108,7,0)</f>
        <v>3.1612</v>
      </c>
      <c r="Q98">
        <f t="shared" si="1"/>
        <v>31.209953767028857</v>
      </c>
    </row>
    <row r="99" spans="1:17" x14ac:dyDescent="0.2">
      <c r="A99" s="32">
        <v>44140</v>
      </c>
      <c r="C99" t="s">
        <v>383</v>
      </c>
      <c r="D99" t="s">
        <v>384</v>
      </c>
      <c r="E99">
        <v>5</v>
      </c>
      <c r="F99">
        <v>7</v>
      </c>
      <c r="G99" t="s">
        <v>194</v>
      </c>
      <c r="H99">
        <v>6</v>
      </c>
      <c r="I99">
        <v>1</v>
      </c>
      <c r="K99" t="str">
        <f>VLOOKUP(G99,species.lookup!$A$2:$I$108,2,0)</f>
        <v>Yellowhead Wrasse</v>
      </c>
      <c r="L99" t="str">
        <f>VLOOKUP(G99,species.lookup!$A$2:$I$108,3,0)</f>
        <v>Halichoeres garnoti</v>
      </c>
      <c r="M99" t="str">
        <f>VLOOKUP(G99,species.lookup!$A$2:$I$108,4,0)</f>
        <v>Labridae</v>
      </c>
      <c r="N99" t="str">
        <f>VLOOKUP(G99,species.lookup!$A$2:$I$108,5,0)</f>
        <v>Carnivores</v>
      </c>
      <c r="O99">
        <f>VLOOKUP(G99,species.lookup!$A$2:$I$108,6,0)</f>
        <v>0.01</v>
      </c>
      <c r="P99">
        <f>VLOOKUP(G99,species.lookup!$A$2:$I$108,7,0)</f>
        <v>3.13</v>
      </c>
      <c r="Q99">
        <f t="shared" si="1"/>
        <v>2.7265496699528886</v>
      </c>
    </row>
    <row r="100" spans="1:17" x14ac:dyDescent="0.2">
      <c r="A100" s="32">
        <v>44140</v>
      </c>
      <c r="C100" t="s">
        <v>383</v>
      </c>
      <c r="D100" t="s">
        <v>384</v>
      </c>
      <c r="E100">
        <v>5</v>
      </c>
      <c r="F100">
        <v>7</v>
      </c>
      <c r="G100" t="s">
        <v>346</v>
      </c>
      <c r="H100">
        <v>14</v>
      </c>
      <c r="I100">
        <v>1</v>
      </c>
      <c r="J100" t="s">
        <v>387</v>
      </c>
      <c r="K100" t="str">
        <f>VLOOKUP(G100,species.lookup!$A$2:$I$108,2,0)</f>
        <v>Stoplight Parrotfish</v>
      </c>
      <c r="L100" t="str">
        <f>VLOOKUP(G100,species.lookup!$A$2:$I$108,3,0)</f>
        <v>Sparisoma viride</v>
      </c>
      <c r="M100" t="str">
        <f>VLOOKUP(G100,species.lookup!$A$2:$I$108,4,0)</f>
        <v>Scaridae</v>
      </c>
      <c r="N100" t="str">
        <f>VLOOKUP(G100,species.lookup!$A$2:$I$108,5,0)</f>
        <v>Herbivores</v>
      </c>
      <c r="O100">
        <f>VLOOKUP(G100,species.lookup!$A$2:$I$108,6,0)</f>
        <v>2.5000000000000001E-2</v>
      </c>
      <c r="P100">
        <f>VLOOKUP(G100,species.lookup!$A$2:$I$108,7,0)</f>
        <v>2.9214000000000002</v>
      </c>
      <c r="Q100">
        <f t="shared" si="1"/>
        <v>55.7491759254154</v>
      </c>
    </row>
    <row r="101" spans="1:17" x14ac:dyDescent="0.2">
      <c r="A101" s="32">
        <v>44140</v>
      </c>
      <c r="C101" t="s">
        <v>383</v>
      </c>
      <c r="D101" t="s">
        <v>384</v>
      </c>
      <c r="E101">
        <v>5</v>
      </c>
      <c r="F101">
        <v>7</v>
      </c>
      <c r="G101" t="s">
        <v>346</v>
      </c>
      <c r="H101">
        <v>10</v>
      </c>
      <c r="I101">
        <v>1</v>
      </c>
      <c r="J101" t="s">
        <v>387</v>
      </c>
      <c r="K101" t="str">
        <f>VLOOKUP(G101,species.lookup!$A$2:$I$108,2,0)</f>
        <v>Stoplight Parrotfish</v>
      </c>
      <c r="L101" t="str">
        <f>VLOOKUP(G101,species.lookup!$A$2:$I$108,3,0)</f>
        <v>Sparisoma viride</v>
      </c>
      <c r="M101" t="str">
        <f>VLOOKUP(G101,species.lookup!$A$2:$I$108,4,0)</f>
        <v>Scaridae</v>
      </c>
      <c r="N101" t="str">
        <f>VLOOKUP(G101,species.lookup!$A$2:$I$108,5,0)</f>
        <v>Herbivores</v>
      </c>
      <c r="O101">
        <f>VLOOKUP(G101,species.lookup!$A$2:$I$108,6,0)</f>
        <v>2.5000000000000001E-2</v>
      </c>
      <c r="P101">
        <f>VLOOKUP(G101,species.lookup!$A$2:$I$108,7,0)</f>
        <v>2.9214000000000002</v>
      </c>
      <c r="Q101">
        <f t="shared" si="1"/>
        <v>20.861234677071096</v>
      </c>
    </row>
    <row r="102" spans="1:17" x14ac:dyDescent="0.2">
      <c r="A102" s="32">
        <v>44140</v>
      </c>
      <c r="C102" t="s">
        <v>383</v>
      </c>
      <c r="D102" t="s">
        <v>384</v>
      </c>
      <c r="E102">
        <v>5</v>
      </c>
      <c r="F102">
        <v>7</v>
      </c>
      <c r="G102" t="s">
        <v>346</v>
      </c>
      <c r="H102">
        <v>5</v>
      </c>
      <c r="I102">
        <v>1</v>
      </c>
      <c r="J102" t="s">
        <v>385</v>
      </c>
      <c r="K102" t="str">
        <f>VLOOKUP(G102,species.lookup!$A$2:$I$108,2,0)</f>
        <v>Stoplight Parrotfish</v>
      </c>
      <c r="L102" t="str">
        <f>VLOOKUP(G102,species.lookup!$A$2:$I$108,3,0)</f>
        <v>Sparisoma viride</v>
      </c>
      <c r="M102" t="str">
        <f>VLOOKUP(G102,species.lookup!$A$2:$I$108,4,0)</f>
        <v>Scaridae</v>
      </c>
      <c r="N102" t="str">
        <f>VLOOKUP(G102,species.lookup!$A$2:$I$108,5,0)</f>
        <v>Herbivores</v>
      </c>
      <c r="O102">
        <f>VLOOKUP(G102,species.lookup!$A$2:$I$108,6,0)</f>
        <v>2.5000000000000001E-2</v>
      </c>
      <c r="P102">
        <f>VLOOKUP(G102,species.lookup!$A$2:$I$108,7,0)</f>
        <v>2.9214000000000002</v>
      </c>
      <c r="Q102">
        <f t="shared" si="1"/>
        <v>2.7536642058777425</v>
      </c>
    </row>
    <row r="103" spans="1:17" x14ac:dyDescent="0.2">
      <c r="A103" s="32">
        <v>44140</v>
      </c>
      <c r="C103" t="s">
        <v>383</v>
      </c>
      <c r="D103" t="s">
        <v>384</v>
      </c>
      <c r="E103">
        <v>5</v>
      </c>
      <c r="F103">
        <v>7</v>
      </c>
      <c r="G103" t="s">
        <v>346</v>
      </c>
      <c r="H103">
        <v>8</v>
      </c>
      <c r="I103">
        <v>1</v>
      </c>
      <c r="J103" t="s">
        <v>385</v>
      </c>
      <c r="K103" t="str">
        <f>VLOOKUP(G103,species.lookup!$A$2:$I$108,2,0)</f>
        <v>Stoplight Parrotfish</v>
      </c>
      <c r="L103" t="str">
        <f>VLOOKUP(G103,species.lookup!$A$2:$I$108,3,0)</f>
        <v>Sparisoma viride</v>
      </c>
      <c r="M103" t="str">
        <f>VLOOKUP(G103,species.lookup!$A$2:$I$108,4,0)</f>
        <v>Scaridae</v>
      </c>
      <c r="N103" t="str">
        <f>VLOOKUP(G103,species.lookup!$A$2:$I$108,5,0)</f>
        <v>Herbivores</v>
      </c>
      <c r="O103">
        <f>VLOOKUP(G103,species.lookup!$A$2:$I$108,6,0)</f>
        <v>2.5000000000000001E-2</v>
      </c>
      <c r="P103">
        <f>VLOOKUP(G103,species.lookup!$A$2:$I$108,7,0)</f>
        <v>2.9214000000000002</v>
      </c>
      <c r="Q103">
        <f t="shared" si="1"/>
        <v>10.869938743553069</v>
      </c>
    </row>
    <row r="104" spans="1:17" x14ac:dyDescent="0.2">
      <c r="A104" s="32">
        <v>44140</v>
      </c>
      <c r="C104" t="s">
        <v>383</v>
      </c>
      <c r="D104" t="s">
        <v>384</v>
      </c>
      <c r="E104">
        <v>5</v>
      </c>
      <c r="F104">
        <v>7</v>
      </c>
      <c r="G104" t="s">
        <v>318</v>
      </c>
      <c r="H104">
        <v>6</v>
      </c>
      <c r="I104">
        <v>5</v>
      </c>
      <c r="J104" t="s">
        <v>385</v>
      </c>
      <c r="K104" t="str">
        <f>VLOOKUP(G104,species.lookup!$A$2:$I$108,2,0)</f>
        <v>Striped Parrotfish</v>
      </c>
      <c r="L104" t="str">
        <f>VLOOKUP(G104,species.lookup!$A$2:$I$108,3,0)</f>
        <v>Scarus iserti</v>
      </c>
      <c r="M104" t="str">
        <f>VLOOKUP(G104,species.lookup!$A$2:$I$108,4,0)</f>
        <v>Scaridae</v>
      </c>
      <c r="N104" t="str">
        <f>VLOOKUP(G104,species.lookup!$A$2:$I$108,5,0)</f>
        <v>Herbivores</v>
      </c>
      <c r="O104">
        <f>VLOOKUP(G104,species.lookup!$A$2:$I$108,6,0)</f>
        <v>1.47E-2</v>
      </c>
      <c r="P104">
        <f>VLOOKUP(G104,species.lookup!$A$2:$I$108,7,0)</f>
        <v>3.0548000000000002</v>
      </c>
      <c r="Q104">
        <f t="shared" si="1"/>
        <v>3.5027873644931384</v>
      </c>
    </row>
    <row r="105" spans="1:17" x14ac:dyDescent="0.2">
      <c r="A105" s="32">
        <v>44140</v>
      </c>
      <c r="C105" t="s">
        <v>383</v>
      </c>
      <c r="D105" t="s">
        <v>384</v>
      </c>
      <c r="E105">
        <v>5</v>
      </c>
      <c r="F105">
        <v>7</v>
      </c>
      <c r="G105" t="s">
        <v>334</v>
      </c>
      <c r="H105">
        <v>5</v>
      </c>
      <c r="I105">
        <v>1</v>
      </c>
      <c r="J105" t="s">
        <v>385</v>
      </c>
      <c r="K105" t="str">
        <f>VLOOKUP(G105,species.lookup!$A$2:$I$108,2,0)</f>
        <v>Redband Parrotfish</v>
      </c>
      <c r="L105" t="str">
        <f>VLOOKUP(G105,species.lookup!$A$2:$I$108,3,0)</f>
        <v>Sparisoma aurofrenatum</v>
      </c>
      <c r="M105" t="str">
        <f>VLOOKUP(G105,species.lookup!$A$2:$I$108,4,0)</f>
        <v>Scaridae</v>
      </c>
      <c r="N105" t="str">
        <f>VLOOKUP(G105,species.lookup!$A$2:$I$108,5,0)</f>
        <v>Herbivores</v>
      </c>
      <c r="O105">
        <f>VLOOKUP(G105,species.lookup!$A$2:$I$108,6,0)</f>
        <v>4.5999999999999999E-3</v>
      </c>
      <c r="P105">
        <f>VLOOKUP(G105,species.lookup!$A$2:$I$108,7,0)</f>
        <v>3.4291</v>
      </c>
      <c r="Q105">
        <f t="shared" si="1"/>
        <v>1.1470857206847838</v>
      </c>
    </row>
    <row r="106" spans="1:17" x14ac:dyDescent="0.2">
      <c r="A106" s="32">
        <v>44140</v>
      </c>
      <c r="C106" t="s">
        <v>383</v>
      </c>
      <c r="D106" t="s">
        <v>384</v>
      </c>
      <c r="E106">
        <v>5</v>
      </c>
      <c r="F106">
        <v>7</v>
      </c>
      <c r="G106" t="s">
        <v>334</v>
      </c>
      <c r="H106">
        <v>7</v>
      </c>
      <c r="I106">
        <v>1</v>
      </c>
      <c r="J106" t="s">
        <v>385</v>
      </c>
      <c r="K106" t="str">
        <f>VLOOKUP(G106,species.lookup!$A$2:$I$108,2,0)</f>
        <v>Redband Parrotfish</v>
      </c>
      <c r="L106" t="str">
        <f>VLOOKUP(G106,species.lookup!$A$2:$I$108,3,0)</f>
        <v>Sparisoma aurofrenatum</v>
      </c>
      <c r="M106" t="str">
        <f>VLOOKUP(G106,species.lookup!$A$2:$I$108,4,0)</f>
        <v>Scaridae</v>
      </c>
      <c r="N106" t="str">
        <f>VLOOKUP(G106,species.lookup!$A$2:$I$108,5,0)</f>
        <v>Herbivores</v>
      </c>
      <c r="O106">
        <f>VLOOKUP(G106,species.lookup!$A$2:$I$108,6,0)</f>
        <v>4.5999999999999999E-3</v>
      </c>
      <c r="P106">
        <f>VLOOKUP(G106,species.lookup!$A$2:$I$108,7,0)</f>
        <v>3.4291</v>
      </c>
      <c r="Q106">
        <f t="shared" si="1"/>
        <v>3.6364994037087026</v>
      </c>
    </row>
    <row r="107" spans="1:17" x14ac:dyDescent="0.2">
      <c r="A107" s="32">
        <v>44140</v>
      </c>
      <c r="C107" t="s">
        <v>383</v>
      </c>
      <c r="D107" t="s">
        <v>384</v>
      </c>
      <c r="E107">
        <v>5</v>
      </c>
      <c r="F107">
        <v>7</v>
      </c>
      <c r="G107" t="s">
        <v>374</v>
      </c>
      <c r="H107">
        <v>5</v>
      </c>
      <c r="I107">
        <v>10</v>
      </c>
      <c r="K107" t="str">
        <f>VLOOKUP(G107,species.lookup!$A$2:$I$108,2,0)</f>
        <v>Bluehead Wrasse</v>
      </c>
      <c r="L107" t="str">
        <f>VLOOKUP(G107,species.lookup!$A$2:$I$108,3,0)</f>
        <v>Thalassoma bifasciatum</v>
      </c>
      <c r="M107" t="str">
        <f>VLOOKUP(G107,species.lookup!$A$2:$I$108,4,0)</f>
        <v>Labridae</v>
      </c>
      <c r="N107" t="str">
        <f>VLOOKUP(G107,species.lookup!$A$2:$I$108,5,0)</f>
        <v>Carnivores</v>
      </c>
      <c r="O107">
        <f>VLOOKUP(G107,species.lookup!$A$2:$I$108,6,0)</f>
        <v>8.9099999999999995E-3</v>
      </c>
      <c r="P107">
        <f>VLOOKUP(G107,species.lookup!$A$2:$I$108,7,0)</f>
        <v>3.01</v>
      </c>
      <c r="Q107">
        <f t="shared" si="1"/>
        <v>1.1318201385239828</v>
      </c>
    </row>
    <row r="108" spans="1:17" x14ac:dyDescent="0.2">
      <c r="A108" s="32">
        <v>44140</v>
      </c>
      <c r="C108" t="s">
        <v>383</v>
      </c>
      <c r="D108" t="s">
        <v>384</v>
      </c>
      <c r="E108">
        <v>5</v>
      </c>
      <c r="F108">
        <v>7</v>
      </c>
      <c r="G108" t="s">
        <v>374</v>
      </c>
      <c r="H108">
        <v>6</v>
      </c>
      <c r="I108">
        <v>10</v>
      </c>
      <c r="K108" t="str">
        <f>VLOOKUP(G108,species.lookup!$A$2:$I$108,2,0)</f>
        <v>Bluehead Wrasse</v>
      </c>
      <c r="L108" t="str">
        <f>VLOOKUP(G108,species.lookup!$A$2:$I$108,3,0)</f>
        <v>Thalassoma bifasciatum</v>
      </c>
      <c r="M108" t="str">
        <f>VLOOKUP(G108,species.lookup!$A$2:$I$108,4,0)</f>
        <v>Labridae</v>
      </c>
      <c r="N108" t="str">
        <f>VLOOKUP(G108,species.lookup!$A$2:$I$108,5,0)</f>
        <v>Carnivores</v>
      </c>
      <c r="O108">
        <f>VLOOKUP(G108,species.lookup!$A$2:$I$108,6,0)</f>
        <v>8.9099999999999995E-3</v>
      </c>
      <c r="P108">
        <f>VLOOKUP(G108,species.lookup!$A$2:$I$108,7,0)</f>
        <v>3.01</v>
      </c>
      <c r="Q108">
        <f t="shared" si="1"/>
        <v>1.9593542699963782</v>
      </c>
    </row>
    <row r="109" spans="1:17" x14ac:dyDescent="0.2">
      <c r="A109" s="32">
        <v>44140</v>
      </c>
      <c r="C109" t="s">
        <v>383</v>
      </c>
      <c r="D109" t="s">
        <v>384</v>
      </c>
      <c r="E109">
        <v>5</v>
      </c>
      <c r="F109">
        <v>7</v>
      </c>
      <c r="G109" t="s">
        <v>374</v>
      </c>
      <c r="H109">
        <v>3</v>
      </c>
      <c r="I109">
        <v>10</v>
      </c>
      <c r="K109" t="str">
        <f>VLOOKUP(G109,species.lookup!$A$2:$I$108,2,0)</f>
        <v>Bluehead Wrasse</v>
      </c>
      <c r="L109" t="str">
        <f>VLOOKUP(G109,species.lookup!$A$2:$I$108,3,0)</f>
        <v>Thalassoma bifasciatum</v>
      </c>
      <c r="M109" t="str">
        <f>VLOOKUP(G109,species.lookup!$A$2:$I$108,4,0)</f>
        <v>Labridae</v>
      </c>
      <c r="N109" t="str">
        <f>VLOOKUP(G109,species.lookup!$A$2:$I$108,5,0)</f>
        <v>Carnivores</v>
      </c>
      <c r="O109">
        <f>VLOOKUP(G109,species.lookup!$A$2:$I$108,6,0)</f>
        <v>8.9099999999999995E-3</v>
      </c>
      <c r="P109">
        <f>VLOOKUP(G109,species.lookup!$A$2:$I$108,7,0)</f>
        <v>3.01</v>
      </c>
      <c r="Q109">
        <f t="shared" si="1"/>
        <v>0.24322750267948948</v>
      </c>
    </row>
    <row r="110" spans="1:17" x14ac:dyDescent="0.2">
      <c r="A110" s="32">
        <v>44140</v>
      </c>
      <c r="C110" t="s">
        <v>383</v>
      </c>
      <c r="D110" t="s">
        <v>384</v>
      </c>
      <c r="E110">
        <v>5</v>
      </c>
      <c r="F110">
        <v>7</v>
      </c>
      <c r="G110" t="s">
        <v>324</v>
      </c>
      <c r="H110">
        <v>20</v>
      </c>
      <c r="I110">
        <v>1</v>
      </c>
      <c r="J110" t="s">
        <v>386</v>
      </c>
      <c r="K110" t="str">
        <f>VLOOKUP(G110,species.lookup!$A$2:$I$108,2,0)</f>
        <v>Queen Parrotfish</v>
      </c>
      <c r="L110" t="str">
        <f>VLOOKUP(G110,species.lookup!$A$2:$I$108,3,0)</f>
        <v>Scarus vetula</v>
      </c>
      <c r="M110" t="str">
        <f>VLOOKUP(G110,species.lookup!$A$2:$I$108,4,0)</f>
        <v>Scaridae</v>
      </c>
      <c r="N110" t="str">
        <f>VLOOKUP(G110,species.lookup!$A$2:$I$108,5,0)</f>
        <v>Herbivores</v>
      </c>
      <c r="O110">
        <f>VLOOKUP(G110,species.lookup!$A$2:$I$108,6,0)</f>
        <v>2.5000000000000001E-2</v>
      </c>
      <c r="P110">
        <f>VLOOKUP(G110,species.lookup!$A$2:$I$108,7,0)</f>
        <v>2.9214000000000002</v>
      </c>
      <c r="Q110">
        <f t="shared" si="1"/>
        <v>158.04073398743014</v>
      </c>
    </row>
    <row r="111" spans="1:17" x14ac:dyDescent="0.2">
      <c r="A111" s="32">
        <v>44140</v>
      </c>
      <c r="C111" t="s">
        <v>383</v>
      </c>
      <c r="D111" t="s">
        <v>384</v>
      </c>
      <c r="E111">
        <v>5</v>
      </c>
      <c r="F111">
        <v>7</v>
      </c>
      <c r="G111" t="s">
        <v>353</v>
      </c>
      <c r="H111">
        <v>8</v>
      </c>
      <c r="I111">
        <v>5</v>
      </c>
      <c r="K111" t="str">
        <f>VLOOKUP(G111,species.lookup!$A$2:$I$108,2,0)</f>
        <v>Dusky Damselfish</v>
      </c>
      <c r="L111" t="str">
        <f>VLOOKUP(G111,species.lookup!$A$2:$I$108,3,0)</f>
        <v>Stegastes adustus </v>
      </c>
      <c r="M111" t="str">
        <f>VLOOKUP(G111,species.lookup!$A$2:$I$108,4,0)</f>
        <v>Pomacentridae</v>
      </c>
      <c r="N111" t="str">
        <f>VLOOKUP(G111,species.lookup!$A$2:$I$108,5,0)</f>
        <v>Herbivores</v>
      </c>
      <c r="O111">
        <f>VLOOKUP(G111,species.lookup!$A$2:$I$108,6,0)</f>
        <v>1.95E-2</v>
      </c>
      <c r="P111">
        <f>VLOOKUP(G111,species.lookup!$A$2:$I$108,7,0)</f>
        <v>2.99</v>
      </c>
      <c r="Q111">
        <f t="shared" si="1"/>
        <v>9.7785322511078778</v>
      </c>
    </row>
    <row r="112" spans="1:17" x14ac:dyDescent="0.2">
      <c r="A112" s="32">
        <v>44140</v>
      </c>
      <c r="C112" t="s">
        <v>383</v>
      </c>
      <c r="D112" t="s">
        <v>384</v>
      </c>
      <c r="E112">
        <v>5</v>
      </c>
      <c r="F112">
        <v>7</v>
      </c>
      <c r="G112" t="s">
        <v>353</v>
      </c>
      <c r="H112">
        <v>4</v>
      </c>
      <c r="I112">
        <v>1</v>
      </c>
      <c r="K112" t="str">
        <f>VLOOKUP(G112,species.lookup!$A$2:$I$108,2,0)</f>
        <v>Dusky Damselfish</v>
      </c>
      <c r="L112" t="str">
        <f>VLOOKUP(G112,species.lookup!$A$2:$I$108,3,0)</f>
        <v>Stegastes adustus </v>
      </c>
      <c r="M112" t="str">
        <f>VLOOKUP(G112,species.lookup!$A$2:$I$108,4,0)</f>
        <v>Pomacentridae</v>
      </c>
      <c r="N112" t="str">
        <f>VLOOKUP(G112,species.lookup!$A$2:$I$108,5,0)</f>
        <v>Herbivores</v>
      </c>
      <c r="O112">
        <f>VLOOKUP(G112,species.lookup!$A$2:$I$108,6,0)</f>
        <v>1.95E-2</v>
      </c>
      <c r="P112">
        <f>VLOOKUP(G112,species.lookup!$A$2:$I$108,7,0)</f>
        <v>2.99</v>
      </c>
      <c r="Q112">
        <f t="shared" si="1"/>
        <v>1.2308184152077122</v>
      </c>
    </row>
    <row r="113" spans="1:17" x14ac:dyDescent="0.2">
      <c r="A113" s="32">
        <v>44140</v>
      </c>
      <c r="C113" t="s">
        <v>383</v>
      </c>
      <c r="D113" t="s">
        <v>384</v>
      </c>
      <c r="E113">
        <v>5</v>
      </c>
      <c r="F113">
        <v>7</v>
      </c>
      <c r="G113" t="s">
        <v>353</v>
      </c>
      <c r="H113">
        <v>7</v>
      </c>
      <c r="I113">
        <v>1</v>
      </c>
      <c r="K113" t="str">
        <f>VLOOKUP(G113,species.lookup!$A$2:$I$108,2,0)</f>
        <v>Dusky Damselfish</v>
      </c>
      <c r="L113" t="str">
        <f>VLOOKUP(G113,species.lookup!$A$2:$I$108,3,0)</f>
        <v>Stegastes adustus </v>
      </c>
      <c r="M113" t="str">
        <f>VLOOKUP(G113,species.lookup!$A$2:$I$108,4,0)</f>
        <v>Pomacentridae</v>
      </c>
      <c r="N113" t="str">
        <f>VLOOKUP(G113,species.lookup!$A$2:$I$108,5,0)</f>
        <v>Herbivores</v>
      </c>
      <c r="O113">
        <f>VLOOKUP(G113,species.lookup!$A$2:$I$108,6,0)</f>
        <v>1.95E-2</v>
      </c>
      <c r="P113">
        <f>VLOOKUP(G113,species.lookup!$A$2:$I$108,7,0)</f>
        <v>2.99</v>
      </c>
      <c r="Q113">
        <f t="shared" si="1"/>
        <v>6.5596059480892199</v>
      </c>
    </row>
    <row r="114" spans="1:17" x14ac:dyDescent="0.2">
      <c r="A114" s="32">
        <v>44140</v>
      </c>
      <c r="C114" t="s">
        <v>388</v>
      </c>
      <c r="D114" t="s">
        <v>384</v>
      </c>
      <c r="E114">
        <v>1</v>
      </c>
      <c r="F114">
        <v>2</v>
      </c>
      <c r="G114" t="s">
        <v>346</v>
      </c>
      <c r="H114">
        <v>5</v>
      </c>
      <c r="I114">
        <v>2</v>
      </c>
      <c r="J114" t="s">
        <v>385</v>
      </c>
      <c r="K114" t="str">
        <f>VLOOKUP(G114,species.lookup!$A$2:$I$108,2,0)</f>
        <v>Stoplight Parrotfish</v>
      </c>
      <c r="L114" t="str">
        <f>VLOOKUP(G114,species.lookup!$A$2:$I$108,3,0)</f>
        <v>Sparisoma viride</v>
      </c>
      <c r="M114" t="str">
        <f>VLOOKUP(G114,species.lookup!$A$2:$I$108,4,0)</f>
        <v>Scaridae</v>
      </c>
      <c r="N114" t="str">
        <f>VLOOKUP(G114,species.lookup!$A$2:$I$108,5,0)</f>
        <v>Herbivores</v>
      </c>
      <c r="O114">
        <f>VLOOKUP(G114,species.lookup!$A$2:$I$108,6,0)</f>
        <v>2.5000000000000001E-2</v>
      </c>
      <c r="P114">
        <f>VLOOKUP(G114,species.lookup!$A$2:$I$108,7,0)</f>
        <v>2.9214000000000002</v>
      </c>
      <c r="Q114">
        <f t="shared" si="1"/>
        <v>2.7536642058777425</v>
      </c>
    </row>
    <row r="115" spans="1:17" x14ac:dyDescent="0.2">
      <c r="A115" s="32">
        <v>44140</v>
      </c>
      <c r="C115" t="s">
        <v>388</v>
      </c>
      <c r="D115" t="s">
        <v>384</v>
      </c>
      <c r="E115">
        <v>1</v>
      </c>
      <c r="F115">
        <v>2</v>
      </c>
      <c r="G115" t="s">
        <v>334</v>
      </c>
      <c r="H115">
        <v>6</v>
      </c>
      <c r="I115">
        <v>1</v>
      </c>
      <c r="J115" t="s">
        <v>385</v>
      </c>
      <c r="K115" t="str">
        <f>VLOOKUP(G115,species.lookup!$A$2:$I$108,2,0)</f>
        <v>Redband Parrotfish</v>
      </c>
      <c r="L115" t="str">
        <f>VLOOKUP(G115,species.lookup!$A$2:$I$108,3,0)</f>
        <v>Sparisoma aurofrenatum</v>
      </c>
      <c r="M115" t="str">
        <f>VLOOKUP(G115,species.lookup!$A$2:$I$108,4,0)</f>
        <v>Scaridae</v>
      </c>
      <c r="N115" t="str">
        <f>VLOOKUP(G115,species.lookup!$A$2:$I$108,5,0)</f>
        <v>Herbivores</v>
      </c>
      <c r="O115">
        <f>VLOOKUP(G115,species.lookup!$A$2:$I$108,6,0)</f>
        <v>4.5999999999999999E-3</v>
      </c>
      <c r="P115">
        <f>VLOOKUP(G115,species.lookup!$A$2:$I$108,7,0)</f>
        <v>3.4291</v>
      </c>
      <c r="Q115">
        <f t="shared" si="1"/>
        <v>2.1434644468897606</v>
      </c>
    </row>
    <row r="116" spans="1:17" x14ac:dyDescent="0.2">
      <c r="A116" s="32">
        <v>44140</v>
      </c>
      <c r="C116" t="s">
        <v>388</v>
      </c>
      <c r="D116" t="s">
        <v>384</v>
      </c>
      <c r="E116">
        <v>1</v>
      </c>
      <c r="F116">
        <v>2</v>
      </c>
      <c r="G116" t="s">
        <v>334</v>
      </c>
      <c r="H116">
        <v>9</v>
      </c>
      <c r="I116">
        <v>1</v>
      </c>
      <c r="J116" t="s">
        <v>385</v>
      </c>
      <c r="K116" t="str">
        <f>VLOOKUP(G116,species.lookup!$A$2:$I$108,2,0)</f>
        <v>Redband Parrotfish</v>
      </c>
      <c r="L116" t="str">
        <f>VLOOKUP(G116,species.lookup!$A$2:$I$108,3,0)</f>
        <v>Sparisoma aurofrenatum</v>
      </c>
      <c r="M116" t="str">
        <f>VLOOKUP(G116,species.lookup!$A$2:$I$108,4,0)</f>
        <v>Scaridae</v>
      </c>
      <c r="N116" t="str">
        <f>VLOOKUP(G116,species.lookup!$A$2:$I$108,5,0)</f>
        <v>Herbivores</v>
      </c>
      <c r="O116">
        <f>VLOOKUP(G116,species.lookup!$A$2:$I$108,6,0)</f>
        <v>4.5999999999999999E-3</v>
      </c>
      <c r="P116">
        <f>VLOOKUP(G116,species.lookup!$A$2:$I$108,7,0)</f>
        <v>3.4291</v>
      </c>
      <c r="Q116">
        <f t="shared" si="1"/>
        <v>8.6089625938103325</v>
      </c>
    </row>
    <row r="117" spans="1:17" x14ac:dyDescent="0.2">
      <c r="A117" s="32">
        <v>44140</v>
      </c>
      <c r="C117" t="s">
        <v>388</v>
      </c>
      <c r="D117" t="s">
        <v>384</v>
      </c>
      <c r="E117">
        <v>1</v>
      </c>
      <c r="F117">
        <v>2</v>
      </c>
      <c r="G117" t="s">
        <v>334</v>
      </c>
      <c r="H117">
        <v>2</v>
      </c>
      <c r="I117">
        <v>1</v>
      </c>
      <c r="J117" t="s">
        <v>385</v>
      </c>
      <c r="K117" t="str">
        <f>VLOOKUP(G117,species.lookup!$A$2:$I$108,2,0)</f>
        <v>Redband Parrotfish</v>
      </c>
      <c r="L117" t="str">
        <f>VLOOKUP(G117,species.lookup!$A$2:$I$108,3,0)</f>
        <v>Sparisoma aurofrenatum</v>
      </c>
      <c r="M117" t="str">
        <f>VLOOKUP(G117,species.lookup!$A$2:$I$108,4,0)</f>
        <v>Scaridae</v>
      </c>
      <c r="N117" t="str">
        <f>VLOOKUP(G117,species.lookup!$A$2:$I$108,5,0)</f>
        <v>Herbivores</v>
      </c>
      <c r="O117">
        <f>VLOOKUP(G117,species.lookup!$A$2:$I$108,6,0)</f>
        <v>4.5999999999999999E-3</v>
      </c>
      <c r="P117">
        <f>VLOOKUP(G117,species.lookup!$A$2:$I$108,7,0)</f>
        <v>3.4291</v>
      </c>
      <c r="Q117">
        <f t="shared" si="1"/>
        <v>4.9547276785883491E-2</v>
      </c>
    </row>
    <row r="118" spans="1:17" x14ac:dyDescent="0.2">
      <c r="A118" s="32">
        <v>44140</v>
      </c>
      <c r="C118" t="s">
        <v>388</v>
      </c>
      <c r="D118" t="s">
        <v>384</v>
      </c>
      <c r="E118">
        <v>1</v>
      </c>
      <c r="F118">
        <v>2</v>
      </c>
      <c r="G118" t="s">
        <v>318</v>
      </c>
      <c r="H118">
        <v>6</v>
      </c>
      <c r="I118">
        <v>2</v>
      </c>
      <c r="J118" t="s">
        <v>385</v>
      </c>
      <c r="K118" t="str">
        <f>VLOOKUP(G118,species.lookup!$A$2:$I$108,2,0)</f>
        <v>Striped Parrotfish</v>
      </c>
      <c r="L118" t="str">
        <f>VLOOKUP(G118,species.lookup!$A$2:$I$108,3,0)</f>
        <v>Scarus iserti</v>
      </c>
      <c r="M118" t="str">
        <f>VLOOKUP(G118,species.lookup!$A$2:$I$108,4,0)</f>
        <v>Scaridae</v>
      </c>
      <c r="N118" t="str">
        <f>VLOOKUP(G118,species.lookup!$A$2:$I$108,5,0)</f>
        <v>Herbivores</v>
      </c>
      <c r="O118">
        <f>VLOOKUP(G118,species.lookup!$A$2:$I$108,6,0)</f>
        <v>1.47E-2</v>
      </c>
      <c r="P118">
        <f>VLOOKUP(G118,species.lookup!$A$2:$I$108,7,0)</f>
        <v>3.0548000000000002</v>
      </c>
      <c r="Q118">
        <f t="shared" si="1"/>
        <v>3.5027873644931384</v>
      </c>
    </row>
    <row r="119" spans="1:17" x14ac:dyDescent="0.2">
      <c r="A119" s="32">
        <v>44140</v>
      </c>
      <c r="C119" t="s">
        <v>388</v>
      </c>
      <c r="D119" t="s">
        <v>384</v>
      </c>
      <c r="E119">
        <v>1</v>
      </c>
      <c r="F119">
        <v>2</v>
      </c>
      <c r="G119" t="s">
        <v>318</v>
      </c>
      <c r="H119">
        <v>9</v>
      </c>
      <c r="I119">
        <v>2</v>
      </c>
      <c r="J119" t="s">
        <v>385</v>
      </c>
      <c r="K119" t="str">
        <f>VLOOKUP(G119,species.lookup!$A$2:$I$108,2,0)</f>
        <v>Striped Parrotfish</v>
      </c>
      <c r="L119" t="str">
        <f>VLOOKUP(G119,species.lookup!$A$2:$I$108,3,0)</f>
        <v>Scarus iserti</v>
      </c>
      <c r="M119" t="str">
        <f>VLOOKUP(G119,species.lookup!$A$2:$I$108,4,0)</f>
        <v>Scaridae</v>
      </c>
      <c r="N119" t="str">
        <f>VLOOKUP(G119,species.lookup!$A$2:$I$108,5,0)</f>
        <v>Herbivores</v>
      </c>
      <c r="O119">
        <f>VLOOKUP(G119,species.lookup!$A$2:$I$108,6,0)</f>
        <v>1.47E-2</v>
      </c>
      <c r="P119">
        <f>VLOOKUP(G119,species.lookup!$A$2:$I$108,7,0)</f>
        <v>3.0548000000000002</v>
      </c>
      <c r="Q119">
        <f t="shared" si="1"/>
        <v>12.087524088838006</v>
      </c>
    </row>
    <row r="120" spans="1:17" x14ac:dyDescent="0.2">
      <c r="A120" s="32">
        <v>44140</v>
      </c>
      <c r="C120" t="s">
        <v>388</v>
      </c>
      <c r="D120" t="s">
        <v>384</v>
      </c>
      <c r="E120">
        <v>1</v>
      </c>
      <c r="F120">
        <v>2</v>
      </c>
      <c r="G120" t="s">
        <v>318</v>
      </c>
      <c r="H120">
        <v>8</v>
      </c>
      <c r="I120">
        <v>2</v>
      </c>
      <c r="J120" t="s">
        <v>385</v>
      </c>
      <c r="K120" t="str">
        <f>VLOOKUP(G120,species.lookup!$A$2:$I$108,2,0)</f>
        <v>Striped Parrotfish</v>
      </c>
      <c r="L120" t="str">
        <f>VLOOKUP(G120,species.lookup!$A$2:$I$108,3,0)</f>
        <v>Scarus iserti</v>
      </c>
      <c r="M120" t="str">
        <f>VLOOKUP(G120,species.lookup!$A$2:$I$108,4,0)</f>
        <v>Scaridae</v>
      </c>
      <c r="N120" t="str">
        <f>VLOOKUP(G120,species.lookup!$A$2:$I$108,5,0)</f>
        <v>Herbivores</v>
      </c>
      <c r="O120">
        <f>VLOOKUP(G120,species.lookup!$A$2:$I$108,6,0)</f>
        <v>1.47E-2</v>
      </c>
      <c r="P120">
        <f>VLOOKUP(G120,species.lookup!$A$2:$I$108,7,0)</f>
        <v>3.0548000000000002</v>
      </c>
      <c r="Q120">
        <f t="shared" si="1"/>
        <v>8.4348356905685886</v>
      </c>
    </row>
    <row r="121" spans="1:17" x14ac:dyDescent="0.2">
      <c r="A121" s="32">
        <v>44140</v>
      </c>
      <c r="C121" t="s">
        <v>388</v>
      </c>
      <c r="D121" t="s">
        <v>384</v>
      </c>
      <c r="E121">
        <v>1</v>
      </c>
      <c r="F121">
        <v>2</v>
      </c>
      <c r="G121" t="s">
        <v>318</v>
      </c>
      <c r="H121">
        <v>10</v>
      </c>
      <c r="I121">
        <v>3</v>
      </c>
      <c r="J121" t="s">
        <v>387</v>
      </c>
      <c r="K121" t="str">
        <f>VLOOKUP(G121,species.lookup!$A$2:$I$108,2,0)</f>
        <v>Striped Parrotfish</v>
      </c>
      <c r="L121" t="str">
        <f>VLOOKUP(G121,species.lookup!$A$2:$I$108,3,0)</f>
        <v>Scarus iserti</v>
      </c>
      <c r="M121" t="str">
        <f>VLOOKUP(G121,species.lookup!$A$2:$I$108,4,0)</f>
        <v>Scaridae</v>
      </c>
      <c r="N121" t="str">
        <f>VLOOKUP(G121,species.lookup!$A$2:$I$108,5,0)</f>
        <v>Herbivores</v>
      </c>
      <c r="O121">
        <f>VLOOKUP(G121,species.lookup!$A$2:$I$108,6,0)</f>
        <v>1.47E-2</v>
      </c>
      <c r="P121">
        <f>VLOOKUP(G121,species.lookup!$A$2:$I$108,7,0)</f>
        <v>3.0548000000000002</v>
      </c>
      <c r="Q121">
        <f t="shared" si="1"/>
        <v>16.676977189904147</v>
      </c>
    </row>
    <row r="122" spans="1:17" x14ac:dyDescent="0.2">
      <c r="A122" s="32">
        <v>44140</v>
      </c>
      <c r="C122" t="s">
        <v>388</v>
      </c>
      <c r="D122" t="s">
        <v>384</v>
      </c>
      <c r="E122">
        <v>1</v>
      </c>
      <c r="F122">
        <v>2</v>
      </c>
      <c r="G122" t="s">
        <v>318</v>
      </c>
      <c r="H122">
        <v>12</v>
      </c>
      <c r="I122">
        <v>1</v>
      </c>
      <c r="J122" t="s">
        <v>387</v>
      </c>
      <c r="K122" t="str">
        <f>VLOOKUP(G122,species.lookup!$A$2:$I$108,2,0)</f>
        <v>Striped Parrotfish</v>
      </c>
      <c r="L122" t="str">
        <f>VLOOKUP(G122,species.lookup!$A$2:$I$108,3,0)</f>
        <v>Scarus iserti</v>
      </c>
      <c r="M122" t="str">
        <f>VLOOKUP(G122,species.lookup!$A$2:$I$108,4,0)</f>
        <v>Scaridae</v>
      </c>
      <c r="N122" t="str">
        <f>VLOOKUP(G122,species.lookup!$A$2:$I$108,5,0)</f>
        <v>Herbivores</v>
      </c>
      <c r="O122">
        <f>VLOOKUP(G122,species.lookup!$A$2:$I$108,6,0)</f>
        <v>1.47E-2</v>
      </c>
      <c r="P122">
        <f>VLOOKUP(G122,species.lookup!$A$2:$I$108,7,0)</f>
        <v>3.0548000000000002</v>
      </c>
      <c r="Q122">
        <f t="shared" si="1"/>
        <v>29.107184931818338</v>
      </c>
    </row>
    <row r="123" spans="1:17" x14ac:dyDescent="0.2">
      <c r="A123" s="32">
        <v>44140</v>
      </c>
      <c r="C123" t="s">
        <v>388</v>
      </c>
      <c r="D123" t="s">
        <v>384</v>
      </c>
      <c r="E123">
        <v>1</v>
      </c>
      <c r="F123">
        <v>2</v>
      </c>
      <c r="G123" t="s">
        <v>39</v>
      </c>
      <c r="H123">
        <v>5</v>
      </c>
      <c r="I123">
        <v>1</v>
      </c>
      <c r="K123" t="str">
        <f>VLOOKUP(G123,species.lookup!$A$2:$I$108,2,0)</f>
        <v>Blue Tang</v>
      </c>
      <c r="L123" t="str">
        <f>VLOOKUP(G123,species.lookup!$A$2:$I$108,3,0)</f>
        <v>Acanthurus coeruleus</v>
      </c>
      <c r="M123" t="str">
        <f>VLOOKUP(G123,species.lookup!$A$2:$I$108,4,0)</f>
        <v>Acanthuridae</v>
      </c>
      <c r="N123" t="str">
        <f>VLOOKUP(G123,species.lookup!$A$2:$I$108,5,0)</f>
        <v>Herbivores</v>
      </c>
      <c r="O123">
        <f>VLOOKUP(G123,species.lookup!$A$2:$I$108,6,0)</f>
        <v>4.1500000000000002E-2</v>
      </c>
      <c r="P123">
        <f>VLOOKUP(G123,species.lookup!$A$2:$I$108,7,0)</f>
        <v>2.8346</v>
      </c>
      <c r="Q123">
        <f t="shared" si="1"/>
        <v>3.9751037756219527</v>
      </c>
    </row>
    <row r="124" spans="1:17" x14ac:dyDescent="0.2">
      <c r="A124" s="32">
        <v>44140</v>
      </c>
      <c r="C124" t="s">
        <v>388</v>
      </c>
      <c r="D124" t="s">
        <v>384</v>
      </c>
      <c r="E124">
        <v>1</v>
      </c>
      <c r="F124">
        <v>2</v>
      </c>
      <c r="G124" t="s">
        <v>172</v>
      </c>
      <c r="H124">
        <v>15</v>
      </c>
      <c r="I124">
        <v>1</v>
      </c>
      <c r="K124" t="str">
        <f>VLOOKUP(G124,species.lookup!$A$2:$I$108,2,0)</f>
        <v>French Grunt</v>
      </c>
      <c r="L124" t="str">
        <f>VLOOKUP(G124,species.lookup!$A$2:$I$108,3,0)</f>
        <v>Haemulon flavolineatum</v>
      </c>
      <c r="M124" t="str">
        <f>VLOOKUP(G124,species.lookup!$A$2:$I$108,4,0)</f>
        <v>Haemulidae</v>
      </c>
      <c r="N124" t="str">
        <f>VLOOKUP(G124,species.lookup!$A$2:$I$108,5,0)</f>
        <v>Carnivores</v>
      </c>
      <c r="O124">
        <f>VLOOKUP(G124,species.lookup!$A$2:$I$108,6,0)</f>
        <v>1.2699999999999999E-2</v>
      </c>
      <c r="P124">
        <f>VLOOKUP(G124,species.lookup!$A$2:$I$108,7,0)</f>
        <v>3.1581000000000001</v>
      </c>
      <c r="Q124">
        <f t="shared" si="1"/>
        <v>65.768437801503794</v>
      </c>
    </row>
    <row r="125" spans="1:17" x14ac:dyDescent="0.2">
      <c r="A125" s="32">
        <v>44140</v>
      </c>
      <c r="C125" t="s">
        <v>388</v>
      </c>
      <c r="D125" t="s">
        <v>384</v>
      </c>
      <c r="E125">
        <v>1</v>
      </c>
      <c r="F125">
        <v>2</v>
      </c>
      <c r="G125" t="s">
        <v>172</v>
      </c>
      <c r="H125">
        <v>14</v>
      </c>
      <c r="I125">
        <v>1</v>
      </c>
      <c r="K125" t="str">
        <f>VLOOKUP(G125,species.lookup!$A$2:$I$108,2,0)</f>
        <v>French Grunt</v>
      </c>
      <c r="L125" t="str">
        <f>VLOOKUP(G125,species.lookup!$A$2:$I$108,3,0)</f>
        <v>Haemulon flavolineatum</v>
      </c>
      <c r="M125" t="str">
        <f>VLOOKUP(G125,species.lookup!$A$2:$I$108,4,0)</f>
        <v>Haemulidae</v>
      </c>
      <c r="N125" t="str">
        <f>VLOOKUP(G125,species.lookup!$A$2:$I$108,5,0)</f>
        <v>Carnivores</v>
      </c>
      <c r="O125">
        <f>VLOOKUP(G125,species.lookup!$A$2:$I$108,6,0)</f>
        <v>1.2699999999999999E-2</v>
      </c>
      <c r="P125">
        <f>VLOOKUP(G125,species.lookup!$A$2:$I$108,7,0)</f>
        <v>3.1581000000000001</v>
      </c>
      <c r="Q125">
        <f t="shared" si="1"/>
        <v>52.892082958299284</v>
      </c>
    </row>
    <row r="126" spans="1:17" x14ac:dyDescent="0.2">
      <c r="A126" s="32">
        <v>44140</v>
      </c>
      <c r="C126" t="s">
        <v>388</v>
      </c>
      <c r="D126" t="s">
        <v>384</v>
      </c>
      <c r="E126">
        <v>1</v>
      </c>
      <c r="F126">
        <v>2</v>
      </c>
      <c r="G126" t="s">
        <v>353</v>
      </c>
      <c r="H126">
        <v>6</v>
      </c>
      <c r="I126">
        <v>1</v>
      </c>
      <c r="K126" t="str">
        <f>VLOOKUP(G126,species.lookup!$A$2:$I$108,2,0)</f>
        <v>Dusky Damselfish</v>
      </c>
      <c r="L126" t="str">
        <f>VLOOKUP(G126,species.lookup!$A$2:$I$108,3,0)</f>
        <v>Stegastes adustus </v>
      </c>
      <c r="M126" t="str">
        <f>VLOOKUP(G126,species.lookup!$A$2:$I$108,4,0)</f>
        <v>Pomacentridae</v>
      </c>
      <c r="N126" t="str">
        <f>VLOOKUP(G126,species.lookup!$A$2:$I$108,5,0)</f>
        <v>Herbivores</v>
      </c>
      <c r="O126">
        <f>VLOOKUP(G126,species.lookup!$A$2:$I$108,6,0)</f>
        <v>1.95E-2</v>
      </c>
      <c r="P126">
        <f>VLOOKUP(G126,species.lookup!$A$2:$I$108,7,0)</f>
        <v>2.99</v>
      </c>
      <c r="Q126">
        <f t="shared" si="1"/>
        <v>4.1372031817477204</v>
      </c>
    </row>
    <row r="127" spans="1:17" x14ac:dyDescent="0.2">
      <c r="A127" s="32">
        <v>44140</v>
      </c>
      <c r="C127" t="s">
        <v>388</v>
      </c>
      <c r="D127" t="s">
        <v>384</v>
      </c>
      <c r="E127">
        <v>1</v>
      </c>
      <c r="F127">
        <v>2</v>
      </c>
      <c r="G127" t="s">
        <v>353</v>
      </c>
      <c r="H127">
        <v>10</v>
      </c>
      <c r="I127">
        <v>1</v>
      </c>
      <c r="K127" t="str">
        <f>VLOOKUP(G127,species.lookup!$A$2:$I$108,2,0)</f>
        <v>Dusky Damselfish</v>
      </c>
      <c r="L127" t="str">
        <f>VLOOKUP(G127,species.lookup!$A$2:$I$108,3,0)</f>
        <v>Stegastes adustus </v>
      </c>
      <c r="M127" t="str">
        <f>VLOOKUP(G127,species.lookup!$A$2:$I$108,4,0)</f>
        <v>Pomacentridae</v>
      </c>
      <c r="N127" t="str">
        <f>VLOOKUP(G127,species.lookup!$A$2:$I$108,5,0)</f>
        <v>Herbivores</v>
      </c>
      <c r="O127">
        <f>VLOOKUP(G127,species.lookup!$A$2:$I$108,6,0)</f>
        <v>1.95E-2</v>
      </c>
      <c r="P127">
        <f>VLOOKUP(G127,species.lookup!$A$2:$I$108,7,0)</f>
        <v>2.99</v>
      </c>
      <c r="Q127">
        <f t="shared" si="1"/>
        <v>19.056125808638321</v>
      </c>
    </row>
    <row r="128" spans="1:17" x14ac:dyDescent="0.2">
      <c r="A128" s="32">
        <v>44140</v>
      </c>
      <c r="C128" t="s">
        <v>388</v>
      </c>
      <c r="D128" t="s">
        <v>384</v>
      </c>
      <c r="E128">
        <v>1</v>
      </c>
      <c r="F128">
        <v>2</v>
      </c>
      <c r="G128" t="s">
        <v>353</v>
      </c>
      <c r="H128">
        <v>8</v>
      </c>
      <c r="I128">
        <v>1</v>
      </c>
      <c r="K128" t="str">
        <f>VLOOKUP(G128,species.lookup!$A$2:$I$108,2,0)</f>
        <v>Dusky Damselfish</v>
      </c>
      <c r="L128" t="str">
        <f>VLOOKUP(G128,species.lookup!$A$2:$I$108,3,0)</f>
        <v>Stegastes adustus </v>
      </c>
      <c r="M128" t="str">
        <f>VLOOKUP(G128,species.lookup!$A$2:$I$108,4,0)</f>
        <v>Pomacentridae</v>
      </c>
      <c r="N128" t="str">
        <f>VLOOKUP(G128,species.lookup!$A$2:$I$108,5,0)</f>
        <v>Herbivores</v>
      </c>
      <c r="O128">
        <f>VLOOKUP(G128,species.lookup!$A$2:$I$108,6,0)</f>
        <v>1.95E-2</v>
      </c>
      <c r="P128">
        <f>VLOOKUP(G128,species.lookup!$A$2:$I$108,7,0)</f>
        <v>2.99</v>
      </c>
      <c r="Q128">
        <f t="shared" si="1"/>
        <v>9.7785322511078778</v>
      </c>
    </row>
    <row r="129" spans="1:17" x14ac:dyDescent="0.2">
      <c r="A129" s="32">
        <v>44140</v>
      </c>
      <c r="C129" t="s">
        <v>388</v>
      </c>
      <c r="D129" t="s">
        <v>384</v>
      </c>
      <c r="E129">
        <v>1</v>
      </c>
      <c r="F129">
        <v>2</v>
      </c>
      <c r="G129" t="s">
        <v>353</v>
      </c>
      <c r="H129">
        <v>3</v>
      </c>
      <c r="I129">
        <v>1</v>
      </c>
      <c r="K129" t="str">
        <f>VLOOKUP(G129,species.lookup!$A$2:$I$108,2,0)</f>
        <v>Dusky Damselfish</v>
      </c>
      <c r="L129" t="str">
        <f>VLOOKUP(G129,species.lookup!$A$2:$I$108,3,0)</f>
        <v>Stegastes adustus </v>
      </c>
      <c r="M129" t="str">
        <f>VLOOKUP(G129,species.lookup!$A$2:$I$108,4,0)</f>
        <v>Pomacentridae</v>
      </c>
      <c r="N129" t="str">
        <f>VLOOKUP(G129,species.lookup!$A$2:$I$108,5,0)</f>
        <v>Herbivores</v>
      </c>
      <c r="O129">
        <f>VLOOKUP(G129,species.lookup!$A$2:$I$108,6,0)</f>
        <v>1.95E-2</v>
      </c>
      <c r="P129">
        <f>VLOOKUP(G129,species.lookup!$A$2:$I$108,7,0)</f>
        <v>2.99</v>
      </c>
      <c r="Q129">
        <f t="shared" si="1"/>
        <v>0.52074746319664811</v>
      </c>
    </row>
    <row r="130" spans="1:17" x14ac:dyDescent="0.2">
      <c r="A130" s="32">
        <v>44140</v>
      </c>
      <c r="C130" t="s">
        <v>388</v>
      </c>
      <c r="D130" t="s">
        <v>384</v>
      </c>
      <c r="E130">
        <v>1</v>
      </c>
      <c r="F130">
        <v>2</v>
      </c>
      <c r="G130" t="s">
        <v>353</v>
      </c>
      <c r="H130">
        <v>12</v>
      </c>
      <c r="I130">
        <v>1</v>
      </c>
      <c r="K130" t="str">
        <f>VLOOKUP(G130,species.lookup!$A$2:$I$108,2,0)</f>
        <v>Dusky Damselfish</v>
      </c>
      <c r="L130" t="str">
        <f>VLOOKUP(G130,species.lookup!$A$2:$I$108,3,0)</f>
        <v>Stegastes adustus </v>
      </c>
      <c r="M130" t="str">
        <f>VLOOKUP(G130,species.lookup!$A$2:$I$108,4,0)</f>
        <v>Pomacentridae</v>
      </c>
      <c r="N130" t="str">
        <f>VLOOKUP(G130,species.lookup!$A$2:$I$108,5,0)</f>
        <v>Herbivores</v>
      </c>
      <c r="O130">
        <f>VLOOKUP(G130,species.lookup!$A$2:$I$108,6,0)</f>
        <v>1.95E-2</v>
      </c>
      <c r="P130">
        <f>VLOOKUP(G130,species.lookup!$A$2:$I$108,7,0)</f>
        <v>2.99</v>
      </c>
      <c r="Q130">
        <f t="shared" si="1"/>
        <v>32.869003455135136</v>
      </c>
    </row>
    <row r="131" spans="1:17" x14ac:dyDescent="0.2">
      <c r="A131" s="32">
        <v>44140</v>
      </c>
      <c r="C131" t="s">
        <v>388</v>
      </c>
      <c r="D131" t="s">
        <v>384</v>
      </c>
      <c r="E131">
        <v>1</v>
      </c>
      <c r="F131">
        <v>2</v>
      </c>
      <c r="G131" t="s">
        <v>191</v>
      </c>
      <c r="H131">
        <v>12</v>
      </c>
      <c r="I131">
        <v>1</v>
      </c>
      <c r="K131" t="str">
        <f>VLOOKUP(G131,species.lookup!$A$2:$I$108,2,0)</f>
        <v>Slippery Dick</v>
      </c>
      <c r="L131" t="str">
        <f>VLOOKUP(G131,species.lookup!$A$2:$I$108,3,0)</f>
        <v>Halichoeres bivittatus</v>
      </c>
      <c r="M131" t="str">
        <f>VLOOKUP(G131,species.lookup!$A$2:$I$108,4,0)</f>
        <v>Labridae</v>
      </c>
      <c r="N131" t="str">
        <f>VLOOKUP(G131,species.lookup!$A$2:$I$108,5,0)</f>
        <v>Carnivores</v>
      </c>
      <c r="O131">
        <f>VLOOKUP(G131,species.lookup!$A$2:$I$108,6,0)</f>
        <v>9.3299999999999998E-3</v>
      </c>
      <c r="P131">
        <f>VLOOKUP(G131,species.lookup!$A$2:$I$108,7,0)</f>
        <v>3.06</v>
      </c>
      <c r="Q131">
        <f t="shared" ref="Q131:Q194" si="2">O131*H131^P131</f>
        <v>18.714415031991813</v>
      </c>
    </row>
    <row r="132" spans="1:17" x14ac:dyDescent="0.2">
      <c r="A132" s="32">
        <v>44140</v>
      </c>
      <c r="C132" t="s">
        <v>388</v>
      </c>
      <c r="D132" t="s">
        <v>384</v>
      </c>
      <c r="E132">
        <v>1</v>
      </c>
      <c r="F132">
        <v>2</v>
      </c>
      <c r="G132" t="s">
        <v>191</v>
      </c>
      <c r="H132">
        <v>11</v>
      </c>
      <c r="I132">
        <v>3</v>
      </c>
      <c r="K132" t="str">
        <f>VLOOKUP(G132,species.lookup!$A$2:$I$108,2,0)</f>
        <v>Slippery Dick</v>
      </c>
      <c r="L132" t="str">
        <f>VLOOKUP(G132,species.lookup!$A$2:$I$108,3,0)</f>
        <v>Halichoeres bivittatus</v>
      </c>
      <c r="M132" t="str">
        <f>VLOOKUP(G132,species.lookup!$A$2:$I$108,4,0)</f>
        <v>Labridae</v>
      </c>
      <c r="N132" t="str">
        <f>VLOOKUP(G132,species.lookup!$A$2:$I$108,5,0)</f>
        <v>Carnivores</v>
      </c>
      <c r="O132">
        <f>VLOOKUP(G132,species.lookup!$A$2:$I$108,6,0)</f>
        <v>9.3299999999999998E-3</v>
      </c>
      <c r="P132">
        <f>VLOOKUP(G132,species.lookup!$A$2:$I$108,7,0)</f>
        <v>3.06</v>
      </c>
      <c r="Q132">
        <f t="shared" si="2"/>
        <v>14.339805485939763</v>
      </c>
    </row>
    <row r="133" spans="1:17" x14ac:dyDescent="0.2">
      <c r="A133" s="32">
        <v>44140</v>
      </c>
      <c r="C133" t="s">
        <v>388</v>
      </c>
      <c r="D133" t="s">
        <v>384</v>
      </c>
      <c r="E133">
        <v>1</v>
      </c>
      <c r="F133">
        <v>2</v>
      </c>
      <c r="G133" t="s">
        <v>191</v>
      </c>
      <c r="H133">
        <v>3</v>
      </c>
      <c r="I133">
        <v>1</v>
      </c>
      <c r="K133" t="str">
        <f>VLOOKUP(G133,species.lookup!$A$2:$I$108,2,0)</f>
        <v>Slippery Dick</v>
      </c>
      <c r="L133" t="str">
        <f>VLOOKUP(G133,species.lookup!$A$2:$I$108,3,0)</f>
        <v>Halichoeres bivittatus</v>
      </c>
      <c r="M133" t="str">
        <f>VLOOKUP(G133,species.lookup!$A$2:$I$108,4,0)</f>
        <v>Labridae</v>
      </c>
      <c r="N133" t="str">
        <f>VLOOKUP(G133,species.lookup!$A$2:$I$108,5,0)</f>
        <v>Carnivores</v>
      </c>
      <c r="O133">
        <f>VLOOKUP(G133,species.lookup!$A$2:$I$108,6,0)</f>
        <v>9.3299999999999998E-3</v>
      </c>
      <c r="P133">
        <f>VLOOKUP(G133,species.lookup!$A$2:$I$108,7,0)</f>
        <v>3.06</v>
      </c>
      <c r="Q133">
        <f t="shared" si="2"/>
        <v>0.26907458751730307</v>
      </c>
    </row>
    <row r="134" spans="1:17" x14ac:dyDescent="0.2">
      <c r="A134" s="32">
        <v>44140</v>
      </c>
      <c r="C134" t="s">
        <v>388</v>
      </c>
      <c r="D134" t="s">
        <v>384</v>
      </c>
      <c r="E134">
        <v>1</v>
      </c>
      <c r="F134">
        <v>2</v>
      </c>
      <c r="G134" t="s">
        <v>30</v>
      </c>
      <c r="H134">
        <v>12</v>
      </c>
      <c r="I134">
        <v>1</v>
      </c>
      <c r="K134" t="str">
        <f>VLOOKUP(G134,species.lookup!$A$2:$I$108,2,0)</f>
        <v>Ocean Surgeonfish</v>
      </c>
      <c r="L134" t="str">
        <f>VLOOKUP(G134,species.lookup!$A$2:$I$108,3,0)</f>
        <v>Acanthurus bahianus</v>
      </c>
      <c r="M134" t="str">
        <f>VLOOKUP(G134,species.lookup!$A$2:$I$108,4,0)</f>
        <v>Acanthuridae</v>
      </c>
      <c r="N134" t="str">
        <f>VLOOKUP(G134,species.lookup!$A$2:$I$108,5,0)</f>
        <v>Herbivores</v>
      </c>
      <c r="O134">
        <f>VLOOKUP(G134,species.lookup!$A$2:$I$108,6,0)</f>
        <v>2.3699999999999999E-2</v>
      </c>
      <c r="P134">
        <f>VLOOKUP(G134,species.lookup!$A$2:$I$108,7,0)</f>
        <v>2.9752000000000001</v>
      </c>
      <c r="Q134">
        <f t="shared" si="2"/>
        <v>38.505998471352768</v>
      </c>
    </row>
    <row r="135" spans="1:17" x14ac:dyDescent="0.2">
      <c r="A135" s="32">
        <v>44140</v>
      </c>
      <c r="C135" t="s">
        <v>388</v>
      </c>
      <c r="D135" t="s">
        <v>384</v>
      </c>
      <c r="E135">
        <v>1</v>
      </c>
      <c r="F135">
        <v>2</v>
      </c>
      <c r="G135" t="s">
        <v>165</v>
      </c>
      <c r="H135">
        <v>16</v>
      </c>
      <c r="I135">
        <v>2</v>
      </c>
      <c r="K135" t="str">
        <f>VLOOKUP(G135,species.lookup!$A$2:$I$108,2,0)</f>
        <v>Caesar Grunt</v>
      </c>
      <c r="L135" t="str">
        <f>VLOOKUP(G135,species.lookup!$A$2:$I$108,3,0)</f>
        <v>Haemulon carbonarium</v>
      </c>
      <c r="M135" t="str">
        <f>VLOOKUP(G135,species.lookup!$A$2:$I$108,4,0)</f>
        <v>Haemulidae</v>
      </c>
      <c r="N135" t="str">
        <f>VLOOKUP(G135,species.lookup!$A$2:$I$108,5,0)</f>
        <v>Carnivores</v>
      </c>
      <c r="O135">
        <f>VLOOKUP(G135,species.lookup!$A$2:$I$108,6,0)</f>
        <v>1.47E-2</v>
      </c>
      <c r="P135">
        <f>VLOOKUP(G135,species.lookup!$A$2:$I$108,7,0)</f>
        <v>3.0558999999999998</v>
      </c>
      <c r="Q135">
        <f t="shared" si="2"/>
        <v>70.305222941186926</v>
      </c>
    </row>
    <row r="136" spans="1:17" x14ac:dyDescent="0.2">
      <c r="A136" s="32">
        <v>44140</v>
      </c>
      <c r="C136" t="s">
        <v>388</v>
      </c>
      <c r="D136" t="s">
        <v>384</v>
      </c>
      <c r="E136">
        <v>1</v>
      </c>
      <c r="F136">
        <v>2</v>
      </c>
      <c r="G136" t="s">
        <v>191</v>
      </c>
      <c r="H136">
        <v>12</v>
      </c>
      <c r="I136">
        <v>1</v>
      </c>
      <c r="K136" t="str">
        <f>VLOOKUP(G136,species.lookup!$A$2:$I$108,2,0)</f>
        <v>Slippery Dick</v>
      </c>
      <c r="L136" t="str">
        <f>VLOOKUP(G136,species.lookup!$A$2:$I$108,3,0)</f>
        <v>Halichoeres bivittatus</v>
      </c>
      <c r="M136" t="str">
        <f>VLOOKUP(G136,species.lookup!$A$2:$I$108,4,0)</f>
        <v>Labridae</v>
      </c>
      <c r="N136" t="str">
        <f>VLOOKUP(G136,species.lookup!$A$2:$I$108,5,0)</f>
        <v>Carnivores</v>
      </c>
      <c r="O136">
        <f>VLOOKUP(G136,species.lookup!$A$2:$I$108,6,0)</f>
        <v>9.3299999999999998E-3</v>
      </c>
      <c r="P136">
        <f>VLOOKUP(G136,species.lookup!$A$2:$I$108,7,0)</f>
        <v>3.06</v>
      </c>
      <c r="Q136">
        <f t="shared" si="2"/>
        <v>18.714415031991813</v>
      </c>
    </row>
    <row r="137" spans="1:17" x14ac:dyDescent="0.2">
      <c r="A137" s="32">
        <v>44140</v>
      </c>
      <c r="C137" t="s">
        <v>388</v>
      </c>
      <c r="D137" t="s">
        <v>384</v>
      </c>
      <c r="E137">
        <v>1</v>
      </c>
      <c r="F137">
        <v>2</v>
      </c>
      <c r="G137" t="s">
        <v>191</v>
      </c>
      <c r="H137">
        <v>10</v>
      </c>
      <c r="I137">
        <v>1</v>
      </c>
      <c r="K137" t="str">
        <f>VLOOKUP(G137,species.lookup!$A$2:$I$108,2,0)</f>
        <v>Slippery Dick</v>
      </c>
      <c r="L137" t="str">
        <f>VLOOKUP(G137,species.lookup!$A$2:$I$108,3,0)</f>
        <v>Halichoeres bivittatus</v>
      </c>
      <c r="M137" t="str">
        <f>VLOOKUP(G137,species.lookup!$A$2:$I$108,4,0)</f>
        <v>Labridae</v>
      </c>
      <c r="N137" t="str">
        <f>VLOOKUP(G137,species.lookup!$A$2:$I$108,5,0)</f>
        <v>Carnivores</v>
      </c>
      <c r="O137">
        <f>VLOOKUP(G137,species.lookup!$A$2:$I$108,6,0)</f>
        <v>9.3299999999999998E-3</v>
      </c>
      <c r="P137">
        <f>VLOOKUP(G137,species.lookup!$A$2:$I$108,7,0)</f>
        <v>3.06</v>
      </c>
      <c r="Q137">
        <f t="shared" si="2"/>
        <v>10.712273288565926</v>
      </c>
    </row>
    <row r="138" spans="1:17" x14ac:dyDescent="0.2">
      <c r="A138" s="32">
        <v>44140</v>
      </c>
      <c r="C138" t="s">
        <v>388</v>
      </c>
      <c r="D138" t="s">
        <v>384</v>
      </c>
      <c r="E138">
        <v>1</v>
      </c>
      <c r="F138">
        <v>2</v>
      </c>
      <c r="G138" t="s">
        <v>359</v>
      </c>
      <c r="H138">
        <v>10</v>
      </c>
      <c r="I138">
        <v>1</v>
      </c>
      <c r="K138" t="str">
        <f>VLOOKUP(G138,species.lookup!$A$2:$I$108,2,0)</f>
        <v>Beaugregory</v>
      </c>
      <c r="L138" t="str">
        <f>VLOOKUP(G138,species.lookup!$A$2:$I$108,3,0)</f>
        <v>Stegastes leucostictus</v>
      </c>
      <c r="M138" t="str">
        <f>VLOOKUP(G138,species.lookup!$A$2:$I$108,4,0)</f>
        <v>Pomacentridae</v>
      </c>
      <c r="N138" t="str">
        <f>VLOOKUP(G138,species.lookup!$A$2:$I$108,5,0)</f>
        <v>Omnivores</v>
      </c>
      <c r="O138">
        <f>VLOOKUP(G138,species.lookup!$A$2:$I$108,6,0)</f>
        <v>1.9949999999999999E-2</v>
      </c>
      <c r="P138">
        <f>VLOOKUP(G138,species.lookup!$A$2:$I$108,7,0)</f>
        <v>2.95</v>
      </c>
      <c r="Q138">
        <f t="shared" si="2"/>
        <v>17.780456215768243</v>
      </c>
    </row>
    <row r="139" spans="1:17" x14ac:dyDescent="0.2">
      <c r="A139" s="32">
        <v>44140</v>
      </c>
      <c r="C139" t="s">
        <v>388</v>
      </c>
      <c r="D139" t="s">
        <v>384</v>
      </c>
      <c r="E139">
        <v>1</v>
      </c>
      <c r="F139">
        <v>2</v>
      </c>
      <c r="G139" t="s">
        <v>359</v>
      </c>
      <c r="H139">
        <v>8</v>
      </c>
      <c r="I139">
        <v>1</v>
      </c>
      <c r="K139" t="str">
        <f>VLOOKUP(G139,species.lookup!$A$2:$I$108,2,0)</f>
        <v>Beaugregory</v>
      </c>
      <c r="L139" t="str">
        <f>VLOOKUP(G139,species.lookup!$A$2:$I$108,3,0)</f>
        <v>Stegastes leucostictus</v>
      </c>
      <c r="M139" t="str">
        <f>VLOOKUP(G139,species.lookup!$A$2:$I$108,4,0)</f>
        <v>Pomacentridae</v>
      </c>
      <c r="N139" t="str">
        <f>VLOOKUP(G139,species.lookup!$A$2:$I$108,5,0)</f>
        <v>Omnivores</v>
      </c>
      <c r="O139">
        <f>VLOOKUP(G139,species.lookup!$A$2:$I$108,6,0)</f>
        <v>1.9949999999999999E-2</v>
      </c>
      <c r="P139">
        <f>VLOOKUP(G139,species.lookup!$A$2:$I$108,7,0)</f>
        <v>2.95</v>
      </c>
      <c r="Q139">
        <f t="shared" si="2"/>
        <v>9.2057327252920587</v>
      </c>
    </row>
    <row r="140" spans="1:17" x14ac:dyDescent="0.2">
      <c r="A140" s="32">
        <v>44140</v>
      </c>
      <c r="C140" t="s">
        <v>388</v>
      </c>
      <c r="D140" t="s">
        <v>384</v>
      </c>
      <c r="E140">
        <v>1</v>
      </c>
      <c r="F140">
        <v>2</v>
      </c>
      <c r="G140" t="s">
        <v>324</v>
      </c>
      <c r="H140">
        <v>20</v>
      </c>
      <c r="I140">
        <v>2</v>
      </c>
      <c r="J140" t="s">
        <v>387</v>
      </c>
      <c r="K140" t="str">
        <f>VLOOKUP(G140,species.lookup!$A$2:$I$108,2,0)</f>
        <v>Queen Parrotfish</v>
      </c>
      <c r="L140" t="str">
        <f>VLOOKUP(G140,species.lookup!$A$2:$I$108,3,0)</f>
        <v>Scarus vetula</v>
      </c>
      <c r="M140" t="str">
        <f>VLOOKUP(G140,species.lookup!$A$2:$I$108,4,0)</f>
        <v>Scaridae</v>
      </c>
      <c r="N140" t="str">
        <f>VLOOKUP(G140,species.lookup!$A$2:$I$108,5,0)</f>
        <v>Herbivores</v>
      </c>
      <c r="O140">
        <f>VLOOKUP(G140,species.lookup!$A$2:$I$108,6,0)</f>
        <v>2.5000000000000001E-2</v>
      </c>
      <c r="P140">
        <f>VLOOKUP(G140,species.lookup!$A$2:$I$108,7,0)</f>
        <v>2.9214000000000002</v>
      </c>
      <c r="Q140">
        <f t="shared" si="2"/>
        <v>158.04073398743014</v>
      </c>
    </row>
    <row r="141" spans="1:17" x14ac:dyDescent="0.2">
      <c r="A141" s="32">
        <v>44140</v>
      </c>
      <c r="C141" t="s">
        <v>388</v>
      </c>
      <c r="D141" t="s">
        <v>384</v>
      </c>
      <c r="E141">
        <v>1</v>
      </c>
      <c r="F141">
        <v>2</v>
      </c>
      <c r="G141" t="s">
        <v>324</v>
      </c>
      <c r="H141">
        <v>20</v>
      </c>
      <c r="I141">
        <v>1</v>
      </c>
      <c r="J141" t="s">
        <v>386</v>
      </c>
      <c r="K141" t="str">
        <f>VLOOKUP(G141,species.lookup!$A$2:$I$108,2,0)</f>
        <v>Queen Parrotfish</v>
      </c>
      <c r="L141" t="str">
        <f>VLOOKUP(G141,species.lookup!$A$2:$I$108,3,0)</f>
        <v>Scarus vetula</v>
      </c>
      <c r="M141" t="str">
        <f>VLOOKUP(G141,species.lookup!$A$2:$I$108,4,0)</f>
        <v>Scaridae</v>
      </c>
      <c r="N141" t="str">
        <f>VLOOKUP(G141,species.lookup!$A$2:$I$108,5,0)</f>
        <v>Herbivores</v>
      </c>
      <c r="O141">
        <f>VLOOKUP(G141,species.lookup!$A$2:$I$108,6,0)</f>
        <v>2.5000000000000001E-2</v>
      </c>
      <c r="P141">
        <f>VLOOKUP(G141,species.lookup!$A$2:$I$108,7,0)</f>
        <v>2.9214000000000002</v>
      </c>
      <c r="Q141">
        <f t="shared" si="2"/>
        <v>158.04073398743014</v>
      </c>
    </row>
    <row r="142" spans="1:17" x14ac:dyDescent="0.2">
      <c r="A142" s="32">
        <v>44140</v>
      </c>
      <c r="C142" t="s">
        <v>388</v>
      </c>
      <c r="D142" t="s">
        <v>384</v>
      </c>
      <c r="E142">
        <v>1</v>
      </c>
      <c r="F142">
        <v>2</v>
      </c>
      <c r="G142" t="s">
        <v>334</v>
      </c>
      <c r="H142">
        <v>21</v>
      </c>
      <c r="I142">
        <v>1</v>
      </c>
      <c r="J142" t="s">
        <v>387</v>
      </c>
      <c r="K142" t="str">
        <f>VLOOKUP(G142,species.lookup!$A$2:$I$108,2,0)</f>
        <v>Redband Parrotfish</v>
      </c>
      <c r="L142" t="str">
        <f>VLOOKUP(G142,species.lookup!$A$2:$I$108,3,0)</f>
        <v>Sparisoma aurofrenatum</v>
      </c>
      <c r="M142" t="str">
        <f>VLOOKUP(G142,species.lookup!$A$2:$I$108,4,0)</f>
        <v>Scaridae</v>
      </c>
      <c r="N142" t="str">
        <f>VLOOKUP(G142,species.lookup!$A$2:$I$108,5,0)</f>
        <v>Herbivores</v>
      </c>
      <c r="O142">
        <f>VLOOKUP(G142,species.lookup!$A$2:$I$108,6,0)</f>
        <v>4.5999999999999999E-3</v>
      </c>
      <c r="P142">
        <f>VLOOKUP(G142,species.lookup!$A$2:$I$108,7,0)</f>
        <v>3.4291</v>
      </c>
      <c r="Q142">
        <f t="shared" si="2"/>
        <v>157.31857911525435</v>
      </c>
    </row>
    <row r="143" spans="1:17" x14ac:dyDescent="0.2">
      <c r="A143" s="32">
        <v>44140</v>
      </c>
      <c r="C143" t="s">
        <v>388</v>
      </c>
      <c r="D143" t="s">
        <v>384</v>
      </c>
      <c r="E143">
        <v>1</v>
      </c>
      <c r="F143">
        <v>2</v>
      </c>
      <c r="G143" t="s">
        <v>334</v>
      </c>
      <c r="H143">
        <v>18</v>
      </c>
      <c r="I143">
        <v>1</v>
      </c>
      <c r="J143" t="s">
        <v>387</v>
      </c>
      <c r="K143" t="str">
        <f>VLOOKUP(G143,species.lookup!$A$2:$I$108,2,0)</f>
        <v>Redband Parrotfish</v>
      </c>
      <c r="L143" t="str">
        <f>VLOOKUP(G143,species.lookup!$A$2:$I$108,3,0)</f>
        <v>Sparisoma aurofrenatum</v>
      </c>
      <c r="M143" t="str">
        <f>VLOOKUP(G143,species.lookup!$A$2:$I$108,4,0)</f>
        <v>Scaridae</v>
      </c>
      <c r="N143" t="str">
        <f>VLOOKUP(G143,species.lookup!$A$2:$I$108,5,0)</f>
        <v>Herbivores</v>
      </c>
      <c r="O143">
        <f>VLOOKUP(G143,species.lookup!$A$2:$I$108,6,0)</f>
        <v>4.5999999999999999E-3</v>
      </c>
      <c r="P143">
        <f>VLOOKUP(G143,species.lookup!$A$2:$I$108,7,0)</f>
        <v>3.4291</v>
      </c>
      <c r="Q143">
        <f t="shared" si="2"/>
        <v>92.72840271192122</v>
      </c>
    </row>
    <row r="144" spans="1:17" x14ac:dyDescent="0.2">
      <c r="A144" s="32">
        <v>44140</v>
      </c>
      <c r="C144" t="s">
        <v>388</v>
      </c>
      <c r="D144" t="s">
        <v>384</v>
      </c>
      <c r="E144">
        <v>1</v>
      </c>
      <c r="F144">
        <v>2</v>
      </c>
      <c r="G144" t="s">
        <v>334</v>
      </c>
      <c r="H144">
        <v>20</v>
      </c>
      <c r="I144">
        <v>2</v>
      </c>
      <c r="J144" t="s">
        <v>387</v>
      </c>
      <c r="K144" t="str">
        <f>VLOOKUP(G144,species.lookup!$A$2:$I$108,2,0)</f>
        <v>Redband Parrotfish</v>
      </c>
      <c r="L144" t="str">
        <f>VLOOKUP(G144,species.lookup!$A$2:$I$108,3,0)</f>
        <v>Sparisoma aurofrenatum</v>
      </c>
      <c r="M144" t="str">
        <f>VLOOKUP(G144,species.lookup!$A$2:$I$108,4,0)</f>
        <v>Scaridae</v>
      </c>
      <c r="N144" t="str">
        <f>VLOOKUP(G144,species.lookup!$A$2:$I$108,5,0)</f>
        <v>Herbivores</v>
      </c>
      <c r="O144">
        <f>VLOOKUP(G144,species.lookup!$A$2:$I$108,6,0)</f>
        <v>4.5999999999999999E-3</v>
      </c>
      <c r="P144">
        <f>VLOOKUP(G144,species.lookup!$A$2:$I$108,7,0)</f>
        <v>3.4291</v>
      </c>
      <c r="Q144">
        <f t="shared" si="2"/>
        <v>133.08214428296475</v>
      </c>
    </row>
    <row r="145" spans="1:17" x14ac:dyDescent="0.2">
      <c r="A145" s="32">
        <v>44140</v>
      </c>
      <c r="C145" t="s">
        <v>388</v>
      </c>
      <c r="D145" t="s">
        <v>384</v>
      </c>
      <c r="E145">
        <v>1</v>
      </c>
      <c r="F145">
        <v>2</v>
      </c>
      <c r="G145" t="s">
        <v>256</v>
      </c>
      <c r="H145">
        <v>19</v>
      </c>
      <c r="I145">
        <v>2</v>
      </c>
      <c r="K145" t="str">
        <f>VLOOKUP(G145,species.lookup!$A$2:$I$108,2,0)</f>
        <v>Mahogany Snapper</v>
      </c>
      <c r="L145" t="str">
        <f>VLOOKUP(G145,species.lookup!$A$2:$I$108,3,0)</f>
        <v>Lutjanus mahogoni</v>
      </c>
      <c r="M145" t="str">
        <f>VLOOKUP(G145,species.lookup!$A$2:$I$108,4,0)</f>
        <v>Lutjanidae</v>
      </c>
      <c r="N145" t="str">
        <f>VLOOKUP(G145,species.lookup!$A$2:$I$108,5,0)</f>
        <v>Carnivores</v>
      </c>
      <c r="O145">
        <f>VLOOKUP(G145,species.lookup!$A$2:$I$108,6,0)</f>
        <v>4.2900000000000001E-2</v>
      </c>
      <c r="P145">
        <f>VLOOKUP(G145,species.lookup!$A$2:$I$108,7,0)</f>
        <v>2.7189999999999999</v>
      </c>
      <c r="Q145">
        <f t="shared" si="2"/>
        <v>128.64364389213304</v>
      </c>
    </row>
    <row r="146" spans="1:17" x14ac:dyDescent="0.2">
      <c r="A146" s="32">
        <v>44140</v>
      </c>
      <c r="C146" t="s">
        <v>388</v>
      </c>
      <c r="D146" t="s">
        <v>384</v>
      </c>
      <c r="E146">
        <v>1</v>
      </c>
      <c r="F146">
        <v>2</v>
      </c>
      <c r="G146" t="s">
        <v>39</v>
      </c>
      <c r="H146">
        <v>20</v>
      </c>
      <c r="I146">
        <v>20</v>
      </c>
      <c r="K146" t="str">
        <f>VLOOKUP(G146,species.lookup!$A$2:$I$108,2,0)</f>
        <v>Blue Tang</v>
      </c>
      <c r="L146" t="str">
        <f>VLOOKUP(G146,species.lookup!$A$2:$I$108,3,0)</f>
        <v>Acanthurus coeruleus</v>
      </c>
      <c r="M146" t="str">
        <f>VLOOKUP(G146,species.lookup!$A$2:$I$108,4,0)</f>
        <v>Acanthuridae</v>
      </c>
      <c r="N146" t="str">
        <f>VLOOKUP(G146,species.lookup!$A$2:$I$108,5,0)</f>
        <v>Herbivores</v>
      </c>
      <c r="O146">
        <f>VLOOKUP(G146,species.lookup!$A$2:$I$108,6,0)</f>
        <v>4.1500000000000002E-2</v>
      </c>
      <c r="P146">
        <f>VLOOKUP(G146,species.lookup!$A$2:$I$108,7,0)</f>
        <v>2.8346</v>
      </c>
      <c r="Q146">
        <f t="shared" si="2"/>
        <v>202.27756752862322</v>
      </c>
    </row>
    <row r="147" spans="1:17" x14ac:dyDescent="0.2">
      <c r="A147" s="32">
        <v>44140</v>
      </c>
      <c r="C147" t="s">
        <v>388</v>
      </c>
      <c r="D147" t="s">
        <v>384</v>
      </c>
      <c r="E147">
        <v>1</v>
      </c>
      <c r="F147">
        <v>2</v>
      </c>
      <c r="G147" t="s">
        <v>178</v>
      </c>
      <c r="H147">
        <v>20</v>
      </c>
      <c r="I147">
        <v>4</v>
      </c>
      <c r="K147" t="str">
        <f>VLOOKUP(G147,species.lookup!$A$2:$I$108,2,0)</f>
        <v>White Grunt</v>
      </c>
      <c r="L147" t="str">
        <f>VLOOKUP(G147,species.lookup!$A$2:$I$108,3,0)</f>
        <v>Haemulon plumieri</v>
      </c>
      <c r="M147" t="str">
        <f>VLOOKUP(G147,species.lookup!$A$2:$I$108,4,0)</f>
        <v>Haemulidae</v>
      </c>
      <c r="N147" t="str">
        <f>VLOOKUP(G147,species.lookup!$A$2:$I$108,5,0)</f>
        <v>Carnivores</v>
      </c>
      <c r="O147">
        <f>VLOOKUP(G147,species.lookup!$A$2:$I$108,6,0)</f>
        <v>1.21E-2</v>
      </c>
      <c r="P147">
        <f>VLOOKUP(G147,species.lookup!$A$2:$I$108,7,0)</f>
        <v>3.1612</v>
      </c>
      <c r="Q147">
        <f t="shared" si="2"/>
        <v>156.89221435082123</v>
      </c>
    </row>
    <row r="148" spans="1:17" x14ac:dyDescent="0.2">
      <c r="A148" s="32">
        <v>44140</v>
      </c>
      <c r="C148" t="s">
        <v>388</v>
      </c>
      <c r="D148" t="s">
        <v>384</v>
      </c>
      <c r="E148">
        <v>1</v>
      </c>
      <c r="F148">
        <v>2</v>
      </c>
      <c r="G148" t="s">
        <v>178</v>
      </c>
      <c r="H148">
        <v>18</v>
      </c>
      <c r="I148">
        <v>1</v>
      </c>
      <c r="K148" t="str">
        <f>VLOOKUP(G148,species.lookup!$A$2:$I$108,2,0)</f>
        <v>White Grunt</v>
      </c>
      <c r="L148" t="str">
        <f>VLOOKUP(G148,species.lookup!$A$2:$I$108,3,0)</f>
        <v>Haemulon plumieri</v>
      </c>
      <c r="M148" t="str">
        <f>VLOOKUP(G148,species.lookup!$A$2:$I$108,4,0)</f>
        <v>Haemulidae</v>
      </c>
      <c r="N148" t="str">
        <f>VLOOKUP(G148,species.lookup!$A$2:$I$108,5,0)</f>
        <v>Carnivores</v>
      </c>
      <c r="O148">
        <f>VLOOKUP(G148,species.lookup!$A$2:$I$108,6,0)</f>
        <v>1.21E-2</v>
      </c>
      <c r="P148">
        <f>VLOOKUP(G148,species.lookup!$A$2:$I$108,7,0)</f>
        <v>3.1612</v>
      </c>
      <c r="Q148">
        <f t="shared" si="2"/>
        <v>112.44827910947038</v>
      </c>
    </row>
    <row r="149" spans="1:17" x14ac:dyDescent="0.2">
      <c r="A149" s="32">
        <v>44140</v>
      </c>
      <c r="C149" t="s">
        <v>388</v>
      </c>
      <c r="D149" t="s">
        <v>384</v>
      </c>
      <c r="E149">
        <v>1</v>
      </c>
      <c r="F149">
        <v>2</v>
      </c>
      <c r="G149" t="s">
        <v>181</v>
      </c>
      <c r="H149">
        <v>22</v>
      </c>
      <c r="I149">
        <v>1</v>
      </c>
      <c r="K149" t="str">
        <f>VLOOKUP(G149,species.lookup!$A$2:$I$108,2,0)</f>
        <v>Bluestriped Grunt</v>
      </c>
      <c r="L149" t="str">
        <f>VLOOKUP(G149,species.lookup!$A$2:$I$108,3,0)</f>
        <v>Haemulon sciurus</v>
      </c>
      <c r="M149" t="str">
        <f>VLOOKUP(G149,species.lookup!$A$2:$I$108,4,0)</f>
        <v>Haemulidae</v>
      </c>
      <c r="N149" t="str">
        <f>VLOOKUP(G149,species.lookup!$A$2:$I$108,5,0)</f>
        <v>Carnivores</v>
      </c>
      <c r="O149">
        <f>VLOOKUP(G149,species.lookup!$A$2:$I$108,6,0)</f>
        <v>1.9400000000000001E-2</v>
      </c>
      <c r="P149">
        <f>VLOOKUP(G149,species.lookup!$A$2:$I$108,7,0)</f>
        <v>2.9996</v>
      </c>
      <c r="Q149">
        <f t="shared" si="2"/>
        <v>206.31594969088954</v>
      </c>
    </row>
    <row r="150" spans="1:17" x14ac:dyDescent="0.2">
      <c r="A150" s="32">
        <v>44140</v>
      </c>
      <c r="C150" t="s">
        <v>388</v>
      </c>
      <c r="D150" t="s">
        <v>384</v>
      </c>
      <c r="E150">
        <v>1</v>
      </c>
      <c r="F150">
        <v>2</v>
      </c>
      <c r="G150" t="s">
        <v>346</v>
      </c>
      <c r="H150">
        <v>10</v>
      </c>
      <c r="I150">
        <v>1</v>
      </c>
      <c r="J150" t="s">
        <v>385</v>
      </c>
      <c r="K150" t="str">
        <f>VLOOKUP(G150,species.lookup!$A$2:$I$108,2,0)</f>
        <v>Stoplight Parrotfish</v>
      </c>
      <c r="L150" t="str">
        <f>VLOOKUP(G150,species.lookup!$A$2:$I$108,3,0)</f>
        <v>Sparisoma viride</v>
      </c>
      <c r="M150" t="str">
        <f>VLOOKUP(G150,species.lookup!$A$2:$I$108,4,0)</f>
        <v>Scaridae</v>
      </c>
      <c r="N150" t="str">
        <f>VLOOKUP(G150,species.lookup!$A$2:$I$108,5,0)</f>
        <v>Herbivores</v>
      </c>
      <c r="O150">
        <f>VLOOKUP(G150,species.lookup!$A$2:$I$108,6,0)</f>
        <v>2.5000000000000001E-2</v>
      </c>
      <c r="P150">
        <f>VLOOKUP(G150,species.lookup!$A$2:$I$108,7,0)</f>
        <v>2.9214000000000002</v>
      </c>
      <c r="Q150">
        <f t="shared" si="2"/>
        <v>20.861234677071096</v>
      </c>
    </row>
    <row r="151" spans="1:17" x14ac:dyDescent="0.2">
      <c r="A151" s="32">
        <v>44140</v>
      </c>
      <c r="C151" t="s">
        <v>388</v>
      </c>
      <c r="D151" t="s">
        <v>384</v>
      </c>
      <c r="E151">
        <v>1</v>
      </c>
      <c r="F151">
        <v>2</v>
      </c>
      <c r="G151" t="s">
        <v>346</v>
      </c>
      <c r="H151">
        <v>7</v>
      </c>
      <c r="I151">
        <v>1</v>
      </c>
      <c r="J151" t="s">
        <v>385</v>
      </c>
      <c r="K151" t="str">
        <f>VLOOKUP(G151,species.lookup!$A$2:$I$108,2,0)</f>
        <v>Stoplight Parrotfish</v>
      </c>
      <c r="L151" t="str">
        <f>VLOOKUP(G151,species.lookup!$A$2:$I$108,3,0)</f>
        <v>Sparisoma viride</v>
      </c>
      <c r="M151" t="str">
        <f>VLOOKUP(G151,species.lookup!$A$2:$I$108,4,0)</f>
        <v>Scaridae</v>
      </c>
      <c r="N151" t="str">
        <f>VLOOKUP(G151,species.lookup!$A$2:$I$108,5,0)</f>
        <v>Herbivores</v>
      </c>
      <c r="O151">
        <f>VLOOKUP(G151,species.lookup!$A$2:$I$108,6,0)</f>
        <v>2.5000000000000001E-2</v>
      </c>
      <c r="P151">
        <f>VLOOKUP(G151,species.lookup!$A$2:$I$108,7,0)</f>
        <v>2.9214000000000002</v>
      </c>
      <c r="Q151">
        <f t="shared" si="2"/>
        <v>7.3588410575586884</v>
      </c>
    </row>
    <row r="152" spans="1:17" x14ac:dyDescent="0.2">
      <c r="A152" s="32">
        <v>44140</v>
      </c>
      <c r="C152" t="s">
        <v>388</v>
      </c>
      <c r="D152" t="s">
        <v>384</v>
      </c>
      <c r="E152">
        <v>1</v>
      </c>
      <c r="F152">
        <v>2</v>
      </c>
      <c r="G152" t="s">
        <v>334</v>
      </c>
      <c r="H152">
        <v>16</v>
      </c>
      <c r="I152">
        <v>1</v>
      </c>
      <c r="J152" t="s">
        <v>385</v>
      </c>
      <c r="K152" t="str">
        <f>VLOOKUP(G152,species.lookup!$A$2:$I$108,2,0)</f>
        <v>Redband Parrotfish</v>
      </c>
      <c r="L152" t="str">
        <f>VLOOKUP(G152,species.lookup!$A$2:$I$108,3,0)</f>
        <v>Sparisoma aurofrenatum</v>
      </c>
      <c r="M152" t="str">
        <f>VLOOKUP(G152,species.lookup!$A$2:$I$108,4,0)</f>
        <v>Scaridae</v>
      </c>
      <c r="N152" t="str">
        <f>VLOOKUP(G152,species.lookup!$A$2:$I$108,5,0)</f>
        <v>Herbivores</v>
      </c>
      <c r="O152">
        <f>VLOOKUP(G152,species.lookup!$A$2:$I$108,6,0)</f>
        <v>4.5999999999999999E-3</v>
      </c>
      <c r="P152">
        <f>VLOOKUP(G152,species.lookup!$A$2:$I$108,7,0)</f>
        <v>3.4291</v>
      </c>
      <c r="Q152">
        <f t="shared" si="2"/>
        <v>61.916395287476462</v>
      </c>
    </row>
    <row r="153" spans="1:17" x14ac:dyDescent="0.2">
      <c r="A153" s="32">
        <v>44140</v>
      </c>
      <c r="C153" t="s">
        <v>388</v>
      </c>
      <c r="D153" t="s">
        <v>384</v>
      </c>
      <c r="E153">
        <v>1</v>
      </c>
      <c r="F153">
        <v>2</v>
      </c>
      <c r="G153" t="s">
        <v>334</v>
      </c>
      <c r="H153">
        <v>5</v>
      </c>
      <c r="I153">
        <v>1</v>
      </c>
      <c r="J153" t="s">
        <v>385</v>
      </c>
      <c r="K153" t="str">
        <f>VLOOKUP(G153,species.lookup!$A$2:$I$108,2,0)</f>
        <v>Redband Parrotfish</v>
      </c>
      <c r="L153" t="str">
        <f>VLOOKUP(G153,species.lookup!$A$2:$I$108,3,0)</f>
        <v>Sparisoma aurofrenatum</v>
      </c>
      <c r="M153" t="str">
        <f>VLOOKUP(G153,species.lookup!$A$2:$I$108,4,0)</f>
        <v>Scaridae</v>
      </c>
      <c r="N153" t="str">
        <f>VLOOKUP(G153,species.lookup!$A$2:$I$108,5,0)</f>
        <v>Herbivores</v>
      </c>
      <c r="O153">
        <f>VLOOKUP(G153,species.lookup!$A$2:$I$108,6,0)</f>
        <v>4.5999999999999999E-3</v>
      </c>
      <c r="P153">
        <f>VLOOKUP(G153,species.lookup!$A$2:$I$108,7,0)</f>
        <v>3.4291</v>
      </c>
      <c r="Q153">
        <f t="shared" si="2"/>
        <v>1.1470857206847838</v>
      </c>
    </row>
    <row r="154" spans="1:17" x14ac:dyDescent="0.2">
      <c r="A154" s="32">
        <v>44140</v>
      </c>
      <c r="C154" t="s">
        <v>388</v>
      </c>
      <c r="D154" t="s">
        <v>384</v>
      </c>
      <c r="E154">
        <v>1</v>
      </c>
      <c r="F154">
        <v>2</v>
      </c>
      <c r="G154" t="s">
        <v>318</v>
      </c>
      <c r="H154">
        <v>8</v>
      </c>
      <c r="I154">
        <v>1</v>
      </c>
      <c r="J154" t="s">
        <v>385</v>
      </c>
      <c r="K154" t="str">
        <f>VLOOKUP(G154,species.lookup!$A$2:$I$108,2,0)</f>
        <v>Striped Parrotfish</v>
      </c>
      <c r="L154" t="str">
        <f>VLOOKUP(G154,species.lookup!$A$2:$I$108,3,0)</f>
        <v>Scarus iserti</v>
      </c>
      <c r="M154" t="str">
        <f>VLOOKUP(G154,species.lookup!$A$2:$I$108,4,0)</f>
        <v>Scaridae</v>
      </c>
      <c r="N154" t="str">
        <f>VLOOKUP(G154,species.lookup!$A$2:$I$108,5,0)</f>
        <v>Herbivores</v>
      </c>
      <c r="O154">
        <f>VLOOKUP(G154,species.lookup!$A$2:$I$108,6,0)</f>
        <v>1.47E-2</v>
      </c>
      <c r="P154">
        <f>VLOOKUP(G154,species.lookup!$A$2:$I$108,7,0)</f>
        <v>3.0548000000000002</v>
      </c>
      <c r="Q154">
        <f t="shared" si="2"/>
        <v>8.4348356905685886</v>
      </c>
    </row>
    <row r="155" spans="1:17" x14ac:dyDescent="0.2">
      <c r="A155" s="32">
        <v>44140</v>
      </c>
      <c r="C155" t="s">
        <v>388</v>
      </c>
      <c r="D155" t="s">
        <v>384</v>
      </c>
      <c r="E155">
        <v>1</v>
      </c>
      <c r="F155">
        <v>2</v>
      </c>
      <c r="G155" t="s">
        <v>318</v>
      </c>
      <c r="H155">
        <v>12</v>
      </c>
      <c r="I155">
        <v>1</v>
      </c>
      <c r="J155" t="s">
        <v>385</v>
      </c>
      <c r="K155" t="str">
        <f>VLOOKUP(G155,species.lookup!$A$2:$I$108,2,0)</f>
        <v>Striped Parrotfish</v>
      </c>
      <c r="L155" t="str">
        <f>VLOOKUP(G155,species.lookup!$A$2:$I$108,3,0)</f>
        <v>Scarus iserti</v>
      </c>
      <c r="M155" t="str">
        <f>VLOOKUP(G155,species.lookup!$A$2:$I$108,4,0)</f>
        <v>Scaridae</v>
      </c>
      <c r="N155" t="str">
        <f>VLOOKUP(G155,species.lookup!$A$2:$I$108,5,0)</f>
        <v>Herbivores</v>
      </c>
      <c r="O155">
        <f>VLOOKUP(G155,species.lookup!$A$2:$I$108,6,0)</f>
        <v>1.47E-2</v>
      </c>
      <c r="P155">
        <f>VLOOKUP(G155,species.lookup!$A$2:$I$108,7,0)</f>
        <v>3.0548000000000002</v>
      </c>
      <c r="Q155">
        <f t="shared" si="2"/>
        <v>29.107184931818338</v>
      </c>
    </row>
    <row r="156" spans="1:17" x14ac:dyDescent="0.2">
      <c r="A156" s="32">
        <v>44140</v>
      </c>
      <c r="C156" t="s">
        <v>388</v>
      </c>
      <c r="D156" t="s">
        <v>384</v>
      </c>
      <c r="E156">
        <v>1</v>
      </c>
      <c r="F156">
        <v>2</v>
      </c>
      <c r="G156" t="s">
        <v>353</v>
      </c>
      <c r="H156">
        <v>6</v>
      </c>
      <c r="I156">
        <v>1</v>
      </c>
      <c r="K156" t="str">
        <f>VLOOKUP(G156,species.lookup!$A$2:$I$108,2,0)</f>
        <v>Dusky Damselfish</v>
      </c>
      <c r="L156" t="str">
        <f>VLOOKUP(G156,species.lookup!$A$2:$I$108,3,0)</f>
        <v>Stegastes adustus </v>
      </c>
      <c r="M156" t="str">
        <f>VLOOKUP(G156,species.lookup!$A$2:$I$108,4,0)</f>
        <v>Pomacentridae</v>
      </c>
      <c r="N156" t="str">
        <f>VLOOKUP(G156,species.lookup!$A$2:$I$108,5,0)</f>
        <v>Herbivores</v>
      </c>
      <c r="O156">
        <f>VLOOKUP(G156,species.lookup!$A$2:$I$108,6,0)</f>
        <v>1.95E-2</v>
      </c>
      <c r="P156">
        <f>VLOOKUP(G156,species.lookup!$A$2:$I$108,7,0)</f>
        <v>2.99</v>
      </c>
      <c r="Q156">
        <f t="shared" si="2"/>
        <v>4.1372031817477204</v>
      </c>
    </row>
    <row r="157" spans="1:17" x14ac:dyDescent="0.2">
      <c r="A157" s="32">
        <v>44140</v>
      </c>
      <c r="C157" t="s">
        <v>388</v>
      </c>
      <c r="D157" t="s">
        <v>384</v>
      </c>
      <c r="E157">
        <v>1</v>
      </c>
      <c r="F157">
        <v>2</v>
      </c>
      <c r="G157" t="s">
        <v>353</v>
      </c>
      <c r="H157">
        <v>10</v>
      </c>
      <c r="I157">
        <v>1</v>
      </c>
      <c r="K157" t="str">
        <f>VLOOKUP(G157,species.lookup!$A$2:$I$108,2,0)</f>
        <v>Dusky Damselfish</v>
      </c>
      <c r="L157" t="str">
        <f>VLOOKUP(G157,species.lookup!$A$2:$I$108,3,0)</f>
        <v>Stegastes adustus </v>
      </c>
      <c r="M157" t="str">
        <f>VLOOKUP(G157,species.lookup!$A$2:$I$108,4,0)</f>
        <v>Pomacentridae</v>
      </c>
      <c r="N157" t="str">
        <f>VLOOKUP(G157,species.lookup!$A$2:$I$108,5,0)</f>
        <v>Herbivores</v>
      </c>
      <c r="O157">
        <f>VLOOKUP(G157,species.lookup!$A$2:$I$108,6,0)</f>
        <v>1.95E-2</v>
      </c>
      <c r="P157">
        <f>VLOOKUP(G157,species.lookup!$A$2:$I$108,7,0)</f>
        <v>2.99</v>
      </c>
      <c r="Q157">
        <f t="shared" si="2"/>
        <v>19.056125808638321</v>
      </c>
    </row>
    <row r="158" spans="1:17" x14ac:dyDescent="0.2">
      <c r="A158" s="32">
        <v>44140</v>
      </c>
      <c r="C158" t="s">
        <v>388</v>
      </c>
      <c r="D158" t="s">
        <v>384</v>
      </c>
      <c r="E158">
        <v>1</v>
      </c>
      <c r="F158">
        <v>2</v>
      </c>
      <c r="G158" t="s">
        <v>374</v>
      </c>
      <c r="H158">
        <v>5</v>
      </c>
      <c r="I158">
        <v>10</v>
      </c>
      <c r="K158" t="str">
        <f>VLOOKUP(G158,species.lookup!$A$2:$I$108,2,0)</f>
        <v>Bluehead Wrasse</v>
      </c>
      <c r="L158" t="str">
        <f>VLOOKUP(G158,species.lookup!$A$2:$I$108,3,0)</f>
        <v>Thalassoma bifasciatum</v>
      </c>
      <c r="M158" t="str">
        <f>VLOOKUP(G158,species.lookup!$A$2:$I$108,4,0)</f>
        <v>Labridae</v>
      </c>
      <c r="N158" t="str">
        <f>VLOOKUP(G158,species.lookup!$A$2:$I$108,5,0)</f>
        <v>Carnivores</v>
      </c>
      <c r="O158">
        <f>VLOOKUP(G158,species.lookup!$A$2:$I$108,6,0)</f>
        <v>8.9099999999999995E-3</v>
      </c>
      <c r="P158">
        <f>VLOOKUP(G158,species.lookup!$A$2:$I$108,7,0)</f>
        <v>3.01</v>
      </c>
      <c r="Q158">
        <f t="shared" si="2"/>
        <v>1.1318201385239828</v>
      </c>
    </row>
    <row r="159" spans="1:17" x14ac:dyDescent="0.2">
      <c r="A159" s="32">
        <v>44140</v>
      </c>
      <c r="C159" t="s">
        <v>388</v>
      </c>
      <c r="D159" t="s">
        <v>384</v>
      </c>
      <c r="E159">
        <v>1</v>
      </c>
      <c r="F159">
        <v>2</v>
      </c>
      <c r="G159" t="s">
        <v>374</v>
      </c>
      <c r="H159">
        <v>8</v>
      </c>
      <c r="I159">
        <v>10</v>
      </c>
      <c r="K159" t="str">
        <f>VLOOKUP(G159,species.lookup!$A$2:$I$108,2,0)</f>
        <v>Bluehead Wrasse</v>
      </c>
      <c r="L159" t="str">
        <f>VLOOKUP(G159,species.lookup!$A$2:$I$108,3,0)</f>
        <v>Thalassoma bifasciatum</v>
      </c>
      <c r="M159" t="str">
        <f>VLOOKUP(G159,species.lookup!$A$2:$I$108,4,0)</f>
        <v>Labridae</v>
      </c>
      <c r="N159" t="str">
        <f>VLOOKUP(G159,species.lookup!$A$2:$I$108,5,0)</f>
        <v>Carnivores</v>
      </c>
      <c r="O159">
        <f>VLOOKUP(G159,species.lookup!$A$2:$I$108,6,0)</f>
        <v>8.9099999999999995E-3</v>
      </c>
      <c r="P159">
        <f>VLOOKUP(G159,species.lookup!$A$2:$I$108,7,0)</f>
        <v>3.01</v>
      </c>
      <c r="Q159">
        <f t="shared" si="2"/>
        <v>4.6577756365061544</v>
      </c>
    </row>
    <row r="160" spans="1:17" x14ac:dyDescent="0.2">
      <c r="A160" s="32">
        <v>44140</v>
      </c>
      <c r="C160" t="s">
        <v>388</v>
      </c>
      <c r="D160" t="s">
        <v>384</v>
      </c>
      <c r="E160">
        <v>1</v>
      </c>
      <c r="F160">
        <v>2</v>
      </c>
      <c r="G160" t="s">
        <v>374</v>
      </c>
      <c r="H160">
        <v>3</v>
      </c>
      <c r="I160">
        <v>10</v>
      </c>
      <c r="K160" t="str">
        <f>VLOOKUP(G160,species.lookup!$A$2:$I$108,2,0)</f>
        <v>Bluehead Wrasse</v>
      </c>
      <c r="L160" t="str">
        <f>VLOOKUP(G160,species.lookup!$A$2:$I$108,3,0)</f>
        <v>Thalassoma bifasciatum</v>
      </c>
      <c r="M160" t="str">
        <f>VLOOKUP(G160,species.lookup!$A$2:$I$108,4,0)</f>
        <v>Labridae</v>
      </c>
      <c r="N160" t="str">
        <f>VLOOKUP(G160,species.lookup!$A$2:$I$108,5,0)</f>
        <v>Carnivores</v>
      </c>
      <c r="O160">
        <f>VLOOKUP(G160,species.lookup!$A$2:$I$108,6,0)</f>
        <v>8.9099999999999995E-3</v>
      </c>
      <c r="P160">
        <f>VLOOKUP(G160,species.lookup!$A$2:$I$108,7,0)</f>
        <v>3.01</v>
      </c>
      <c r="Q160">
        <f t="shared" si="2"/>
        <v>0.24322750267948948</v>
      </c>
    </row>
    <row r="161" spans="1:17" x14ac:dyDescent="0.2">
      <c r="A161" s="32">
        <v>44140</v>
      </c>
      <c r="C161" t="s">
        <v>388</v>
      </c>
      <c r="D161" t="s">
        <v>384</v>
      </c>
      <c r="E161">
        <v>2</v>
      </c>
      <c r="F161">
        <v>6</v>
      </c>
      <c r="G161" t="s">
        <v>283</v>
      </c>
      <c r="H161">
        <v>12</v>
      </c>
      <c r="I161">
        <v>1</v>
      </c>
      <c r="K161" t="str">
        <f>VLOOKUP(G161,species.lookup!$A$2:$I$108,2,0)</f>
        <v>Blackbar soldierfish</v>
      </c>
      <c r="L161" t="str">
        <f>VLOOKUP(G161,species.lookup!$A$2:$I$108,3,0)</f>
        <v xml:space="preserve">Myripristis jacobus </v>
      </c>
      <c r="M161" t="str">
        <f>VLOOKUP(G161,species.lookup!$A$2:$I$108,4,0)</f>
        <v>Holocentridae</v>
      </c>
      <c r="N161" t="str">
        <f>VLOOKUP(G161,species.lookup!$A$2:$I$108,5,0)</f>
        <v>Carnivores</v>
      </c>
      <c r="O161">
        <f>VLOOKUP(G161,species.lookup!$A$2:$I$108,6,0)</f>
        <v>1.2019999999999999E-2</v>
      </c>
      <c r="P161">
        <f>VLOOKUP(G161,species.lookup!$A$2:$I$108,7,0)</f>
        <v>3.06</v>
      </c>
      <c r="Q161">
        <f t="shared" si="2"/>
        <v>24.110103824709711</v>
      </c>
    </row>
    <row r="162" spans="1:17" x14ac:dyDescent="0.2">
      <c r="A162" s="32">
        <v>44140</v>
      </c>
      <c r="C162" t="s">
        <v>388</v>
      </c>
      <c r="D162" t="s">
        <v>384</v>
      </c>
      <c r="E162">
        <v>2</v>
      </c>
      <c r="F162">
        <v>6</v>
      </c>
      <c r="G162" t="s">
        <v>318</v>
      </c>
      <c r="H162">
        <v>12</v>
      </c>
      <c r="I162">
        <v>15</v>
      </c>
      <c r="J162" t="s">
        <v>387</v>
      </c>
      <c r="K162" t="str">
        <f>VLOOKUP(G162,species.lookup!$A$2:$I$108,2,0)</f>
        <v>Striped Parrotfish</v>
      </c>
      <c r="L162" t="str">
        <f>VLOOKUP(G162,species.lookup!$A$2:$I$108,3,0)</f>
        <v>Scarus iserti</v>
      </c>
      <c r="M162" t="str">
        <f>VLOOKUP(G162,species.lookup!$A$2:$I$108,4,0)</f>
        <v>Scaridae</v>
      </c>
      <c r="N162" t="str">
        <f>VLOOKUP(G162,species.lookup!$A$2:$I$108,5,0)</f>
        <v>Herbivores</v>
      </c>
      <c r="O162">
        <f>VLOOKUP(G162,species.lookup!$A$2:$I$108,6,0)</f>
        <v>1.47E-2</v>
      </c>
      <c r="P162">
        <f>VLOOKUP(G162,species.lookup!$A$2:$I$108,7,0)</f>
        <v>3.0548000000000002</v>
      </c>
      <c r="Q162">
        <f t="shared" si="2"/>
        <v>29.107184931818338</v>
      </c>
    </row>
    <row r="163" spans="1:17" x14ac:dyDescent="0.2">
      <c r="A163" s="32">
        <v>44140</v>
      </c>
      <c r="C163" t="s">
        <v>388</v>
      </c>
      <c r="D163" t="s">
        <v>384</v>
      </c>
      <c r="E163">
        <v>2</v>
      </c>
      <c r="F163">
        <v>6</v>
      </c>
      <c r="G163" t="s">
        <v>318</v>
      </c>
      <c r="H163">
        <v>17</v>
      </c>
      <c r="I163">
        <v>1</v>
      </c>
      <c r="J163" t="s">
        <v>386</v>
      </c>
      <c r="K163" t="str">
        <f>VLOOKUP(G163,species.lookup!$A$2:$I$108,2,0)</f>
        <v>Striped Parrotfish</v>
      </c>
      <c r="L163" t="str">
        <f>VLOOKUP(G163,species.lookup!$A$2:$I$108,3,0)</f>
        <v>Scarus iserti</v>
      </c>
      <c r="M163" t="str">
        <f>VLOOKUP(G163,species.lookup!$A$2:$I$108,4,0)</f>
        <v>Scaridae</v>
      </c>
      <c r="N163" t="str">
        <f>VLOOKUP(G163,species.lookup!$A$2:$I$108,5,0)</f>
        <v>Herbivores</v>
      </c>
      <c r="O163">
        <f>VLOOKUP(G163,species.lookup!$A$2:$I$108,6,0)</f>
        <v>1.47E-2</v>
      </c>
      <c r="P163">
        <f>VLOOKUP(G163,species.lookup!$A$2:$I$108,7,0)</f>
        <v>3.0548000000000002</v>
      </c>
      <c r="Q163">
        <f t="shared" si="2"/>
        <v>84.351478603805617</v>
      </c>
    </row>
    <row r="164" spans="1:17" x14ac:dyDescent="0.2">
      <c r="A164" s="32">
        <v>44140</v>
      </c>
      <c r="C164" t="s">
        <v>388</v>
      </c>
      <c r="D164" t="s">
        <v>384</v>
      </c>
      <c r="E164">
        <v>2</v>
      </c>
      <c r="F164">
        <v>6</v>
      </c>
      <c r="G164" t="s">
        <v>346</v>
      </c>
      <c r="H164">
        <v>15</v>
      </c>
      <c r="I164">
        <v>1</v>
      </c>
      <c r="K164" t="str">
        <f>VLOOKUP(G164,species.lookup!$A$2:$I$108,2,0)</f>
        <v>Stoplight Parrotfish</v>
      </c>
      <c r="L164" t="str">
        <f>VLOOKUP(G164,species.lookup!$A$2:$I$108,3,0)</f>
        <v>Sparisoma viride</v>
      </c>
      <c r="M164" t="str">
        <f>VLOOKUP(G164,species.lookup!$A$2:$I$108,4,0)</f>
        <v>Scaridae</v>
      </c>
      <c r="N164" t="str">
        <f>VLOOKUP(G164,species.lookup!$A$2:$I$108,5,0)</f>
        <v>Herbivores</v>
      </c>
      <c r="O164">
        <f>VLOOKUP(G164,species.lookup!$A$2:$I$108,6,0)</f>
        <v>2.5000000000000001E-2</v>
      </c>
      <c r="P164">
        <f>VLOOKUP(G164,species.lookup!$A$2:$I$108,7,0)</f>
        <v>2.9214000000000002</v>
      </c>
      <c r="Q164">
        <f t="shared" si="2"/>
        <v>68.198215811537764</v>
      </c>
    </row>
    <row r="165" spans="1:17" x14ac:dyDescent="0.2">
      <c r="A165" s="32">
        <v>44140</v>
      </c>
      <c r="C165" t="s">
        <v>388</v>
      </c>
      <c r="D165" t="s">
        <v>384</v>
      </c>
      <c r="E165">
        <v>2</v>
      </c>
      <c r="F165">
        <v>6</v>
      </c>
      <c r="G165" t="s">
        <v>168</v>
      </c>
      <c r="H165">
        <v>16</v>
      </c>
      <c r="I165">
        <v>2</v>
      </c>
      <c r="K165" t="str">
        <f>VLOOKUP(G165,species.lookup!$A$2:$I$108,2,0)</f>
        <v>Smallmouth Grunt</v>
      </c>
      <c r="L165" t="str">
        <f>VLOOKUP(G165,species.lookup!$A$2:$I$108,3,0)</f>
        <v>Haemulon chrysargyreum</v>
      </c>
      <c r="M165" t="str">
        <f>VLOOKUP(G165,species.lookup!$A$2:$I$108,4,0)</f>
        <v>Haemulidae</v>
      </c>
      <c r="N165" t="str">
        <f>VLOOKUP(G165,species.lookup!$A$2:$I$108,5,0)</f>
        <v>Carnivores</v>
      </c>
      <c r="O165">
        <f>VLOOKUP(G165,species.lookup!$A$2:$I$108,6,0)</f>
        <v>1.259E-2</v>
      </c>
      <c r="P165">
        <f>VLOOKUP(G165,species.lookup!$A$2:$I$108,7,0)</f>
        <v>2.99</v>
      </c>
      <c r="Q165">
        <f t="shared" si="2"/>
        <v>50.158492827323087</v>
      </c>
    </row>
    <row r="166" spans="1:17" x14ac:dyDescent="0.2">
      <c r="A166" s="32">
        <v>44140</v>
      </c>
      <c r="C166" t="s">
        <v>388</v>
      </c>
      <c r="D166" t="s">
        <v>384</v>
      </c>
      <c r="E166">
        <v>2</v>
      </c>
      <c r="F166">
        <v>6</v>
      </c>
      <c r="G166" t="s">
        <v>286</v>
      </c>
      <c r="H166">
        <v>20</v>
      </c>
      <c r="I166">
        <v>1</v>
      </c>
      <c r="K166" t="str">
        <f>VLOOKUP(G166,species.lookup!$A$2:$I$108,2,0)</f>
        <v>Yellowtail Snapper</v>
      </c>
      <c r="L166" t="str">
        <f>VLOOKUP(G166,species.lookup!$A$2:$I$108,3,0)</f>
        <v>Ocyurus chrysurus</v>
      </c>
      <c r="M166" t="str">
        <f>VLOOKUP(G166,species.lookup!$A$2:$I$108,4,0)</f>
        <v>Lutjanidae</v>
      </c>
      <c r="N166" t="str">
        <f>VLOOKUP(G166,species.lookup!$A$2:$I$108,5,0)</f>
        <v>Carnivores</v>
      </c>
      <c r="O166">
        <f>VLOOKUP(G166,species.lookup!$A$2:$I$108,6,0)</f>
        <v>4.0500000000000001E-2</v>
      </c>
      <c r="P166">
        <f>VLOOKUP(G166,species.lookup!$A$2:$I$108,7,0)</f>
        <v>2.718</v>
      </c>
      <c r="Q166">
        <f t="shared" si="2"/>
        <v>139.20490921813564</v>
      </c>
    </row>
    <row r="167" spans="1:17" x14ac:dyDescent="0.2">
      <c r="A167" s="32">
        <v>44140</v>
      </c>
      <c r="C167" t="s">
        <v>388</v>
      </c>
      <c r="D167" t="s">
        <v>384</v>
      </c>
      <c r="E167">
        <v>2</v>
      </c>
      <c r="F167">
        <v>6</v>
      </c>
      <c r="G167" t="s">
        <v>334</v>
      </c>
      <c r="H167">
        <v>22</v>
      </c>
      <c r="I167">
        <v>4</v>
      </c>
      <c r="J167" t="s">
        <v>387</v>
      </c>
      <c r="K167" t="str">
        <f>VLOOKUP(G167,species.lookup!$A$2:$I$108,2,0)</f>
        <v>Redband Parrotfish</v>
      </c>
      <c r="L167" t="str">
        <f>VLOOKUP(G167,species.lookup!$A$2:$I$108,3,0)</f>
        <v>Sparisoma aurofrenatum</v>
      </c>
      <c r="M167" t="str">
        <f>VLOOKUP(G167,species.lookup!$A$2:$I$108,4,0)</f>
        <v>Scaridae</v>
      </c>
      <c r="N167" t="str">
        <f>VLOOKUP(G167,species.lookup!$A$2:$I$108,5,0)</f>
        <v>Herbivores</v>
      </c>
      <c r="O167">
        <f>VLOOKUP(G167,species.lookup!$A$2:$I$108,6,0)</f>
        <v>4.5999999999999999E-3</v>
      </c>
      <c r="P167">
        <f>VLOOKUP(G167,species.lookup!$A$2:$I$108,7,0)</f>
        <v>3.4291</v>
      </c>
      <c r="Q167">
        <f t="shared" si="2"/>
        <v>184.52679832811322</v>
      </c>
    </row>
    <row r="168" spans="1:17" x14ac:dyDescent="0.2">
      <c r="A168" s="32">
        <v>44140</v>
      </c>
      <c r="C168" t="s">
        <v>388</v>
      </c>
      <c r="D168" t="s">
        <v>384</v>
      </c>
      <c r="E168">
        <v>2</v>
      </c>
      <c r="F168">
        <v>6</v>
      </c>
      <c r="G168" t="s">
        <v>334</v>
      </c>
      <c r="H168">
        <v>24</v>
      </c>
      <c r="I168">
        <v>1</v>
      </c>
      <c r="J168" t="s">
        <v>387</v>
      </c>
      <c r="K168" t="str">
        <f>VLOOKUP(G168,species.lookup!$A$2:$I$108,2,0)</f>
        <v>Redband Parrotfish</v>
      </c>
      <c r="L168" t="str">
        <f>VLOOKUP(G168,species.lookup!$A$2:$I$108,3,0)</f>
        <v>Sparisoma aurofrenatum</v>
      </c>
      <c r="M168" t="str">
        <f>VLOOKUP(G168,species.lookup!$A$2:$I$108,4,0)</f>
        <v>Scaridae</v>
      </c>
      <c r="N168" t="str">
        <f>VLOOKUP(G168,species.lookup!$A$2:$I$108,5,0)</f>
        <v>Herbivores</v>
      </c>
      <c r="O168">
        <f>VLOOKUP(G168,species.lookup!$A$2:$I$108,6,0)</f>
        <v>4.5999999999999999E-3</v>
      </c>
      <c r="P168">
        <f>VLOOKUP(G168,species.lookup!$A$2:$I$108,7,0)</f>
        <v>3.4291</v>
      </c>
      <c r="Q168">
        <f t="shared" si="2"/>
        <v>248.67962318988421</v>
      </c>
    </row>
    <row r="169" spans="1:17" x14ac:dyDescent="0.2">
      <c r="A169" s="32">
        <v>44140</v>
      </c>
      <c r="C169" t="s">
        <v>388</v>
      </c>
      <c r="D169" t="s">
        <v>384</v>
      </c>
      <c r="E169">
        <v>2</v>
      </c>
      <c r="F169">
        <v>6</v>
      </c>
      <c r="G169" t="s">
        <v>272</v>
      </c>
      <c r="H169">
        <v>16</v>
      </c>
      <c r="I169">
        <v>1</v>
      </c>
      <c r="K169" t="str">
        <f>VLOOKUP(G169,species.lookup!$A$2:$I$108,2,0)</f>
        <v>Goatfish</v>
      </c>
      <c r="L169" t="str">
        <f>VLOOKUP(G169,species.lookup!$A$2:$I$108,3,0)</f>
        <v>Mulloidichthys martinicus</v>
      </c>
      <c r="M169" t="str">
        <f>VLOOKUP(G169,species.lookup!$A$2:$I$108,4,0)</f>
        <v>Mullidae</v>
      </c>
      <c r="N169" t="str">
        <f>VLOOKUP(G169,species.lookup!$A$2:$I$108,5,0)</f>
        <v>Carnivores</v>
      </c>
      <c r="O169">
        <f>VLOOKUP(G169,species.lookup!$A$2:$I$108,6,0)</f>
        <v>9.7699999999999992E-3</v>
      </c>
      <c r="P169">
        <f>VLOOKUP(G169,species.lookup!$A$2:$I$108,7,0)</f>
        <v>3.12</v>
      </c>
      <c r="Q169">
        <f t="shared" si="2"/>
        <v>55.814740460517193</v>
      </c>
    </row>
    <row r="170" spans="1:17" x14ac:dyDescent="0.2">
      <c r="A170" s="32">
        <v>44140</v>
      </c>
      <c r="C170" t="s">
        <v>388</v>
      </c>
      <c r="D170" t="s">
        <v>384</v>
      </c>
      <c r="E170">
        <v>2</v>
      </c>
      <c r="F170">
        <v>6</v>
      </c>
      <c r="G170" t="s">
        <v>346</v>
      </c>
      <c r="H170">
        <v>13</v>
      </c>
      <c r="I170">
        <v>1</v>
      </c>
      <c r="J170" t="s">
        <v>387</v>
      </c>
      <c r="K170" t="str">
        <f>VLOOKUP(G170,species.lookup!$A$2:$I$108,2,0)</f>
        <v>Stoplight Parrotfish</v>
      </c>
      <c r="L170" t="str">
        <f>VLOOKUP(G170,species.lookup!$A$2:$I$108,3,0)</f>
        <v>Sparisoma viride</v>
      </c>
      <c r="M170" t="str">
        <f>VLOOKUP(G170,species.lookup!$A$2:$I$108,4,0)</f>
        <v>Scaridae</v>
      </c>
      <c r="N170" t="str">
        <f>VLOOKUP(G170,species.lookup!$A$2:$I$108,5,0)</f>
        <v>Herbivores</v>
      </c>
      <c r="O170">
        <f>VLOOKUP(G170,species.lookup!$A$2:$I$108,6,0)</f>
        <v>2.5000000000000001E-2</v>
      </c>
      <c r="P170">
        <f>VLOOKUP(G170,species.lookup!$A$2:$I$108,7,0)</f>
        <v>2.9214000000000002</v>
      </c>
      <c r="Q170">
        <f t="shared" si="2"/>
        <v>44.896668724352082</v>
      </c>
    </row>
    <row r="171" spans="1:17" x14ac:dyDescent="0.2">
      <c r="A171" s="32">
        <v>44140</v>
      </c>
      <c r="C171" t="s">
        <v>388</v>
      </c>
      <c r="D171" t="s">
        <v>384</v>
      </c>
      <c r="E171">
        <v>2</v>
      </c>
      <c r="F171">
        <v>6</v>
      </c>
      <c r="G171" t="s">
        <v>346</v>
      </c>
      <c r="H171">
        <v>5</v>
      </c>
      <c r="I171">
        <v>1</v>
      </c>
      <c r="J171" t="s">
        <v>385</v>
      </c>
      <c r="K171" t="str">
        <f>VLOOKUP(G171,species.lookup!$A$2:$I$108,2,0)</f>
        <v>Stoplight Parrotfish</v>
      </c>
      <c r="L171" t="str">
        <f>VLOOKUP(G171,species.lookup!$A$2:$I$108,3,0)</f>
        <v>Sparisoma viride</v>
      </c>
      <c r="M171" t="str">
        <f>VLOOKUP(G171,species.lookup!$A$2:$I$108,4,0)</f>
        <v>Scaridae</v>
      </c>
      <c r="N171" t="str">
        <f>VLOOKUP(G171,species.lookup!$A$2:$I$108,5,0)</f>
        <v>Herbivores</v>
      </c>
      <c r="O171">
        <f>VLOOKUP(G171,species.lookup!$A$2:$I$108,6,0)</f>
        <v>2.5000000000000001E-2</v>
      </c>
      <c r="P171">
        <f>VLOOKUP(G171,species.lookup!$A$2:$I$108,7,0)</f>
        <v>2.9214000000000002</v>
      </c>
      <c r="Q171">
        <f t="shared" si="2"/>
        <v>2.7536642058777425</v>
      </c>
    </row>
    <row r="172" spans="1:17" x14ac:dyDescent="0.2">
      <c r="A172" s="32">
        <v>44140</v>
      </c>
      <c r="C172" t="s">
        <v>388</v>
      </c>
      <c r="D172" t="s">
        <v>384</v>
      </c>
      <c r="E172">
        <v>2</v>
      </c>
      <c r="F172">
        <v>6</v>
      </c>
      <c r="G172" t="s">
        <v>346</v>
      </c>
      <c r="H172">
        <v>8</v>
      </c>
      <c r="I172">
        <v>1</v>
      </c>
      <c r="J172" t="s">
        <v>385</v>
      </c>
      <c r="K172" t="str">
        <f>VLOOKUP(G172,species.lookup!$A$2:$I$108,2,0)</f>
        <v>Stoplight Parrotfish</v>
      </c>
      <c r="L172" t="str">
        <f>VLOOKUP(G172,species.lookup!$A$2:$I$108,3,0)</f>
        <v>Sparisoma viride</v>
      </c>
      <c r="M172" t="str">
        <f>VLOOKUP(G172,species.lookup!$A$2:$I$108,4,0)</f>
        <v>Scaridae</v>
      </c>
      <c r="N172" t="str">
        <f>VLOOKUP(G172,species.lookup!$A$2:$I$108,5,0)</f>
        <v>Herbivores</v>
      </c>
      <c r="O172">
        <f>VLOOKUP(G172,species.lookup!$A$2:$I$108,6,0)</f>
        <v>2.5000000000000001E-2</v>
      </c>
      <c r="P172">
        <f>VLOOKUP(G172,species.lookup!$A$2:$I$108,7,0)</f>
        <v>2.9214000000000002</v>
      </c>
      <c r="Q172">
        <f t="shared" si="2"/>
        <v>10.869938743553069</v>
      </c>
    </row>
    <row r="173" spans="1:17" x14ac:dyDescent="0.2">
      <c r="A173" s="32">
        <v>44140</v>
      </c>
      <c r="C173" t="s">
        <v>388</v>
      </c>
      <c r="D173" t="s">
        <v>384</v>
      </c>
      <c r="E173">
        <v>2</v>
      </c>
      <c r="F173">
        <v>6</v>
      </c>
      <c r="G173" t="s">
        <v>318</v>
      </c>
      <c r="H173">
        <v>6</v>
      </c>
      <c r="I173">
        <v>5</v>
      </c>
      <c r="J173" t="s">
        <v>385</v>
      </c>
      <c r="K173" t="str">
        <f>VLOOKUP(G173,species.lookup!$A$2:$I$108,2,0)</f>
        <v>Striped Parrotfish</v>
      </c>
      <c r="L173" t="str">
        <f>VLOOKUP(G173,species.lookup!$A$2:$I$108,3,0)</f>
        <v>Scarus iserti</v>
      </c>
      <c r="M173" t="str">
        <f>VLOOKUP(G173,species.lookup!$A$2:$I$108,4,0)</f>
        <v>Scaridae</v>
      </c>
      <c r="N173" t="str">
        <f>VLOOKUP(G173,species.lookup!$A$2:$I$108,5,0)</f>
        <v>Herbivores</v>
      </c>
      <c r="O173">
        <f>VLOOKUP(G173,species.lookup!$A$2:$I$108,6,0)</f>
        <v>1.47E-2</v>
      </c>
      <c r="P173">
        <f>VLOOKUP(G173,species.lookup!$A$2:$I$108,7,0)</f>
        <v>3.0548000000000002</v>
      </c>
      <c r="Q173">
        <f t="shared" si="2"/>
        <v>3.5027873644931384</v>
      </c>
    </row>
    <row r="174" spans="1:17" x14ac:dyDescent="0.2">
      <c r="A174" s="32">
        <v>44140</v>
      </c>
      <c r="C174" t="s">
        <v>388</v>
      </c>
      <c r="D174" t="s">
        <v>384</v>
      </c>
      <c r="E174">
        <v>2</v>
      </c>
      <c r="F174">
        <v>6</v>
      </c>
      <c r="G174" t="s">
        <v>318</v>
      </c>
      <c r="H174">
        <v>8</v>
      </c>
      <c r="I174">
        <v>1</v>
      </c>
      <c r="J174" t="s">
        <v>385</v>
      </c>
      <c r="K174" t="str">
        <f>VLOOKUP(G174,species.lookup!$A$2:$I$108,2,0)</f>
        <v>Striped Parrotfish</v>
      </c>
      <c r="L174" t="str">
        <f>VLOOKUP(G174,species.lookup!$A$2:$I$108,3,0)</f>
        <v>Scarus iserti</v>
      </c>
      <c r="M174" t="str">
        <f>VLOOKUP(G174,species.lookup!$A$2:$I$108,4,0)</f>
        <v>Scaridae</v>
      </c>
      <c r="N174" t="str">
        <f>VLOOKUP(G174,species.lookup!$A$2:$I$108,5,0)</f>
        <v>Herbivores</v>
      </c>
      <c r="O174">
        <f>VLOOKUP(G174,species.lookup!$A$2:$I$108,6,0)</f>
        <v>1.47E-2</v>
      </c>
      <c r="P174">
        <f>VLOOKUP(G174,species.lookup!$A$2:$I$108,7,0)</f>
        <v>3.0548000000000002</v>
      </c>
      <c r="Q174">
        <f t="shared" si="2"/>
        <v>8.4348356905685886</v>
      </c>
    </row>
    <row r="175" spans="1:17" x14ac:dyDescent="0.2">
      <c r="A175" s="32">
        <v>44140</v>
      </c>
      <c r="C175" t="s">
        <v>388</v>
      </c>
      <c r="D175" t="s">
        <v>384</v>
      </c>
      <c r="E175">
        <v>2</v>
      </c>
      <c r="F175">
        <v>6</v>
      </c>
      <c r="G175" t="s">
        <v>318</v>
      </c>
      <c r="H175">
        <v>7</v>
      </c>
      <c r="I175">
        <v>2</v>
      </c>
      <c r="J175" t="s">
        <v>385</v>
      </c>
      <c r="K175" t="str">
        <f>VLOOKUP(G175,species.lookup!$A$2:$I$108,2,0)</f>
        <v>Striped Parrotfish</v>
      </c>
      <c r="L175" t="str">
        <f>VLOOKUP(G175,species.lookup!$A$2:$I$108,3,0)</f>
        <v>Scarus iserti</v>
      </c>
      <c r="M175" t="str">
        <f>VLOOKUP(G175,species.lookup!$A$2:$I$108,4,0)</f>
        <v>Scaridae</v>
      </c>
      <c r="N175" t="str">
        <f>VLOOKUP(G175,species.lookup!$A$2:$I$108,5,0)</f>
        <v>Herbivores</v>
      </c>
      <c r="O175">
        <f>VLOOKUP(G175,species.lookup!$A$2:$I$108,6,0)</f>
        <v>1.47E-2</v>
      </c>
      <c r="P175">
        <f>VLOOKUP(G175,species.lookup!$A$2:$I$108,7,0)</f>
        <v>3.0548000000000002</v>
      </c>
      <c r="Q175">
        <f t="shared" si="2"/>
        <v>5.6094828861923958</v>
      </c>
    </row>
    <row r="176" spans="1:17" x14ac:dyDescent="0.2">
      <c r="A176" s="32">
        <v>44140</v>
      </c>
      <c r="C176" t="s">
        <v>388</v>
      </c>
      <c r="D176" t="s">
        <v>384</v>
      </c>
      <c r="E176">
        <v>2</v>
      </c>
      <c r="F176">
        <v>6</v>
      </c>
      <c r="G176" t="s">
        <v>30</v>
      </c>
      <c r="H176">
        <v>13</v>
      </c>
      <c r="I176">
        <v>1</v>
      </c>
      <c r="K176" t="str">
        <f>VLOOKUP(G176,species.lookup!$A$2:$I$108,2,0)</f>
        <v>Ocean Surgeonfish</v>
      </c>
      <c r="L176" t="str">
        <f>VLOOKUP(G176,species.lookup!$A$2:$I$108,3,0)</f>
        <v>Acanthurus bahianus</v>
      </c>
      <c r="M176" t="str">
        <f>VLOOKUP(G176,species.lookup!$A$2:$I$108,4,0)</f>
        <v>Acanthuridae</v>
      </c>
      <c r="N176" t="str">
        <f>VLOOKUP(G176,species.lookup!$A$2:$I$108,5,0)</f>
        <v>Herbivores</v>
      </c>
      <c r="O176">
        <f>VLOOKUP(G176,species.lookup!$A$2:$I$108,6,0)</f>
        <v>2.3699999999999999E-2</v>
      </c>
      <c r="P176">
        <f>VLOOKUP(G176,species.lookup!$A$2:$I$108,7,0)</f>
        <v>2.9752000000000001</v>
      </c>
      <c r="Q176">
        <f t="shared" si="2"/>
        <v>48.859903826460787</v>
      </c>
    </row>
    <row r="177" spans="1:17" x14ac:dyDescent="0.2">
      <c r="A177" s="32">
        <v>44140</v>
      </c>
      <c r="C177" t="s">
        <v>388</v>
      </c>
      <c r="D177" t="s">
        <v>384</v>
      </c>
      <c r="E177">
        <v>2</v>
      </c>
      <c r="F177">
        <v>6</v>
      </c>
      <c r="G177" t="s">
        <v>334</v>
      </c>
      <c r="H177">
        <v>3</v>
      </c>
      <c r="I177">
        <v>1</v>
      </c>
      <c r="J177" t="s">
        <v>385</v>
      </c>
      <c r="K177" t="str">
        <f>VLOOKUP(G177,species.lookup!$A$2:$I$108,2,0)</f>
        <v>Redband Parrotfish</v>
      </c>
      <c r="L177" t="str">
        <f>VLOOKUP(G177,species.lookup!$A$2:$I$108,3,0)</f>
        <v>Sparisoma aurofrenatum</v>
      </c>
      <c r="M177" t="str">
        <f>VLOOKUP(G177,species.lookup!$A$2:$I$108,4,0)</f>
        <v>Scaridae</v>
      </c>
      <c r="N177" t="str">
        <f>VLOOKUP(G177,species.lookup!$A$2:$I$108,5,0)</f>
        <v>Herbivores</v>
      </c>
      <c r="O177">
        <f>VLOOKUP(G177,species.lookup!$A$2:$I$108,6,0)</f>
        <v>4.5999999999999999E-3</v>
      </c>
      <c r="P177">
        <f>VLOOKUP(G177,species.lookup!$A$2:$I$108,7,0)</f>
        <v>3.4291</v>
      </c>
      <c r="Q177">
        <f t="shared" si="2"/>
        <v>0.19900057269145616</v>
      </c>
    </row>
    <row r="178" spans="1:17" x14ac:dyDescent="0.2">
      <c r="A178" s="32">
        <v>44140</v>
      </c>
      <c r="C178" t="s">
        <v>388</v>
      </c>
      <c r="D178" t="s">
        <v>384</v>
      </c>
      <c r="E178">
        <v>2</v>
      </c>
      <c r="F178">
        <v>6</v>
      </c>
      <c r="G178" t="s">
        <v>191</v>
      </c>
      <c r="H178">
        <v>8</v>
      </c>
      <c r="I178">
        <v>1</v>
      </c>
      <c r="K178" t="str">
        <f>VLOOKUP(G178,species.lookup!$A$2:$I$108,2,0)</f>
        <v>Slippery Dick</v>
      </c>
      <c r="L178" t="str">
        <f>VLOOKUP(G178,species.lookup!$A$2:$I$108,3,0)</f>
        <v>Halichoeres bivittatus</v>
      </c>
      <c r="M178" t="str">
        <f>VLOOKUP(G178,species.lookup!$A$2:$I$108,4,0)</f>
        <v>Labridae</v>
      </c>
      <c r="N178" t="str">
        <f>VLOOKUP(G178,species.lookup!$A$2:$I$108,5,0)</f>
        <v>Carnivores</v>
      </c>
      <c r="O178">
        <f>VLOOKUP(G178,species.lookup!$A$2:$I$108,6,0)</f>
        <v>9.3299999999999998E-3</v>
      </c>
      <c r="P178">
        <f>VLOOKUP(G178,species.lookup!$A$2:$I$108,7,0)</f>
        <v>3.06</v>
      </c>
      <c r="Q178">
        <f t="shared" si="2"/>
        <v>5.4117410047026144</v>
      </c>
    </row>
    <row r="179" spans="1:17" x14ac:dyDescent="0.2">
      <c r="A179" s="32">
        <v>44140</v>
      </c>
      <c r="C179" t="s">
        <v>388</v>
      </c>
      <c r="D179" t="s">
        <v>384</v>
      </c>
      <c r="E179">
        <v>2</v>
      </c>
      <c r="F179">
        <v>6</v>
      </c>
      <c r="G179" t="s">
        <v>191</v>
      </c>
      <c r="H179">
        <v>12</v>
      </c>
      <c r="I179">
        <v>1</v>
      </c>
      <c r="K179" t="str">
        <f>VLOOKUP(G179,species.lookup!$A$2:$I$108,2,0)</f>
        <v>Slippery Dick</v>
      </c>
      <c r="L179" t="str">
        <f>VLOOKUP(G179,species.lookup!$A$2:$I$108,3,0)</f>
        <v>Halichoeres bivittatus</v>
      </c>
      <c r="M179" t="str">
        <f>VLOOKUP(G179,species.lookup!$A$2:$I$108,4,0)</f>
        <v>Labridae</v>
      </c>
      <c r="N179" t="str">
        <f>VLOOKUP(G179,species.lookup!$A$2:$I$108,5,0)</f>
        <v>Carnivores</v>
      </c>
      <c r="O179">
        <f>VLOOKUP(G179,species.lookup!$A$2:$I$108,6,0)</f>
        <v>9.3299999999999998E-3</v>
      </c>
      <c r="P179">
        <f>VLOOKUP(G179,species.lookup!$A$2:$I$108,7,0)</f>
        <v>3.06</v>
      </c>
      <c r="Q179">
        <f t="shared" si="2"/>
        <v>18.714415031991813</v>
      </c>
    </row>
    <row r="180" spans="1:17" x14ac:dyDescent="0.2">
      <c r="A180" s="32">
        <v>44140</v>
      </c>
      <c r="C180" t="s">
        <v>388</v>
      </c>
      <c r="D180" t="s">
        <v>384</v>
      </c>
      <c r="E180">
        <v>2</v>
      </c>
      <c r="F180">
        <v>6</v>
      </c>
      <c r="G180" t="s">
        <v>324</v>
      </c>
      <c r="H180">
        <v>24</v>
      </c>
      <c r="I180">
        <v>1</v>
      </c>
      <c r="J180" t="s">
        <v>387</v>
      </c>
      <c r="K180" t="str">
        <f>VLOOKUP(G180,species.lookup!$A$2:$I$108,2,0)</f>
        <v>Queen Parrotfish</v>
      </c>
      <c r="L180" t="str">
        <f>VLOOKUP(G180,species.lookup!$A$2:$I$108,3,0)</f>
        <v>Scarus vetula</v>
      </c>
      <c r="M180" t="str">
        <f>VLOOKUP(G180,species.lookup!$A$2:$I$108,4,0)</f>
        <v>Scaridae</v>
      </c>
      <c r="N180" t="str">
        <f>VLOOKUP(G180,species.lookup!$A$2:$I$108,5,0)</f>
        <v>Herbivores</v>
      </c>
      <c r="O180">
        <f>VLOOKUP(G180,species.lookup!$A$2:$I$108,6,0)</f>
        <v>2.5000000000000001E-2</v>
      </c>
      <c r="P180">
        <f>VLOOKUP(G180,species.lookup!$A$2:$I$108,7,0)</f>
        <v>2.9214000000000002</v>
      </c>
      <c r="Q180">
        <f t="shared" si="2"/>
        <v>269.20872440026932</v>
      </c>
    </row>
    <row r="181" spans="1:17" x14ac:dyDescent="0.2">
      <c r="A181" s="32">
        <v>44140</v>
      </c>
      <c r="C181" t="s">
        <v>388</v>
      </c>
      <c r="D181" t="s">
        <v>384</v>
      </c>
      <c r="E181">
        <v>2</v>
      </c>
      <c r="F181">
        <v>6</v>
      </c>
      <c r="G181" t="s">
        <v>272</v>
      </c>
      <c r="H181">
        <v>20</v>
      </c>
      <c r="I181">
        <v>3</v>
      </c>
      <c r="K181" t="str">
        <f>VLOOKUP(G181,species.lookup!$A$2:$I$108,2,0)</f>
        <v>Goatfish</v>
      </c>
      <c r="L181" t="str">
        <f>VLOOKUP(G181,species.lookup!$A$2:$I$108,3,0)</f>
        <v>Mulloidichthys martinicus</v>
      </c>
      <c r="M181" t="str">
        <f>VLOOKUP(G181,species.lookup!$A$2:$I$108,4,0)</f>
        <v>Mullidae</v>
      </c>
      <c r="N181" t="str">
        <f>VLOOKUP(G181,species.lookup!$A$2:$I$108,5,0)</f>
        <v>Carnivores</v>
      </c>
      <c r="O181">
        <f>VLOOKUP(G181,species.lookup!$A$2:$I$108,6,0)</f>
        <v>9.7699999999999992E-3</v>
      </c>
      <c r="P181">
        <f>VLOOKUP(G181,species.lookup!$A$2:$I$108,7,0)</f>
        <v>3.12</v>
      </c>
      <c r="Q181">
        <f t="shared" si="2"/>
        <v>111.97166862172135</v>
      </c>
    </row>
    <row r="182" spans="1:17" x14ac:dyDescent="0.2">
      <c r="A182" s="32">
        <v>44140</v>
      </c>
      <c r="C182" t="s">
        <v>388</v>
      </c>
      <c r="D182" t="s">
        <v>384</v>
      </c>
      <c r="E182">
        <v>2</v>
      </c>
      <c r="F182">
        <v>6</v>
      </c>
      <c r="G182" t="s">
        <v>334</v>
      </c>
      <c r="H182">
        <v>18</v>
      </c>
      <c r="I182">
        <v>1</v>
      </c>
      <c r="J182" t="s">
        <v>387</v>
      </c>
      <c r="K182" t="str">
        <f>VLOOKUP(G182,species.lookup!$A$2:$I$108,2,0)</f>
        <v>Redband Parrotfish</v>
      </c>
      <c r="L182" t="str">
        <f>VLOOKUP(G182,species.lookup!$A$2:$I$108,3,0)</f>
        <v>Sparisoma aurofrenatum</v>
      </c>
      <c r="M182" t="str">
        <f>VLOOKUP(G182,species.lookup!$A$2:$I$108,4,0)</f>
        <v>Scaridae</v>
      </c>
      <c r="N182" t="str">
        <f>VLOOKUP(G182,species.lookup!$A$2:$I$108,5,0)</f>
        <v>Herbivores</v>
      </c>
      <c r="O182">
        <f>VLOOKUP(G182,species.lookup!$A$2:$I$108,6,0)</f>
        <v>4.5999999999999999E-3</v>
      </c>
      <c r="P182">
        <f>VLOOKUP(G182,species.lookup!$A$2:$I$108,7,0)</f>
        <v>3.4291</v>
      </c>
      <c r="Q182">
        <f t="shared" si="2"/>
        <v>92.72840271192122</v>
      </c>
    </row>
    <row r="183" spans="1:17" x14ac:dyDescent="0.2">
      <c r="A183" s="32">
        <v>44140</v>
      </c>
      <c r="C183" t="s">
        <v>388</v>
      </c>
      <c r="D183" t="s">
        <v>384</v>
      </c>
      <c r="E183">
        <v>2</v>
      </c>
      <c r="F183">
        <v>6</v>
      </c>
      <c r="G183" t="s">
        <v>334</v>
      </c>
      <c r="H183">
        <v>12</v>
      </c>
      <c r="I183">
        <v>1</v>
      </c>
      <c r="K183" t="str">
        <f>VLOOKUP(G183,species.lookup!$A$2:$I$108,2,0)</f>
        <v>Redband Parrotfish</v>
      </c>
      <c r="L183" t="str">
        <f>VLOOKUP(G183,species.lookup!$A$2:$I$108,3,0)</f>
        <v>Sparisoma aurofrenatum</v>
      </c>
      <c r="M183" t="str">
        <f>VLOOKUP(G183,species.lookup!$A$2:$I$108,4,0)</f>
        <v>Scaridae</v>
      </c>
      <c r="N183" t="str">
        <f>VLOOKUP(G183,species.lookup!$A$2:$I$108,5,0)</f>
        <v>Herbivores</v>
      </c>
      <c r="O183">
        <f>VLOOKUP(G183,species.lookup!$A$2:$I$108,6,0)</f>
        <v>4.5999999999999999E-3</v>
      </c>
      <c r="P183">
        <f>VLOOKUP(G183,species.lookup!$A$2:$I$108,7,0)</f>
        <v>3.4291</v>
      </c>
      <c r="Q183">
        <f t="shared" si="2"/>
        <v>23.087570919727767</v>
      </c>
    </row>
    <row r="184" spans="1:17" x14ac:dyDescent="0.2">
      <c r="A184" s="32">
        <v>44140</v>
      </c>
      <c r="C184" t="s">
        <v>388</v>
      </c>
      <c r="D184" t="s">
        <v>384</v>
      </c>
      <c r="E184">
        <v>2</v>
      </c>
      <c r="F184">
        <v>6</v>
      </c>
      <c r="G184" t="s">
        <v>50</v>
      </c>
      <c r="H184">
        <v>45</v>
      </c>
      <c r="I184">
        <v>1</v>
      </c>
      <c r="K184" t="str">
        <f>VLOOKUP(G184,species.lookup!$A$2:$I$108,2,0)</f>
        <v>Trumpet Fish</v>
      </c>
      <c r="L184" t="str">
        <f>VLOOKUP(G184,species.lookup!$A$2:$I$108,3,0)</f>
        <v>Aulostomus maculatus</v>
      </c>
      <c r="M184" t="str">
        <f>VLOOKUP(G184,species.lookup!$A$2:$I$108,4,0)</f>
        <v>Aulostomidae</v>
      </c>
      <c r="N184" t="str">
        <f>VLOOKUP(G184,species.lookup!$A$2:$I$108,5,0)</f>
        <v>Carnivores</v>
      </c>
      <c r="O184">
        <f>VLOOKUP(G184,species.lookup!$A$2:$I$108,6,0)</f>
        <v>1E-4</v>
      </c>
      <c r="P184">
        <f>VLOOKUP(G184,species.lookup!$A$2:$I$108,7,0)</f>
        <v>3.5539999999999998</v>
      </c>
      <c r="Q184">
        <f t="shared" si="2"/>
        <v>75.078791593312431</v>
      </c>
    </row>
    <row r="185" spans="1:17" x14ac:dyDescent="0.2">
      <c r="A185" s="32">
        <v>44140</v>
      </c>
      <c r="C185" t="s">
        <v>388</v>
      </c>
      <c r="D185" t="s">
        <v>384</v>
      </c>
      <c r="E185">
        <v>2</v>
      </c>
      <c r="F185">
        <v>6</v>
      </c>
      <c r="G185" t="s">
        <v>30</v>
      </c>
      <c r="H185">
        <v>18</v>
      </c>
      <c r="I185">
        <v>2</v>
      </c>
      <c r="K185" t="str">
        <f>VLOOKUP(G185,species.lookup!$A$2:$I$108,2,0)</f>
        <v>Ocean Surgeonfish</v>
      </c>
      <c r="L185" t="str">
        <f>VLOOKUP(G185,species.lookup!$A$2:$I$108,3,0)</f>
        <v>Acanthurus bahianus</v>
      </c>
      <c r="M185" t="str">
        <f>VLOOKUP(G185,species.lookup!$A$2:$I$108,4,0)</f>
        <v>Acanthuridae</v>
      </c>
      <c r="N185" t="str">
        <f>VLOOKUP(G185,species.lookup!$A$2:$I$108,5,0)</f>
        <v>Herbivores</v>
      </c>
      <c r="O185">
        <f>VLOOKUP(G185,species.lookup!$A$2:$I$108,6,0)</f>
        <v>2.3699999999999999E-2</v>
      </c>
      <c r="P185">
        <f>VLOOKUP(G185,species.lookup!$A$2:$I$108,7,0)</f>
        <v>2.9752000000000001</v>
      </c>
      <c r="Q185">
        <f t="shared" si="2"/>
        <v>128.65749852251687</v>
      </c>
    </row>
    <row r="186" spans="1:17" x14ac:dyDescent="0.2">
      <c r="A186" s="32">
        <v>44140</v>
      </c>
      <c r="C186" t="s">
        <v>388</v>
      </c>
      <c r="D186" t="s">
        <v>384</v>
      </c>
      <c r="E186">
        <v>2</v>
      </c>
      <c r="F186">
        <v>6</v>
      </c>
      <c r="G186" t="s">
        <v>389</v>
      </c>
      <c r="H186">
        <v>18</v>
      </c>
      <c r="I186">
        <v>1</v>
      </c>
      <c r="K186" t="str">
        <f>VLOOKUP(G186,species.lookup!$A$2:$I$108,2,0)</f>
        <v>Sand diver</v>
      </c>
      <c r="L186" t="str">
        <f>VLOOKUP(G186,species.lookup!$A$2:$I$108,3,0)</f>
        <v>Synodus intermedius</v>
      </c>
      <c r="M186" t="str">
        <f>VLOOKUP(G186,species.lookup!$A$2:$I$108,4,0)</f>
        <v>Synodontidae</v>
      </c>
      <c r="N186" t="str">
        <f>VLOOKUP(G186,species.lookup!$A$2:$I$108,5,0)</f>
        <v>Carnivores</v>
      </c>
      <c r="O186">
        <f>VLOOKUP(G186,species.lookup!$A$2:$I$108,6,0)</f>
        <v>3.8E-3</v>
      </c>
      <c r="P186">
        <f>VLOOKUP(G186,species.lookup!$A$2:$I$108,7,0)</f>
        <v>3.21</v>
      </c>
      <c r="Q186">
        <f t="shared" si="2"/>
        <v>40.663835329525334</v>
      </c>
    </row>
    <row r="187" spans="1:17" x14ac:dyDescent="0.2">
      <c r="A187" s="32">
        <v>44140</v>
      </c>
      <c r="C187" t="s">
        <v>388</v>
      </c>
      <c r="D187" t="s">
        <v>384</v>
      </c>
      <c r="E187">
        <v>2</v>
      </c>
      <c r="F187">
        <v>6</v>
      </c>
      <c r="G187" t="s">
        <v>318</v>
      </c>
      <c r="H187">
        <v>24</v>
      </c>
      <c r="I187">
        <v>1</v>
      </c>
      <c r="J187" t="s">
        <v>386</v>
      </c>
      <c r="K187" t="str">
        <f>VLOOKUP(G187,species.lookup!$A$2:$I$108,2,0)</f>
        <v>Striped Parrotfish</v>
      </c>
      <c r="L187" t="str">
        <f>VLOOKUP(G187,species.lookup!$A$2:$I$108,3,0)</f>
        <v>Scarus iserti</v>
      </c>
      <c r="M187" t="str">
        <f>VLOOKUP(G187,species.lookup!$A$2:$I$108,4,0)</f>
        <v>Scaridae</v>
      </c>
      <c r="N187" t="str">
        <f>VLOOKUP(G187,species.lookup!$A$2:$I$108,5,0)</f>
        <v>Herbivores</v>
      </c>
      <c r="O187">
        <f>VLOOKUP(G187,species.lookup!$A$2:$I$108,6,0)</f>
        <v>1.47E-2</v>
      </c>
      <c r="P187">
        <f>VLOOKUP(G187,species.lookup!$A$2:$I$108,7,0)</f>
        <v>3.0548000000000002</v>
      </c>
      <c r="Q187">
        <f t="shared" si="2"/>
        <v>241.87257931874728</v>
      </c>
    </row>
    <row r="188" spans="1:17" x14ac:dyDescent="0.2">
      <c r="A188" s="32">
        <v>44140</v>
      </c>
      <c r="C188" t="s">
        <v>388</v>
      </c>
      <c r="D188" t="s">
        <v>384</v>
      </c>
      <c r="E188">
        <v>2</v>
      </c>
      <c r="F188">
        <v>6</v>
      </c>
      <c r="G188" t="s">
        <v>318</v>
      </c>
      <c r="H188">
        <v>12</v>
      </c>
      <c r="I188">
        <v>2</v>
      </c>
      <c r="J188" t="s">
        <v>387</v>
      </c>
      <c r="K188" t="str">
        <f>VLOOKUP(G188,species.lookup!$A$2:$I$108,2,0)</f>
        <v>Striped Parrotfish</v>
      </c>
      <c r="L188" t="str">
        <f>VLOOKUP(G188,species.lookup!$A$2:$I$108,3,0)</f>
        <v>Scarus iserti</v>
      </c>
      <c r="M188" t="str">
        <f>VLOOKUP(G188,species.lookup!$A$2:$I$108,4,0)</f>
        <v>Scaridae</v>
      </c>
      <c r="N188" t="str">
        <f>VLOOKUP(G188,species.lookup!$A$2:$I$108,5,0)</f>
        <v>Herbivores</v>
      </c>
      <c r="O188">
        <f>VLOOKUP(G188,species.lookup!$A$2:$I$108,6,0)</f>
        <v>1.47E-2</v>
      </c>
      <c r="P188">
        <f>VLOOKUP(G188,species.lookup!$A$2:$I$108,7,0)</f>
        <v>3.0548000000000002</v>
      </c>
      <c r="Q188">
        <f t="shared" si="2"/>
        <v>29.107184931818338</v>
      </c>
    </row>
    <row r="189" spans="1:17" x14ac:dyDescent="0.2">
      <c r="A189" s="32">
        <v>44140</v>
      </c>
      <c r="C189" t="s">
        <v>388</v>
      </c>
      <c r="D189" t="s">
        <v>384</v>
      </c>
      <c r="E189">
        <v>2</v>
      </c>
      <c r="F189">
        <v>6</v>
      </c>
      <c r="G189" t="s">
        <v>298</v>
      </c>
      <c r="H189">
        <v>14</v>
      </c>
      <c r="I189">
        <v>1</v>
      </c>
      <c r="K189" t="str">
        <f>VLOOKUP(G189,species.lookup!$A$2:$I$108,2,0)</f>
        <v>Spotted Goatfish</v>
      </c>
      <c r="L189" t="str">
        <f>VLOOKUP(G189,species.lookup!$A$2:$I$108,3,0)</f>
        <v>Pseudupeneus maculatus</v>
      </c>
      <c r="M189" t="str">
        <f>VLOOKUP(G189,species.lookup!$A$2:$I$108,4,0)</f>
        <v>Mullidae</v>
      </c>
      <c r="N189" t="str">
        <f>VLOOKUP(G189,species.lookup!$A$2:$I$108,5,0)</f>
        <v>Carnivores</v>
      </c>
      <c r="O189">
        <f>VLOOKUP(G189,species.lookup!$A$2:$I$108,6,0)</f>
        <v>0.01</v>
      </c>
      <c r="P189">
        <f>VLOOKUP(G189,species.lookup!$A$2:$I$108,7,0)</f>
        <v>3.12</v>
      </c>
      <c r="Q189">
        <f t="shared" si="2"/>
        <v>37.663395547880882</v>
      </c>
    </row>
    <row r="190" spans="1:17" x14ac:dyDescent="0.2">
      <c r="A190" s="32">
        <v>44140</v>
      </c>
      <c r="C190" t="s">
        <v>388</v>
      </c>
      <c r="D190" t="s">
        <v>384</v>
      </c>
      <c r="E190">
        <v>2</v>
      </c>
      <c r="F190">
        <v>6</v>
      </c>
      <c r="G190" t="s">
        <v>346</v>
      </c>
      <c r="H190">
        <v>18</v>
      </c>
      <c r="I190">
        <v>1</v>
      </c>
      <c r="J190" t="s">
        <v>387</v>
      </c>
      <c r="K190" t="str">
        <f>VLOOKUP(G190,species.lookup!$A$2:$I$108,2,0)</f>
        <v>Stoplight Parrotfish</v>
      </c>
      <c r="L190" t="str">
        <f>VLOOKUP(G190,species.lookup!$A$2:$I$108,3,0)</f>
        <v>Sparisoma viride</v>
      </c>
      <c r="M190" t="str">
        <f>VLOOKUP(G190,species.lookup!$A$2:$I$108,4,0)</f>
        <v>Scaridae</v>
      </c>
      <c r="N190" t="str">
        <f>VLOOKUP(G190,species.lookup!$A$2:$I$108,5,0)</f>
        <v>Herbivores</v>
      </c>
      <c r="O190">
        <f>VLOOKUP(G190,species.lookup!$A$2:$I$108,6,0)</f>
        <v>2.5000000000000001E-2</v>
      </c>
      <c r="P190">
        <f>VLOOKUP(G190,species.lookup!$A$2:$I$108,7,0)</f>
        <v>2.9214000000000002</v>
      </c>
      <c r="Q190">
        <f t="shared" si="2"/>
        <v>116.16976346401027</v>
      </c>
    </row>
    <row r="191" spans="1:17" x14ac:dyDescent="0.2">
      <c r="A191" s="32">
        <v>44140</v>
      </c>
      <c r="C191" t="s">
        <v>388</v>
      </c>
      <c r="D191" t="s">
        <v>384</v>
      </c>
      <c r="E191">
        <v>2</v>
      </c>
      <c r="F191">
        <v>6</v>
      </c>
      <c r="G191" t="s">
        <v>346</v>
      </c>
      <c r="H191">
        <v>14</v>
      </c>
      <c r="I191">
        <v>1</v>
      </c>
      <c r="J191" t="s">
        <v>387</v>
      </c>
      <c r="K191" t="str">
        <f>VLOOKUP(G191,species.lookup!$A$2:$I$108,2,0)</f>
        <v>Stoplight Parrotfish</v>
      </c>
      <c r="L191" t="str">
        <f>VLOOKUP(G191,species.lookup!$A$2:$I$108,3,0)</f>
        <v>Sparisoma viride</v>
      </c>
      <c r="M191" t="str">
        <f>VLOOKUP(G191,species.lookup!$A$2:$I$108,4,0)</f>
        <v>Scaridae</v>
      </c>
      <c r="N191" t="str">
        <f>VLOOKUP(G191,species.lookup!$A$2:$I$108,5,0)</f>
        <v>Herbivores</v>
      </c>
      <c r="O191">
        <f>VLOOKUP(G191,species.lookup!$A$2:$I$108,6,0)</f>
        <v>2.5000000000000001E-2</v>
      </c>
      <c r="P191">
        <f>VLOOKUP(G191,species.lookup!$A$2:$I$108,7,0)</f>
        <v>2.9214000000000002</v>
      </c>
      <c r="Q191">
        <f t="shared" si="2"/>
        <v>55.7491759254154</v>
      </c>
    </row>
    <row r="192" spans="1:17" x14ac:dyDescent="0.2">
      <c r="A192" s="32">
        <v>44140</v>
      </c>
      <c r="C192" t="s">
        <v>388</v>
      </c>
      <c r="D192" t="s">
        <v>384</v>
      </c>
      <c r="E192">
        <v>2</v>
      </c>
      <c r="F192">
        <v>6</v>
      </c>
      <c r="G192" t="s">
        <v>194</v>
      </c>
      <c r="H192">
        <v>12</v>
      </c>
      <c r="I192">
        <v>1</v>
      </c>
      <c r="K192" t="str">
        <f>VLOOKUP(G192,species.lookup!$A$2:$I$108,2,0)</f>
        <v>Yellowhead Wrasse</v>
      </c>
      <c r="L192" t="str">
        <f>VLOOKUP(G192,species.lookup!$A$2:$I$108,3,0)</f>
        <v>Halichoeres garnoti</v>
      </c>
      <c r="M192" t="str">
        <f>VLOOKUP(G192,species.lookup!$A$2:$I$108,4,0)</f>
        <v>Labridae</v>
      </c>
      <c r="N192" t="str">
        <f>VLOOKUP(G192,species.lookup!$A$2:$I$108,5,0)</f>
        <v>Carnivores</v>
      </c>
      <c r="O192">
        <f>VLOOKUP(G192,species.lookup!$A$2:$I$108,6,0)</f>
        <v>0.01</v>
      </c>
      <c r="P192">
        <f>VLOOKUP(G192,species.lookup!$A$2:$I$108,7,0)</f>
        <v>3.13</v>
      </c>
      <c r="Q192">
        <f t="shared" si="2"/>
        <v>23.869169040031956</v>
      </c>
    </row>
    <row r="193" spans="1:17" x14ac:dyDescent="0.2">
      <c r="A193" s="32">
        <v>44140</v>
      </c>
      <c r="C193" t="s">
        <v>388</v>
      </c>
      <c r="D193" t="s">
        <v>384</v>
      </c>
      <c r="E193">
        <v>2</v>
      </c>
      <c r="F193">
        <v>6</v>
      </c>
      <c r="G193" t="s">
        <v>346</v>
      </c>
      <c r="H193">
        <v>4</v>
      </c>
      <c r="I193">
        <v>1</v>
      </c>
      <c r="J193" t="s">
        <v>385</v>
      </c>
      <c r="K193" t="str">
        <f>VLOOKUP(G193,species.lookup!$A$2:$I$108,2,0)</f>
        <v>Stoplight Parrotfish</v>
      </c>
      <c r="L193" t="str">
        <f>VLOOKUP(G193,species.lookup!$A$2:$I$108,3,0)</f>
        <v>Sparisoma viride</v>
      </c>
      <c r="M193" t="str">
        <f>VLOOKUP(G193,species.lookup!$A$2:$I$108,4,0)</f>
        <v>Scaridae</v>
      </c>
      <c r="N193" t="str">
        <f>VLOOKUP(G193,species.lookup!$A$2:$I$108,5,0)</f>
        <v>Herbivores</v>
      </c>
      <c r="O193">
        <f>VLOOKUP(G193,species.lookup!$A$2:$I$108,6,0)</f>
        <v>2.5000000000000001E-2</v>
      </c>
      <c r="P193">
        <f>VLOOKUP(G193,species.lookup!$A$2:$I$108,7,0)</f>
        <v>2.9214000000000002</v>
      </c>
      <c r="Q193">
        <f t="shared" si="2"/>
        <v>1.4348221330880631</v>
      </c>
    </row>
    <row r="194" spans="1:17" x14ac:dyDescent="0.2">
      <c r="A194" s="32">
        <v>44140</v>
      </c>
      <c r="C194" t="s">
        <v>388</v>
      </c>
      <c r="D194" t="s">
        <v>384</v>
      </c>
      <c r="E194">
        <v>2</v>
      </c>
      <c r="F194">
        <v>6</v>
      </c>
      <c r="G194" t="s">
        <v>346</v>
      </c>
      <c r="H194">
        <v>5</v>
      </c>
      <c r="I194">
        <v>2</v>
      </c>
      <c r="J194" t="s">
        <v>385</v>
      </c>
      <c r="K194" t="str">
        <f>VLOOKUP(G194,species.lookup!$A$2:$I$108,2,0)</f>
        <v>Stoplight Parrotfish</v>
      </c>
      <c r="L194" t="str">
        <f>VLOOKUP(G194,species.lookup!$A$2:$I$108,3,0)</f>
        <v>Sparisoma viride</v>
      </c>
      <c r="M194" t="str">
        <f>VLOOKUP(G194,species.lookup!$A$2:$I$108,4,0)</f>
        <v>Scaridae</v>
      </c>
      <c r="N194" t="str">
        <f>VLOOKUP(G194,species.lookup!$A$2:$I$108,5,0)</f>
        <v>Herbivores</v>
      </c>
      <c r="O194">
        <f>VLOOKUP(G194,species.lookup!$A$2:$I$108,6,0)</f>
        <v>2.5000000000000001E-2</v>
      </c>
      <c r="P194">
        <f>VLOOKUP(G194,species.lookup!$A$2:$I$108,7,0)</f>
        <v>2.9214000000000002</v>
      </c>
      <c r="Q194">
        <f t="shared" si="2"/>
        <v>2.7536642058777425</v>
      </c>
    </row>
    <row r="195" spans="1:17" x14ac:dyDescent="0.2">
      <c r="A195" s="32">
        <v>44140</v>
      </c>
      <c r="C195" t="s">
        <v>388</v>
      </c>
      <c r="D195" t="s">
        <v>384</v>
      </c>
      <c r="E195">
        <v>2</v>
      </c>
      <c r="F195">
        <v>6</v>
      </c>
      <c r="G195" t="s">
        <v>318</v>
      </c>
      <c r="H195">
        <v>3</v>
      </c>
      <c r="I195">
        <v>8</v>
      </c>
      <c r="J195" t="s">
        <v>385</v>
      </c>
      <c r="K195" t="str">
        <f>VLOOKUP(G195,species.lookup!$A$2:$I$108,2,0)</f>
        <v>Striped Parrotfish</v>
      </c>
      <c r="L195" t="str">
        <f>VLOOKUP(G195,species.lookup!$A$2:$I$108,3,0)</f>
        <v>Scarus iserti</v>
      </c>
      <c r="M195" t="str">
        <f>VLOOKUP(G195,species.lookup!$A$2:$I$108,4,0)</f>
        <v>Scaridae</v>
      </c>
      <c r="N195" t="str">
        <f>VLOOKUP(G195,species.lookup!$A$2:$I$108,5,0)</f>
        <v>Herbivores</v>
      </c>
      <c r="O195">
        <f>VLOOKUP(G195,species.lookup!$A$2:$I$108,6,0)</f>
        <v>1.47E-2</v>
      </c>
      <c r="P195">
        <f>VLOOKUP(G195,species.lookup!$A$2:$I$108,7,0)</f>
        <v>3.0548000000000002</v>
      </c>
      <c r="Q195">
        <f t="shared" ref="Q195:Q258" si="3">O195*H195^P195</f>
        <v>0.42152888881536776</v>
      </c>
    </row>
    <row r="196" spans="1:17" x14ac:dyDescent="0.2">
      <c r="A196" s="32">
        <v>44140</v>
      </c>
      <c r="C196" t="s">
        <v>388</v>
      </c>
      <c r="D196" t="s">
        <v>384</v>
      </c>
      <c r="E196">
        <v>2</v>
      </c>
      <c r="F196">
        <v>6</v>
      </c>
      <c r="G196" t="s">
        <v>318</v>
      </c>
      <c r="H196">
        <v>6</v>
      </c>
      <c r="I196">
        <v>3</v>
      </c>
      <c r="J196" t="s">
        <v>385</v>
      </c>
      <c r="K196" t="str">
        <f>VLOOKUP(G196,species.lookup!$A$2:$I$108,2,0)</f>
        <v>Striped Parrotfish</v>
      </c>
      <c r="L196" t="str">
        <f>VLOOKUP(G196,species.lookup!$A$2:$I$108,3,0)</f>
        <v>Scarus iserti</v>
      </c>
      <c r="M196" t="str">
        <f>VLOOKUP(G196,species.lookup!$A$2:$I$108,4,0)</f>
        <v>Scaridae</v>
      </c>
      <c r="N196" t="str">
        <f>VLOOKUP(G196,species.lookup!$A$2:$I$108,5,0)</f>
        <v>Herbivores</v>
      </c>
      <c r="O196">
        <f>VLOOKUP(G196,species.lookup!$A$2:$I$108,6,0)</f>
        <v>1.47E-2</v>
      </c>
      <c r="P196">
        <f>VLOOKUP(G196,species.lookup!$A$2:$I$108,7,0)</f>
        <v>3.0548000000000002</v>
      </c>
      <c r="Q196">
        <f t="shared" si="3"/>
        <v>3.5027873644931384</v>
      </c>
    </row>
    <row r="197" spans="1:17" x14ac:dyDescent="0.2">
      <c r="A197" s="32">
        <v>44140</v>
      </c>
      <c r="C197" t="s">
        <v>388</v>
      </c>
      <c r="D197" t="s">
        <v>384</v>
      </c>
      <c r="E197">
        <v>2</v>
      </c>
      <c r="F197">
        <v>6</v>
      </c>
      <c r="G197" t="s">
        <v>318</v>
      </c>
      <c r="H197">
        <v>9</v>
      </c>
      <c r="I197">
        <v>3</v>
      </c>
      <c r="J197" t="s">
        <v>385</v>
      </c>
      <c r="K197" t="str">
        <f>VLOOKUP(G197,species.lookup!$A$2:$I$108,2,0)</f>
        <v>Striped Parrotfish</v>
      </c>
      <c r="L197" t="str">
        <f>VLOOKUP(G197,species.lookup!$A$2:$I$108,3,0)</f>
        <v>Scarus iserti</v>
      </c>
      <c r="M197" t="str">
        <f>VLOOKUP(G197,species.lookup!$A$2:$I$108,4,0)</f>
        <v>Scaridae</v>
      </c>
      <c r="N197" t="str">
        <f>VLOOKUP(G197,species.lookup!$A$2:$I$108,5,0)</f>
        <v>Herbivores</v>
      </c>
      <c r="O197">
        <f>VLOOKUP(G197,species.lookup!$A$2:$I$108,6,0)</f>
        <v>1.47E-2</v>
      </c>
      <c r="P197">
        <f>VLOOKUP(G197,species.lookup!$A$2:$I$108,7,0)</f>
        <v>3.0548000000000002</v>
      </c>
      <c r="Q197">
        <f t="shared" si="3"/>
        <v>12.087524088838006</v>
      </c>
    </row>
    <row r="198" spans="1:17" x14ac:dyDescent="0.2">
      <c r="A198" s="32">
        <v>44140</v>
      </c>
      <c r="C198" t="s">
        <v>388</v>
      </c>
      <c r="D198" t="s">
        <v>384</v>
      </c>
      <c r="E198">
        <v>2</v>
      </c>
      <c r="F198">
        <v>6</v>
      </c>
      <c r="G198" t="s">
        <v>318</v>
      </c>
      <c r="H198">
        <v>8</v>
      </c>
      <c r="I198">
        <v>4</v>
      </c>
      <c r="J198" t="s">
        <v>385</v>
      </c>
      <c r="K198" t="str">
        <f>VLOOKUP(G198,species.lookup!$A$2:$I$108,2,0)</f>
        <v>Striped Parrotfish</v>
      </c>
      <c r="L198" t="str">
        <f>VLOOKUP(G198,species.lookup!$A$2:$I$108,3,0)</f>
        <v>Scarus iserti</v>
      </c>
      <c r="M198" t="str">
        <f>VLOOKUP(G198,species.lookup!$A$2:$I$108,4,0)</f>
        <v>Scaridae</v>
      </c>
      <c r="N198" t="str">
        <f>VLOOKUP(G198,species.lookup!$A$2:$I$108,5,0)</f>
        <v>Herbivores</v>
      </c>
      <c r="O198">
        <f>VLOOKUP(G198,species.lookup!$A$2:$I$108,6,0)</f>
        <v>1.47E-2</v>
      </c>
      <c r="P198">
        <f>VLOOKUP(G198,species.lookup!$A$2:$I$108,7,0)</f>
        <v>3.0548000000000002</v>
      </c>
      <c r="Q198">
        <f t="shared" si="3"/>
        <v>8.4348356905685886</v>
      </c>
    </row>
    <row r="199" spans="1:17" x14ac:dyDescent="0.2">
      <c r="A199" s="32">
        <v>44140</v>
      </c>
      <c r="C199" t="s">
        <v>388</v>
      </c>
      <c r="D199" t="s">
        <v>384</v>
      </c>
      <c r="E199">
        <v>2</v>
      </c>
      <c r="F199">
        <v>6</v>
      </c>
      <c r="G199" t="s">
        <v>334</v>
      </c>
      <c r="H199">
        <v>3</v>
      </c>
      <c r="I199">
        <v>4</v>
      </c>
      <c r="J199" t="s">
        <v>385</v>
      </c>
      <c r="K199" t="str">
        <f>VLOOKUP(G199,species.lookup!$A$2:$I$108,2,0)</f>
        <v>Redband Parrotfish</v>
      </c>
      <c r="L199" t="str">
        <f>VLOOKUP(G199,species.lookup!$A$2:$I$108,3,0)</f>
        <v>Sparisoma aurofrenatum</v>
      </c>
      <c r="M199" t="str">
        <f>VLOOKUP(G199,species.lookup!$A$2:$I$108,4,0)</f>
        <v>Scaridae</v>
      </c>
      <c r="N199" t="str">
        <f>VLOOKUP(G199,species.lookup!$A$2:$I$108,5,0)</f>
        <v>Herbivores</v>
      </c>
      <c r="O199">
        <f>VLOOKUP(G199,species.lookup!$A$2:$I$108,6,0)</f>
        <v>4.5999999999999999E-3</v>
      </c>
      <c r="P199">
        <f>VLOOKUP(G199,species.lookup!$A$2:$I$108,7,0)</f>
        <v>3.4291</v>
      </c>
      <c r="Q199">
        <f t="shared" si="3"/>
        <v>0.19900057269145616</v>
      </c>
    </row>
    <row r="200" spans="1:17" x14ac:dyDescent="0.2">
      <c r="A200" s="32">
        <v>44140</v>
      </c>
      <c r="C200" t="s">
        <v>388</v>
      </c>
      <c r="D200" t="s">
        <v>384</v>
      </c>
      <c r="E200">
        <v>2</v>
      </c>
      <c r="F200">
        <v>6</v>
      </c>
      <c r="G200" t="s">
        <v>194</v>
      </c>
      <c r="H200">
        <v>5</v>
      </c>
      <c r="I200">
        <v>2</v>
      </c>
      <c r="K200" t="str">
        <f>VLOOKUP(G200,species.lookup!$A$2:$I$108,2,0)</f>
        <v>Yellowhead Wrasse</v>
      </c>
      <c r="L200" t="str">
        <f>VLOOKUP(G200,species.lookup!$A$2:$I$108,3,0)</f>
        <v>Halichoeres garnoti</v>
      </c>
      <c r="M200" t="str">
        <f>VLOOKUP(G200,species.lookup!$A$2:$I$108,4,0)</f>
        <v>Labridae</v>
      </c>
      <c r="N200" t="str">
        <f>VLOOKUP(G200,species.lookup!$A$2:$I$108,5,0)</f>
        <v>Carnivores</v>
      </c>
      <c r="O200">
        <f>VLOOKUP(G200,species.lookup!$A$2:$I$108,6,0)</f>
        <v>0.01</v>
      </c>
      <c r="P200">
        <f>VLOOKUP(G200,species.lookup!$A$2:$I$108,7,0)</f>
        <v>3.13</v>
      </c>
      <c r="Q200">
        <f t="shared" si="3"/>
        <v>1.540905884130453</v>
      </c>
    </row>
    <row r="201" spans="1:17" x14ac:dyDescent="0.2">
      <c r="A201" s="32">
        <v>44140</v>
      </c>
      <c r="C201" t="s">
        <v>388</v>
      </c>
      <c r="D201" t="s">
        <v>384</v>
      </c>
      <c r="E201">
        <v>2</v>
      </c>
      <c r="F201">
        <v>6</v>
      </c>
      <c r="G201" t="s">
        <v>247</v>
      </c>
      <c r="H201">
        <v>16</v>
      </c>
      <c r="I201">
        <v>1</v>
      </c>
      <c r="K201" t="str">
        <f>VLOOKUP(G201,species.lookup!$A$2:$I$108,2,0)</f>
        <v>Schoolmaster</v>
      </c>
      <c r="L201" t="str">
        <f>VLOOKUP(G201,species.lookup!$A$2:$I$108,3,0)</f>
        <v>Lutjanus apodus</v>
      </c>
      <c r="M201" t="str">
        <f>VLOOKUP(G201,species.lookup!$A$2:$I$108,4,0)</f>
        <v>Lutjanidae</v>
      </c>
      <c r="N201" t="str">
        <f>VLOOKUP(G201,species.lookup!$A$2:$I$108,5,0)</f>
        <v>Carnivores</v>
      </c>
      <c r="O201">
        <f>VLOOKUP(G201,species.lookup!$A$2:$I$108,6,0)</f>
        <v>1.9400000000000001E-2</v>
      </c>
      <c r="P201">
        <f>VLOOKUP(G201,species.lookup!$A$2:$I$108,7,0)</f>
        <v>2.9779</v>
      </c>
      <c r="Q201">
        <f t="shared" si="3"/>
        <v>74.73957540234322</v>
      </c>
    </row>
    <row r="202" spans="1:17" x14ac:dyDescent="0.2">
      <c r="A202" s="32">
        <v>44140</v>
      </c>
      <c r="C202" t="s">
        <v>388</v>
      </c>
      <c r="D202" t="s">
        <v>384</v>
      </c>
      <c r="E202">
        <v>2</v>
      </c>
      <c r="F202">
        <v>6</v>
      </c>
      <c r="G202" t="s">
        <v>191</v>
      </c>
      <c r="H202">
        <v>10</v>
      </c>
      <c r="I202">
        <v>2</v>
      </c>
      <c r="K202" t="str">
        <f>VLOOKUP(G202,species.lookup!$A$2:$I$108,2,0)</f>
        <v>Slippery Dick</v>
      </c>
      <c r="L202" t="str">
        <f>VLOOKUP(G202,species.lookup!$A$2:$I$108,3,0)</f>
        <v>Halichoeres bivittatus</v>
      </c>
      <c r="M202" t="str">
        <f>VLOOKUP(G202,species.lookup!$A$2:$I$108,4,0)</f>
        <v>Labridae</v>
      </c>
      <c r="N202" t="str">
        <f>VLOOKUP(G202,species.lookup!$A$2:$I$108,5,0)</f>
        <v>Carnivores</v>
      </c>
      <c r="O202">
        <f>VLOOKUP(G202,species.lookup!$A$2:$I$108,6,0)</f>
        <v>9.3299999999999998E-3</v>
      </c>
      <c r="P202">
        <f>VLOOKUP(G202,species.lookup!$A$2:$I$108,7,0)</f>
        <v>3.06</v>
      </c>
      <c r="Q202">
        <f t="shared" si="3"/>
        <v>10.712273288565926</v>
      </c>
    </row>
    <row r="203" spans="1:17" x14ac:dyDescent="0.2">
      <c r="A203" s="32">
        <v>44140</v>
      </c>
      <c r="C203" t="s">
        <v>388</v>
      </c>
      <c r="D203" t="s">
        <v>384</v>
      </c>
      <c r="E203">
        <v>2</v>
      </c>
      <c r="F203">
        <v>6</v>
      </c>
      <c r="G203" t="s">
        <v>172</v>
      </c>
      <c r="H203">
        <v>13</v>
      </c>
      <c r="I203">
        <v>1</v>
      </c>
      <c r="K203" t="str">
        <f>VLOOKUP(G203,species.lookup!$A$2:$I$108,2,0)</f>
        <v>French Grunt</v>
      </c>
      <c r="L203" t="str">
        <f>VLOOKUP(G203,species.lookup!$A$2:$I$108,3,0)</f>
        <v>Haemulon flavolineatum</v>
      </c>
      <c r="M203" t="str">
        <f>VLOOKUP(G203,species.lookup!$A$2:$I$108,4,0)</f>
        <v>Haemulidae</v>
      </c>
      <c r="N203" t="str">
        <f>VLOOKUP(G203,species.lookup!$A$2:$I$108,5,0)</f>
        <v>Carnivores</v>
      </c>
      <c r="O203">
        <f>VLOOKUP(G203,species.lookup!$A$2:$I$108,6,0)</f>
        <v>1.2699999999999999E-2</v>
      </c>
      <c r="P203">
        <f>VLOOKUP(G203,species.lookup!$A$2:$I$108,7,0)</f>
        <v>3.1581000000000001</v>
      </c>
      <c r="Q203">
        <f t="shared" si="3"/>
        <v>41.855084386866508</v>
      </c>
    </row>
    <row r="204" spans="1:17" x14ac:dyDescent="0.2">
      <c r="A204" s="32">
        <v>44140</v>
      </c>
      <c r="C204" t="s">
        <v>388</v>
      </c>
      <c r="D204" t="s">
        <v>384</v>
      </c>
      <c r="E204">
        <v>2</v>
      </c>
      <c r="F204">
        <v>6</v>
      </c>
      <c r="G204" t="s">
        <v>374</v>
      </c>
      <c r="H204">
        <v>5</v>
      </c>
      <c r="I204">
        <v>10</v>
      </c>
      <c r="K204" t="str">
        <f>VLOOKUP(G204,species.lookup!$A$2:$I$108,2,0)</f>
        <v>Bluehead Wrasse</v>
      </c>
      <c r="L204" t="str">
        <f>VLOOKUP(G204,species.lookup!$A$2:$I$108,3,0)</f>
        <v>Thalassoma bifasciatum</v>
      </c>
      <c r="M204" t="str">
        <f>VLOOKUP(G204,species.lookup!$A$2:$I$108,4,0)</f>
        <v>Labridae</v>
      </c>
      <c r="N204" t="str">
        <f>VLOOKUP(G204,species.lookup!$A$2:$I$108,5,0)</f>
        <v>Carnivores</v>
      </c>
      <c r="O204">
        <f>VLOOKUP(G204,species.lookup!$A$2:$I$108,6,0)</f>
        <v>8.9099999999999995E-3</v>
      </c>
      <c r="P204">
        <f>VLOOKUP(G204,species.lookup!$A$2:$I$108,7,0)</f>
        <v>3.01</v>
      </c>
      <c r="Q204">
        <f t="shared" si="3"/>
        <v>1.1318201385239828</v>
      </c>
    </row>
    <row r="205" spans="1:17" x14ac:dyDescent="0.2">
      <c r="A205" s="32">
        <v>44140</v>
      </c>
      <c r="C205" t="s">
        <v>388</v>
      </c>
      <c r="D205" t="s">
        <v>384</v>
      </c>
      <c r="E205">
        <v>2</v>
      </c>
      <c r="F205">
        <v>6</v>
      </c>
      <c r="G205" t="s">
        <v>374</v>
      </c>
      <c r="H205">
        <v>8</v>
      </c>
      <c r="I205">
        <v>20</v>
      </c>
      <c r="K205" t="str">
        <f>VLOOKUP(G205,species.lookup!$A$2:$I$108,2,0)</f>
        <v>Bluehead Wrasse</v>
      </c>
      <c r="L205" t="str">
        <f>VLOOKUP(G205,species.lookup!$A$2:$I$108,3,0)</f>
        <v>Thalassoma bifasciatum</v>
      </c>
      <c r="M205" t="str">
        <f>VLOOKUP(G205,species.lookup!$A$2:$I$108,4,0)</f>
        <v>Labridae</v>
      </c>
      <c r="N205" t="str">
        <f>VLOOKUP(G205,species.lookup!$A$2:$I$108,5,0)</f>
        <v>Carnivores</v>
      </c>
      <c r="O205">
        <f>VLOOKUP(G205,species.lookup!$A$2:$I$108,6,0)</f>
        <v>8.9099999999999995E-3</v>
      </c>
      <c r="P205">
        <f>VLOOKUP(G205,species.lookup!$A$2:$I$108,7,0)</f>
        <v>3.01</v>
      </c>
      <c r="Q205">
        <f t="shared" si="3"/>
        <v>4.6577756365061544</v>
      </c>
    </row>
    <row r="206" spans="1:17" x14ac:dyDescent="0.2">
      <c r="A206" s="32">
        <v>44140</v>
      </c>
      <c r="C206" t="s">
        <v>388</v>
      </c>
      <c r="D206" t="s">
        <v>384</v>
      </c>
      <c r="E206">
        <v>2</v>
      </c>
      <c r="F206">
        <v>6</v>
      </c>
      <c r="G206" t="s">
        <v>362</v>
      </c>
      <c r="H206">
        <v>4</v>
      </c>
      <c r="I206">
        <v>1</v>
      </c>
      <c r="K206" t="str">
        <f>VLOOKUP(G206,species.lookup!$A$2:$I$108,2,0)</f>
        <v>Bicolour Damselfish</v>
      </c>
      <c r="L206" t="str">
        <f>VLOOKUP(G206,species.lookup!$A$2:$I$108,3,0)</f>
        <v>Stegastes partitus</v>
      </c>
      <c r="M206" t="str">
        <f>VLOOKUP(G206,species.lookup!$A$2:$I$108,4,0)</f>
        <v>Pomacentridae</v>
      </c>
      <c r="N206" t="str">
        <f>VLOOKUP(G206,species.lookup!$A$2:$I$108,5,0)</f>
        <v>Herbivores</v>
      </c>
      <c r="O206">
        <f>VLOOKUP(G206,species.lookup!$A$2:$I$108,6,0)</f>
        <v>1.4789999999999999E-2</v>
      </c>
      <c r="P206">
        <f>VLOOKUP(G206,species.lookup!$A$2:$I$108,7,0)</f>
        <v>3.01</v>
      </c>
      <c r="Q206">
        <f t="shared" si="3"/>
        <v>0.95977348519004924</v>
      </c>
    </row>
    <row r="207" spans="1:17" x14ac:dyDescent="0.2">
      <c r="A207" s="32">
        <v>44140</v>
      </c>
      <c r="C207" t="s">
        <v>388</v>
      </c>
      <c r="D207" t="s">
        <v>384</v>
      </c>
      <c r="E207">
        <v>3</v>
      </c>
      <c r="F207">
        <v>4</v>
      </c>
      <c r="G207" t="s">
        <v>172</v>
      </c>
      <c r="H207">
        <v>16</v>
      </c>
      <c r="I207">
        <v>1</v>
      </c>
      <c r="K207" t="str">
        <f>VLOOKUP(G207,species.lookup!$A$2:$I$108,2,0)</f>
        <v>French Grunt</v>
      </c>
      <c r="L207" t="str">
        <f>VLOOKUP(G207,species.lookup!$A$2:$I$108,3,0)</f>
        <v>Haemulon flavolineatum</v>
      </c>
      <c r="M207" t="str">
        <f>VLOOKUP(G207,species.lookup!$A$2:$I$108,4,0)</f>
        <v>Haemulidae</v>
      </c>
      <c r="N207" t="str">
        <f>VLOOKUP(G207,species.lookup!$A$2:$I$108,5,0)</f>
        <v>Carnivores</v>
      </c>
      <c r="O207">
        <f>VLOOKUP(G207,species.lookup!$A$2:$I$108,6,0)</f>
        <v>1.2699999999999999E-2</v>
      </c>
      <c r="P207">
        <f>VLOOKUP(G207,species.lookup!$A$2:$I$108,7,0)</f>
        <v>3.1581000000000001</v>
      </c>
      <c r="Q207">
        <f t="shared" si="3"/>
        <v>80.637125546889564</v>
      </c>
    </row>
    <row r="208" spans="1:17" x14ac:dyDescent="0.2">
      <c r="A208" s="32">
        <v>44140</v>
      </c>
      <c r="C208" t="s">
        <v>388</v>
      </c>
      <c r="D208" t="s">
        <v>384</v>
      </c>
      <c r="E208">
        <v>3</v>
      </c>
      <c r="F208">
        <v>4</v>
      </c>
      <c r="G208" t="s">
        <v>324</v>
      </c>
      <c r="H208">
        <v>30</v>
      </c>
      <c r="I208">
        <v>1</v>
      </c>
      <c r="J208" t="s">
        <v>386</v>
      </c>
      <c r="K208" t="str">
        <f>VLOOKUP(G208,species.lookup!$A$2:$I$108,2,0)</f>
        <v>Queen Parrotfish</v>
      </c>
      <c r="L208" t="str">
        <f>VLOOKUP(G208,species.lookup!$A$2:$I$108,3,0)</f>
        <v>Scarus vetula</v>
      </c>
      <c r="M208" t="str">
        <f>VLOOKUP(G208,species.lookup!$A$2:$I$108,4,0)</f>
        <v>Scaridae</v>
      </c>
      <c r="N208" t="str">
        <f>VLOOKUP(G208,species.lookup!$A$2:$I$108,5,0)</f>
        <v>Herbivores</v>
      </c>
      <c r="O208">
        <f>VLOOKUP(G208,species.lookup!$A$2:$I$108,6,0)</f>
        <v>2.5000000000000001E-2</v>
      </c>
      <c r="P208">
        <f>VLOOKUP(G208,species.lookup!$A$2:$I$108,7,0)</f>
        <v>2.9214000000000002</v>
      </c>
      <c r="Q208">
        <f t="shared" si="3"/>
        <v>516.65667206816784</v>
      </c>
    </row>
    <row r="209" spans="1:17" x14ac:dyDescent="0.2">
      <c r="A209" s="32">
        <v>44140</v>
      </c>
      <c r="C209" t="s">
        <v>388</v>
      </c>
      <c r="D209" t="s">
        <v>384</v>
      </c>
      <c r="E209">
        <v>3</v>
      </c>
      <c r="F209">
        <v>4</v>
      </c>
      <c r="G209" t="s">
        <v>324</v>
      </c>
      <c r="H209">
        <v>18</v>
      </c>
      <c r="I209">
        <v>1</v>
      </c>
      <c r="J209" t="s">
        <v>387</v>
      </c>
      <c r="K209" t="str">
        <f>VLOOKUP(G209,species.lookup!$A$2:$I$108,2,0)</f>
        <v>Queen Parrotfish</v>
      </c>
      <c r="L209" t="str">
        <f>VLOOKUP(G209,species.lookup!$A$2:$I$108,3,0)</f>
        <v>Scarus vetula</v>
      </c>
      <c r="M209" t="str">
        <f>VLOOKUP(G209,species.lookup!$A$2:$I$108,4,0)</f>
        <v>Scaridae</v>
      </c>
      <c r="N209" t="str">
        <f>VLOOKUP(G209,species.lookup!$A$2:$I$108,5,0)</f>
        <v>Herbivores</v>
      </c>
      <c r="O209">
        <f>VLOOKUP(G209,species.lookup!$A$2:$I$108,6,0)</f>
        <v>2.5000000000000001E-2</v>
      </c>
      <c r="P209">
        <f>VLOOKUP(G209,species.lookup!$A$2:$I$108,7,0)</f>
        <v>2.9214000000000002</v>
      </c>
      <c r="Q209">
        <f t="shared" si="3"/>
        <v>116.16976346401027</v>
      </c>
    </row>
    <row r="210" spans="1:17" x14ac:dyDescent="0.2">
      <c r="A210" s="32">
        <v>44140</v>
      </c>
      <c r="C210" t="s">
        <v>388</v>
      </c>
      <c r="D210" t="s">
        <v>384</v>
      </c>
      <c r="E210">
        <v>3</v>
      </c>
      <c r="F210">
        <v>4</v>
      </c>
      <c r="G210" t="s">
        <v>324</v>
      </c>
      <c r="H210">
        <v>10</v>
      </c>
      <c r="I210">
        <v>1</v>
      </c>
      <c r="J210" t="s">
        <v>387</v>
      </c>
      <c r="K210" t="str">
        <f>VLOOKUP(G210,species.lookup!$A$2:$I$108,2,0)</f>
        <v>Queen Parrotfish</v>
      </c>
      <c r="L210" t="str">
        <f>VLOOKUP(G210,species.lookup!$A$2:$I$108,3,0)</f>
        <v>Scarus vetula</v>
      </c>
      <c r="M210" t="str">
        <f>VLOOKUP(G210,species.lookup!$A$2:$I$108,4,0)</f>
        <v>Scaridae</v>
      </c>
      <c r="N210" t="str">
        <f>VLOOKUP(G210,species.lookup!$A$2:$I$108,5,0)</f>
        <v>Herbivores</v>
      </c>
      <c r="O210">
        <f>VLOOKUP(G210,species.lookup!$A$2:$I$108,6,0)</f>
        <v>2.5000000000000001E-2</v>
      </c>
      <c r="P210">
        <f>VLOOKUP(G210,species.lookup!$A$2:$I$108,7,0)</f>
        <v>2.9214000000000002</v>
      </c>
      <c r="Q210">
        <f t="shared" si="3"/>
        <v>20.861234677071096</v>
      </c>
    </row>
    <row r="211" spans="1:17" x14ac:dyDescent="0.2">
      <c r="A211" s="32">
        <v>44140</v>
      </c>
      <c r="C211" t="s">
        <v>388</v>
      </c>
      <c r="D211" t="s">
        <v>384</v>
      </c>
      <c r="E211">
        <v>3</v>
      </c>
      <c r="F211">
        <v>4</v>
      </c>
      <c r="G211" t="s">
        <v>194</v>
      </c>
      <c r="H211">
        <v>10</v>
      </c>
      <c r="I211">
        <v>1</v>
      </c>
      <c r="K211" t="str">
        <f>VLOOKUP(G211,species.lookup!$A$2:$I$108,2,0)</f>
        <v>Yellowhead Wrasse</v>
      </c>
      <c r="L211" t="str">
        <f>VLOOKUP(G211,species.lookup!$A$2:$I$108,3,0)</f>
        <v>Halichoeres garnoti</v>
      </c>
      <c r="M211" t="str">
        <f>VLOOKUP(G211,species.lookup!$A$2:$I$108,4,0)</f>
        <v>Labridae</v>
      </c>
      <c r="N211" t="str">
        <f>VLOOKUP(G211,species.lookup!$A$2:$I$108,5,0)</f>
        <v>Carnivores</v>
      </c>
      <c r="O211">
        <f>VLOOKUP(G211,species.lookup!$A$2:$I$108,6,0)</f>
        <v>0.01</v>
      </c>
      <c r="P211">
        <f>VLOOKUP(G211,species.lookup!$A$2:$I$108,7,0)</f>
        <v>3.13</v>
      </c>
      <c r="Q211">
        <f t="shared" si="3"/>
        <v>13.48962882591654</v>
      </c>
    </row>
    <row r="212" spans="1:17" x14ac:dyDescent="0.2">
      <c r="A212" s="32">
        <v>44140</v>
      </c>
      <c r="C212" t="s">
        <v>388</v>
      </c>
      <c r="D212" t="s">
        <v>384</v>
      </c>
      <c r="E212">
        <v>3</v>
      </c>
      <c r="F212">
        <v>4</v>
      </c>
      <c r="G212" t="s">
        <v>343</v>
      </c>
      <c r="H212">
        <v>22</v>
      </c>
      <c r="I212">
        <v>1</v>
      </c>
      <c r="J212" t="s">
        <v>387</v>
      </c>
      <c r="K212" t="str">
        <f>VLOOKUP(G212,species.lookup!$A$2:$I$108,2,0)</f>
        <v>Yellowtail parrotfish</v>
      </c>
      <c r="L212" t="str">
        <f>VLOOKUP(G212,species.lookup!$A$2:$I$108,3,0)</f>
        <v>Sparisoma rubiprinne</v>
      </c>
      <c r="M212" t="str">
        <f>VLOOKUP(G212,species.lookup!$A$2:$I$108,4,0)</f>
        <v>Scaridae</v>
      </c>
      <c r="N212" t="str">
        <f>VLOOKUP(G212,species.lookup!$A$2:$I$108,5,0)</f>
        <v>Herbivores</v>
      </c>
      <c r="O212">
        <f>VLOOKUP(G212,species.lookup!$A$2:$I$108,6,0)</f>
        <v>1.5599999999999999E-2</v>
      </c>
      <c r="P212">
        <f>VLOOKUP(G212,species.lookup!$A$2:$I$108,7,0)</f>
        <v>3.0640999999999998</v>
      </c>
      <c r="Q212">
        <f t="shared" si="3"/>
        <v>202.50788349100159</v>
      </c>
    </row>
    <row r="213" spans="1:17" x14ac:dyDescent="0.2">
      <c r="A213" s="32">
        <v>44140</v>
      </c>
      <c r="C213" t="s">
        <v>388</v>
      </c>
      <c r="D213" t="s">
        <v>384</v>
      </c>
      <c r="E213">
        <v>3</v>
      </c>
      <c r="F213">
        <v>4</v>
      </c>
      <c r="G213" t="s">
        <v>298</v>
      </c>
      <c r="H213">
        <v>14</v>
      </c>
      <c r="I213">
        <v>1</v>
      </c>
      <c r="K213" t="str">
        <f>VLOOKUP(G213,species.lookup!$A$2:$I$108,2,0)</f>
        <v>Spotted Goatfish</v>
      </c>
      <c r="L213" t="str">
        <f>VLOOKUP(G213,species.lookup!$A$2:$I$108,3,0)</f>
        <v>Pseudupeneus maculatus</v>
      </c>
      <c r="M213" t="str">
        <f>VLOOKUP(G213,species.lookup!$A$2:$I$108,4,0)</f>
        <v>Mullidae</v>
      </c>
      <c r="N213" t="str">
        <f>VLOOKUP(G213,species.lookup!$A$2:$I$108,5,0)</f>
        <v>Carnivores</v>
      </c>
      <c r="O213">
        <f>VLOOKUP(G213,species.lookup!$A$2:$I$108,6,0)</f>
        <v>0.01</v>
      </c>
      <c r="P213">
        <f>VLOOKUP(G213,species.lookup!$A$2:$I$108,7,0)</f>
        <v>3.12</v>
      </c>
      <c r="Q213">
        <f t="shared" si="3"/>
        <v>37.663395547880882</v>
      </c>
    </row>
    <row r="214" spans="1:17" x14ac:dyDescent="0.2">
      <c r="A214" s="32">
        <v>44140</v>
      </c>
      <c r="C214" t="s">
        <v>388</v>
      </c>
      <c r="D214" t="s">
        <v>384</v>
      </c>
      <c r="E214">
        <v>3</v>
      </c>
      <c r="F214">
        <v>4</v>
      </c>
      <c r="G214" t="s">
        <v>298</v>
      </c>
      <c r="H214">
        <v>8</v>
      </c>
      <c r="I214">
        <v>1</v>
      </c>
      <c r="K214" t="str">
        <f>VLOOKUP(G214,species.lookup!$A$2:$I$108,2,0)</f>
        <v>Spotted Goatfish</v>
      </c>
      <c r="L214" t="str">
        <f>VLOOKUP(G214,species.lookup!$A$2:$I$108,3,0)</f>
        <v>Pseudupeneus maculatus</v>
      </c>
      <c r="M214" t="str">
        <f>VLOOKUP(G214,species.lookup!$A$2:$I$108,4,0)</f>
        <v>Mullidae</v>
      </c>
      <c r="N214" t="str">
        <f>VLOOKUP(G214,species.lookup!$A$2:$I$108,5,0)</f>
        <v>Carnivores</v>
      </c>
      <c r="O214">
        <f>VLOOKUP(G214,species.lookup!$A$2:$I$108,6,0)</f>
        <v>0.01</v>
      </c>
      <c r="P214">
        <f>VLOOKUP(G214,species.lookup!$A$2:$I$108,7,0)</f>
        <v>3.12</v>
      </c>
      <c r="Q214">
        <f t="shared" si="3"/>
        <v>6.5711405955220679</v>
      </c>
    </row>
    <row r="215" spans="1:17" x14ac:dyDescent="0.2">
      <c r="A215" s="32">
        <v>44140</v>
      </c>
      <c r="C215" t="s">
        <v>388</v>
      </c>
      <c r="D215" t="s">
        <v>384</v>
      </c>
      <c r="E215">
        <v>3</v>
      </c>
      <c r="F215">
        <v>4</v>
      </c>
      <c r="G215" t="s">
        <v>346</v>
      </c>
      <c r="H215">
        <v>12</v>
      </c>
      <c r="I215">
        <v>1</v>
      </c>
      <c r="J215" t="s">
        <v>387</v>
      </c>
      <c r="K215" t="str">
        <f>VLOOKUP(G215,species.lookup!$A$2:$I$108,2,0)</f>
        <v>Stoplight Parrotfish</v>
      </c>
      <c r="L215" t="str">
        <f>VLOOKUP(G215,species.lookup!$A$2:$I$108,3,0)</f>
        <v>Sparisoma viride</v>
      </c>
      <c r="M215" t="str">
        <f>VLOOKUP(G215,species.lookup!$A$2:$I$108,4,0)</f>
        <v>Scaridae</v>
      </c>
      <c r="N215" t="str">
        <f>VLOOKUP(G215,species.lookup!$A$2:$I$108,5,0)</f>
        <v>Herbivores</v>
      </c>
      <c r="O215">
        <f>VLOOKUP(G215,species.lookup!$A$2:$I$108,6,0)</f>
        <v>2.5000000000000001E-2</v>
      </c>
      <c r="P215">
        <f>VLOOKUP(G215,species.lookup!$A$2:$I$108,7,0)</f>
        <v>2.9214000000000002</v>
      </c>
      <c r="Q215">
        <f t="shared" si="3"/>
        <v>35.535309379641568</v>
      </c>
    </row>
    <row r="216" spans="1:17" x14ac:dyDescent="0.2">
      <c r="A216" s="32">
        <v>44140</v>
      </c>
      <c r="C216" t="s">
        <v>388</v>
      </c>
      <c r="D216" t="s">
        <v>384</v>
      </c>
      <c r="E216">
        <v>3</v>
      </c>
      <c r="F216">
        <v>4</v>
      </c>
      <c r="G216" t="s">
        <v>218</v>
      </c>
      <c r="H216">
        <v>15</v>
      </c>
      <c r="I216">
        <v>1</v>
      </c>
      <c r="K216" t="str">
        <f>VLOOKUP(G216,species.lookup!$A$2:$I$108,2,0)</f>
        <v>Squirrel Fish</v>
      </c>
      <c r="L216" t="str">
        <f>VLOOKUP(G216,species.lookup!$A$2:$I$108,3,0)</f>
        <v>Holocentrus adsensionis</v>
      </c>
      <c r="M216" t="str">
        <f>VLOOKUP(G216,species.lookup!$A$2:$I$108,4,0)</f>
        <v>Holocentridae</v>
      </c>
      <c r="N216" t="str">
        <f>VLOOKUP(G216,species.lookup!$A$2:$I$108,5,0)</f>
        <v>Carnivores</v>
      </c>
      <c r="O216">
        <f>VLOOKUP(G216,species.lookup!$A$2:$I$108,6,0)</f>
        <v>1.585E-2</v>
      </c>
      <c r="P216">
        <f>VLOOKUP(G216,species.lookup!$A$2:$I$108,7,0)</f>
        <v>2.97</v>
      </c>
      <c r="Q216">
        <f t="shared" si="3"/>
        <v>49.31968634150946</v>
      </c>
    </row>
    <row r="217" spans="1:17" x14ac:dyDescent="0.2">
      <c r="A217" s="32">
        <v>44140</v>
      </c>
      <c r="C217" t="s">
        <v>388</v>
      </c>
      <c r="D217" t="s">
        <v>384</v>
      </c>
      <c r="E217">
        <v>3</v>
      </c>
      <c r="F217">
        <v>4</v>
      </c>
      <c r="G217" t="s">
        <v>318</v>
      </c>
      <c r="H217">
        <v>3</v>
      </c>
      <c r="I217">
        <v>5</v>
      </c>
      <c r="J217" t="s">
        <v>385</v>
      </c>
      <c r="K217" t="str">
        <f>VLOOKUP(G217,species.lookup!$A$2:$I$108,2,0)</f>
        <v>Striped Parrotfish</v>
      </c>
      <c r="L217" t="str">
        <f>VLOOKUP(G217,species.lookup!$A$2:$I$108,3,0)</f>
        <v>Scarus iserti</v>
      </c>
      <c r="M217" t="str">
        <f>VLOOKUP(G217,species.lookup!$A$2:$I$108,4,0)</f>
        <v>Scaridae</v>
      </c>
      <c r="N217" t="str">
        <f>VLOOKUP(G217,species.lookup!$A$2:$I$108,5,0)</f>
        <v>Herbivores</v>
      </c>
      <c r="O217">
        <f>VLOOKUP(G217,species.lookup!$A$2:$I$108,6,0)</f>
        <v>1.47E-2</v>
      </c>
      <c r="P217">
        <f>VLOOKUP(G217,species.lookup!$A$2:$I$108,7,0)</f>
        <v>3.0548000000000002</v>
      </c>
      <c r="Q217">
        <f t="shared" si="3"/>
        <v>0.42152888881536776</v>
      </c>
    </row>
    <row r="218" spans="1:17" x14ac:dyDescent="0.2">
      <c r="A218" s="32">
        <v>44140</v>
      </c>
      <c r="C218" t="s">
        <v>388</v>
      </c>
      <c r="D218" t="s">
        <v>384</v>
      </c>
      <c r="E218">
        <v>3</v>
      </c>
      <c r="F218">
        <v>4</v>
      </c>
      <c r="G218" t="s">
        <v>318</v>
      </c>
      <c r="H218">
        <v>6</v>
      </c>
      <c r="I218">
        <v>1</v>
      </c>
      <c r="K218" t="str">
        <f>VLOOKUP(G218,species.lookup!$A$2:$I$108,2,0)</f>
        <v>Striped Parrotfish</v>
      </c>
      <c r="L218" t="str">
        <f>VLOOKUP(G218,species.lookup!$A$2:$I$108,3,0)</f>
        <v>Scarus iserti</v>
      </c>
      <c r="M218" t="str">
        <f>VLOOKUP(G218,species.lookup!$A$2:$I$108,4,0)</f>
        <v>Scaridae</v>
      </c>
      <c r="N218" t="str">
        <f>VLOOKUP(G218,species.lookup!$A$2:$I$108,5,0)</f>
        <v>Herbivores</v>
      </c>
      <c r="O218">
        <f>VLOOKUP(G218,species.lookup!$A$2:$I$108,6,0)</f>
        <v>1.47E-2</v>
      </c>
      <c r="P218">
        <f>VLOOKUP(G218,species.lookup!$A$2:$I$108,7,0)</f>
        <v>3.0548000000000002</v>
      </c>
      <c r="Q218">
        <f t="shared" si="3"/>
        <v>3.5027873644931384</v>
      </c>
    </row>
    <row r="219" spans="1:17" x14ac:dyDescent="0.2">
      <c r="A219" s="32">
        <v>44140</v>
      </c>
      <c r="C219" t="s">
        <v>388</v>
      </c>
      <c r="D219" t="s">
        <v>384</v>
      </c>
      <c r="E219">
        <v>3</v>
      </c>
      <c r="F219">
        <v>4</v>
      </c>
      <c r="G219" t="s">
        <v>337</v>
      </c>
      <c r="H219">
        <v>20</v>
      </c>
      <c r="I219">
        <v>1</v>
      </c>
      <c r="J219" t="s">
        <v>387</v>
      </c>
      <c r="K219" t="str">
        <f>VLOOKUP(G219,species.lookup!$A$2:$I$108,2,0)</f>
        <v>Redtail Parrotfish</v>
      </c>
      <c r="L219" t="str">
        <f>VLOOKUP(G219,species.lookup!$A$2:$I$108,3,0)</f>
        <v>Sparisoma chrysopterum</v>
      </c>
      <c r="M219" t="str">
        <f>VLOOKUP(G219,species.lookup!$A$2:$I$108,4,0)</f>
        <v>Scaridae</v>
      </c>
      <c r="N219" t="str">
        <f>VLOOKUP(G219,species.lookup!$A$2:$I$108,5,0)</f>
        <v>Herbivores</v>
      </c>
      <c r="O219">
        <f>VLOOKUP(G219,species.lookup!$A$2:$I$108,6,0)</f>
        <v>9.9000000000000008E-3</v>
      </c>
      <c r="P219">
        <f>VLOOKUP(G219,species.lookup!$A$2:$I$108,7,0)</f>
        <v>3.1707999999999998</v>
      </c>
      <c r="Q219">
        <f t="shared" si="3"/>
        <v>132.11164639852092</v>
      </c>
    </row>
    <row r="220" spans="1:17" x14ac:dyDescent="0.2">
      <c r="A220" s="32">
        <v>44140</v>
      </c>
      <c r="C220" t="s">
        <v>388</v>
      </c>
      <c r="D220" t="s">
        <v>384</v>
      </c>
      <c r="E220">
        <v>3</v>
      </c>
      <c r="F220">
        <v>4</v>
      </c>
      <c r="G220" t="s">
        <v>337</v>
      </c>
      <c r="H220">
        <v>15</v>
      </c>
      <c r="I220">
        <v>1</v>
      </c>
      <c r="J220" t="s">
        <v>387</v>
      </c>
      <c r="K220" t="str">
        <f>VLOOKUP(G220,species.lookup!$A$2:$I$108,2,0)</f>
        <v>Redtail Parrotfish</v>
      </c>
      <c r="L220" t="str">
        <f>VLOOKUP(G220,species.lookup!$A$2:$I$108,3,0)</f>
        <v>Sparisoma chrysopterum</v>
      </c>
      <c r="M220" t="str">
        <f>VLOOKUP(G220,species.lookup!$A$2:$I$108,4,0)</f>
        <v>Scaridae</v>
      </c>
      <c r="N220" t="str">
        <f>VLOOKUP(G220,species.lookup!$A$2:$I$108,5,0)</f>
        <v>Herbivores</v>
      </c>
      <c r="O220">
        <f>VLOOKUP(G220,species.lookup!$A$2:$I$108,6,0)</f>
        <v>9.9000000000000008E-3</v>
      </c>
      <c r="P220">
        <f>VLOOKUP(G220,species.lookup!$A$2:$I$108,7,0)</f>
        <v>3.1707999999999998</v>
      </c>
      <c r="Q220">
        <f t="shared" si="3"/>
        <v>53.062213025071451</v>
      </c>
    </row>
    <row r="221" spans="1:17" x14ac:dyDescent="0.2">
      <c r="A221" s="32">
        <v>44140</v>
      </c>
      <c r="C221" t="s">
        <v>388</v>
      </c>
      <c r="D221" t="s">
        <v>384</v>
      </c>
      <c r="E221">
        <v>3</v>
      </c>
      <c r="F221">
        <v>4</v>
      </c>
      <c r="G221" t="s">
        <v>337</v>
      </c>
      <c r="H221">
        <v>15</v>
      </c>
      <c r="I221">
        <v>1</v>
      </c>
      <c r="J221" t="s">
        <v>387</v>
      </c>
      <c r="K221" t="str">
        <f>VLOOKUP(G221,species.lookup!$A$2:$I$108,2,0)</f>
        <v>Redtail Parrotfish</v>
      </c>
      <c r="L221" t="str">
        <f>VLOOKUP(G221,species.lookup!$A$2:$I$108,3,0)</f>
        <v>Sparisoma chrysopterum</v>
      </c>
      <c r="M221" t="str">
        <f>VLOOKUP(G221,species.lookup!$A$2:$I$108,4,0)</f>
        <v>Scaridae</v>
      </c>
      <c r="N221" t="str">
        <f>VLOOKUP(G221,species.lookup!$A$2:$I$108,5,0)</f>
        <v>Herbivores</v>
      </c>
      <c r="O221">
        <f>VLOOKUP(G221,species.lookup!$A$2:$I$108,6,0)</f>
        <v>9.9000000000000008E-3</v>
      </c>
      <c r="P221">
        <f>VLOOKUP(G221,species.lookup!$A$2:$I$108,7,0)</f>
        <v>3.1707999999999998</v>
      </c>
      <c r="Q221">
        <f t="shared" si="3"/>
        <v>53.062213025071451</v>
      </c>
    </row>
    <row r="222" spans="1:17" x14ac:dyDescent="0.2">
      <c r="A222" s="32">
        <v>44140</v>
      </c>
      <c r="C222" t="s">
        <v>388</v>
      </c>
      <c r="D222" t="s">
        <v>384</v>
      </c>
      <c r="E222">
        <v>3</v>
      </c>
      <c r="F222">
        <v>4</v>
      </c>
      <c r="G222" t="s">
        <v>337</v>
      </c>
      <c r="H222">
        <v>17</v>
      </c>
      <c r="I222">
        <v>1</v>
      </c>
      <c r="J222" t="s">
        <v>387</v>
      </c>
      <c r="K222" t="str">
        <f>VLOOKUP(G222,species.lookup!$A$2:$I$108,2,0)</f>
        <v>Redtail Parrotfish</v>
      </c>
      <c r="L222" t="str">
        <f>VLOOKUP(G222,species.lookup!$A$2:$I$108,3,0)</f>
        <v>Sparisoma chrysopterum</v>
      </c>
      <c r="M222" t="str">
        <f>VLOOKUP(G222,species.lookup!$A$2:$I$108,4,0)</f>
        <v>Scaridae</v>
      </c>
      <c r="N222" t="str">
        <f>VLOOKUP(G222,species.lookup!$A$2:$I$108,5,0)</f>
        <v>Herbivores</v>
      </c>
      <c r="O222">
        <f>VLOOKUP(G222,species.lookup!$A$2:$I$108,6,0)</f>
        <v>9.9000000000000008E-3</v>
      </c>
      <c r="P222">
        <f>VLOOKUP(G222,species.lookup!$A$2:$I$108,7,0)</f>
        <v>3.1707999999999998</v>
      </c>
      <c r="Q222">
        <f t="shared" si="3"/>
        <v>78.911924398392841</v>
      </c>
    </row>
    <row r="223" spans="1:17" x14ac:dyDescent="0.2">
      <c r="A223" s="32">
        <v>44140</v>
      </c>
      <c r="C223" t="s">
        <v>388</v>
      </c>
      <c r="D223" t="s">
        <v>384</v>
      </c>
      <c r="E223">
        <v>3</v>
      </c>
      <c r="F223">
        <v>4</v>
      </c>
      <c r="G223" t="s">
        <v>337</v>
      </c>
      <c r="H223">
        <v>29</v>
      </c>
      <c r="I223">
        <v>1</v>
      </c>
      <c r="J223" t="s">
        <v>386</v>
      </c>
      <c r="K223" t="str">
        <f>VLOOKUP(G223,species.lookup!$A$2:$I$108,2,0)</f>
        <v>Redtail Parrotfish</v>
      </c>
      <c r="L223" t="str">
        <f>VLOOKUP(G223,species.lookup!$A$2:$I$108,3,0)</f>
        <v>Sparisoma chrysopterum</v>
      </c>
      <c r="M223" t="str">
        <f>VLOOKUP(G223,species.lookup!$A$2:$I$108,4,0)</f>
        <v>Scaridae</v>
      </c>
      <c r="N223" t="str">
        <f>VLOOKUP(G223,species.lookup!$A$2:$I$108,5,0)</f>
        <v>Herbivores</v>
      </c>
      <c r="O223">
        <f>VLOOKUP(G223,species.lookup!$A$2:$I$108,6,0)</f>
        <v>9.9000000000000008E-3</v>
      </c>
      <c r="P223">
        <f>VLOOKUP(G223,species.lookup!$A$2:$I$108,7,0)</f>
        <v>3.1707999999999998</v>
      </c>
      <c r="Q223">
        <f t="shared" si="3"/>
        <v>429.14767732430209</v>
      </c>
    </row>
    <row r="224" spans="1:17" x14ac:dyDescent="0.2">
      <c r="A224" s="32">
        <v>44140</v>
      </c>
      <c r="C224" t="s">
        <v>388</v>
      </c>
      <c r="D224" t="s">
        <v>384</v>
      </c>
      <c r="E224">
        <v>3</v>
      </c>
      <c r="F224">
        <v>4</v>
      </c>
      <c r="G224" t="s">
        <v>337</v>
      </c>
      <c r="H224">
        <v>25</v>
      </c>
      <c r="I224">
        <v>1</v>
      </c>
      <c r="J224" t="s">
        <v>386</v>
      </c>
      <c r="K224" t="str">
        <f>VLOOKUP(G224,species.lookup!$A$2:$I$108,2,0)</f>
        <v>Redtail Parrotfish</v>
      </c>
      <c r="L224" t="str">
        <f>VLOOKUP(G224,species.lookup!$A$2:$I$108,3,0)</f>
        <v>Sparisoma chrysopterum</v>
      </c>
      <c r="M224" t="str">
        <f>VLOOKUP(G224,species.lookup!$A$2:$I$108,4,0)</f>
        <v>Scaridae</v>
      </c>
      <c r="N224" t="str">
        <f>VLOOKUP(G224,species.lookup!$A$2:$I$108,5,0)</f>
        <v>Herbivores</v>
      </c>
      <c r="O224">
        <f>VLOOKUP(G224,species.lookup!$A$2:$I$108,6,0)</f>
        <v>9.9000000000000008E-3</v>
      </c>
      <c r="P224">
        <f>VLOOKUP(G224,species.lookup!$A$2:$I$108,7,0)</f>
        <v>3.1707999999999998</v>
      </c>
      <c r="Q224">
        <f t="shared" si="3"/>
        <v>268.05466769633176</v>
      </c>
    </row>
    <row r="225" spans="1:17" x14ac:dyDescent="0.2">
      <c r="A225" s="32">
        <v>44140</v>
      </c>
      <c r="C225" t="s">
        <v>388</v>
      </c>
      <c r="D225" t="s">
        <v>384</v>
      </c>
      <c r="E225">
        <v>3</v>
      </c>
      <c r="F225">
        <v>4</v>
      </c>
      <c r="G225" t="s">
        <v>337</v>
      </c>
      <c r="H225">
        <v>20</v>
      </c>
      <c r="I225">
        <v>4</v>
      </c>
      <c r="J225" t="s">
        <v>387</v>
      </c>
      <c r="K225" t="str">
        <f>VLOOKUP(G225,species.lookup!$A$2:$I$108,2,0)</f>
        <v>Redtail Parrotfish</v>
      </c>
      <c r="L225" t="str">
        <f>VLOOKUP(G225,species.lookup!$A$2:$I$108,3,0)</f>
        <v>Sparisoma chrysopterum</v>
      </c>
      <c r="M225" t="str">
        <f>VLOOKUP(G225,species.lookup!$A$2:$I$108,4,0)</f>
        <v>Scaridae</v>
      </c>
      <c r="N225" t="str">
        <f>VLOOKUP(G225,species.lookup!$A$2:$I$108,5,0)</f>
        <v>Herbivores</v>
      </c>
      <c r="O225">
        <f>VLOOKUP(G225,species.lookup!$A$2:$I$108,6,0)</f>
        <v>9.9000000000000008E-3</v>
      </c>
      <c r="P225">
        <f>VLOOKUP(G225,species.lookup!$A$2:$I$108,7,0)</f>
        <v>3.1707999999999998</v>
      </c>
      <c r="Q225">
        <f t="shared" si="3"/>
        <v>132.11164639852092</v>
      </c>
    </row>
    <row r="226" spans="1:17" x14ac:dyDescent="0.2">
      <c r="A226" s="32">
        <v>44140</v>
      </c>
      <c r="C226" t="s">
        <v>388</v>
      </c>
      <c r="D226" t="s">
        <v>384</v>
      </c>
      <c r="E226">
        <v>3</v>
      </c>
      <c r="F226">
        <v>4</v>
      </c>
      <c r="G226" t="s">
        <v>337</v>
      </c>
      <c r="H226">
        <v>22</v>
      </c>
      <c r="I226">
        <v>3</v>
      </c>
      <c r="J226" t="s">
        <v>387</v>
      </c>
      <c r="K226" t="str">
        <f>VLOOKUP(G226,species.lookup!$A$2:$I$108,2,0)</f>
        <v>Redtail Parrotfish</v>
      </c>
      <c r="L226" t="str">
        <f>VLOOKUP(G226,species.lookup!$A$2:$I$108,3,0)</f>
        <v>Sparisoma chrysopterum</v>
      </c>
      <c r="M226" t="str">
        <f>VLOOKUP(G226,species.lookup!$A$2:$I$108,4,0)</f>
        <v>Scaridae</v>
      </c>
      <c r="N226" t="str">
        <f>VLOOKUP(G226,species.lookup!$A$2:$I$108,5,0)</f>
        <v>Herbivores</v>
      </c>
      <c r="O226">
        <f>VLOOKUP(G226,species.lookup!$A$2:$I$108,6,0)</f>
        <v>9.9000000000000008E-3</v>
      </c>
      <c r="P226">
        <f>VLOOKUP(G226,species.lookup!$A$2:$I$108,7,0)</f>
        <v>3.1707999999999998</v>
      </c>
      <c r="Q226">
        <f t="shared" si="3"/>
        <v>178.72653304064409</v>
      </c>
    </row>
    <row r="227" spans="1:17" x14ac:dyDescent="0.2">
      <c r="A227" s="32">
        <v>44140</v>
      </c>
      <c r="C227" t="s">
        <v>388</v>
      </c>
      <c r="D227" t="s">
        <v>384</v>
      </c>
      <c r="E227">
        <v>3</v>
      </c>
      <c r="F227">
        <v>4</v>
      </c>
      <c r="G227" t="s">
        <v>39</v>
      </c>
      <c r="H227">
        <v>4</v>
      </c>
      <c r="I227">
        <v>1</v>
      </c>
      <c r="K227" t="str">
        <f>VLOOKUP(G227,species.lookup!$A$2:$I$108,2,0)</f>
        <v>Blue Tang</v>
      </c>
      <c r="L227" t="str">
        <f>VLOOKUP(G227,species.lookup!$A$2:$I$108,3,0)</f>
        <v>Acanthurus coeruleus</v>
      </c>
      <c r="M227" t="str">
        <f>VLOOKUP(G227,species.lookup!$A$2:$I$108,4,0)</f>
        <v>Acanthuridae</v>
      </c>
      <c r="N227" t="str">
        <f>VLOOKUP(G227,species.lookup!$A$2:$I$108,5,0)</f>
        <v>Herbivores</v>
      </c>
      <c r="O227">
        <f>VLOOKUP(G227,species.lookup!$A$2:$I$108,6,0)</f>
        <v>4.1500000000000002E-2</v>
      </c>
      <c r="P227">
        <f>VLOOKUP(G227,species.lookup!$A$2:$I$108,7,0)</f>
        <v>2.8346</v>
      </c>
      <c r="Q227">
        <f t="shared" si="3"/>
        <v>2.1117735602071006</v>
      </c>
    </row>
    <row r="228" spans="1:17" x14ac:dyDescent="0.2">
      <c r="A228" s="32">
        <v>44140</v>
      </c>
      <c r="C228" t="s">
        <v>388</v>
      </c>
      <c r="D228" t="s">
        <v>384</v>
      </c>
      <c r="E228">
        <v>3</v>
      </c>
      <c r="F228">
        <v>4</v>
      </c>
      <c r="G228" t="s">
        <v>39</v>
      </c>
      <c r="H228">
        <v>3</v>
      </c>
      <c r="I228">
        <v>1</v>
      </c>
      <c r="K228" t="str">
        <f>VLOOKUP(G228,species.lookup!$A$2:$I$108,2,0)</f>
        <v>Blue Tang</v>
      </c>
      <c r="L228" t="str">
        <f>VLOOKUP(G228,species.lookup!$A$2:$I$108,3,0)</f>
        <v>Acanthurus coeruleus</v>
      </c>
      <c r="M228" t="str">
        <f>VLOOKUP(G228,species.lookup!$A$2:$I$108,4,0)</f>
        <v>Acanthuridae</v>
      </c>
      <c r="N228" t="str">
        <f>VLOOKUP(G228,species.lookup!$A$2:$I$108,5,0)</f>
        <v>Herbivores</v>
      </c>
      <c r="O228">
        <f>VLOOKUP(G228,species.lookup!$A$2:$I$108,6,0)</f>
        <v>4.1500000000000002E-2</v>
      </c>
      <c r="P228">
        <f>VLOOKUP(G228,species.lookup!$A$2:$I$108,7,0)</f>
        <v>2.8346</v>
      </c>
      <c r="Q228">
        <f t="shared" si="3"/>
        <v>0.93432077429463178</v>
      </c>
    </row>
    <row r="229" spans="1:17" x14ac:dyDescent="0.2">
      <c r="A229" s="32">
        <v>44140</v>
      </c>
      <c r="C229" t="s">
        <v>388</v>
      </c>
      <c r="D229" t="s">
        <v>384</v>
      </c>
      <c r="E229">
        <v>3</v>
      </c>
      <c r="F229">
        <v>4</v>
      </c>
      <c r="G229" t="s">
        <v>318</v>
      </c>
      <c r="H229">
        <v>8</v>
      </c>
      <c r="I229">
        <v>4</v>
      </c>
      <c r="J229" t="s">
        <v>385</v>
      </c>
      <c r="K229" t="str">
        <f>VLOOKUP(G229,species.lookup!$A$2:$I$108,2,0)</f>
        <v>Striped Parrotfish</v>
      </c>
      <c r="L229" t="str">
        <f>VLOOKUP(G229,species.lookup!$A$2:$I$108,3,0)</f>
        <v>Scarus iserti</v>
      </c>
      <c r="M229" t="str">
        <f>VLOOKUP(G229,species.lookup!$A$2:$I$108,4,0)</f>
        <v>Scaridae</v>
      </c>
      <c r="N229" t="str">
        <f>VLOOKUP(G229,species.lookup!$A$2:$I$108,5,0)</f>
        <v>Herbivores</v>
      </c>
      <c r="O229">
        <f>VLOOKUP(G229,species.lookup!$A$2:$I$108,6,0)</f>
        <v>1.47E-2</v>
      </c>
      <c r="P229">
        <f>VLOOKUP(G229,species.lookup!$A$2:$I$108,7,0)</f>
        <v>3.0548000000000002</v>
      </c>
      <c r="Q229">
        <f t="shared" si="3"/>
        <v>8.4348356905685886</v>
      </c>
    </row>
    <row r="230" spans="1:17" x14ac:dyDescent="0.2">
      <c r="A230" s="32">
        <v>44140</v>
      </c>
      <c r="C230" t="s">
        <v>388</v>
      </c>
      <c r="D230" t="s">
        <v>384</v>
      </c>
      <c r="E230">
        <v>3</v>
      </c>
      <c r="F230">
        <v>4</v>
      </c>
      <c r="G230" t="s">
        <v>334</v>
      </c>
      <c r="H230">
        <v>4</v>
      </c>
      <c r="I230">
        <v>1</v>
      </c>
      <c r="J230" t="s">
        <v>385</v>
      </c>
      <c r="K230" t="str">
        <f>VLOOKUP(G230,species.lookup!$A$2:$I$108,2,0)</f>
        <v>Redband Parrotfish</v>
      </c>
      <c r="L230" t="str">
        <f>VLOOKUP(G230,species.lookup!$A$2:$I$108,3,0)</f>
        <v>Sparisoma aurofrenatum</v>
      </c>
      <c r="M230" t="str">
        <f>VLOOKUP(G230,species.lookup!$A$2:$I$108,4,0)</f>
        <v>Scaridae</v>
      </c>
      <c r="N230" t="str">
        <f>VLOOKUP(G230,species.lookup!$A$2:$I$108,5,0)</f>
        <v>Herbivores</v>
      </c>
      <c r="O230">
        <f>VLOOKUP(G230,species.lookup!$A$2:$I$108,6,0)</f>
        <v>4.5999999999999999E-3</v>
      </c>
      <c r="P230">
        <f>VLOOKUP(G230,species.lookup!$A$2:$I$108,7,0)</f>
        <v>3.4291</v>
      </c>
      <c r="Q230">
        <f t="shared" si="3"/>
        <v>0.53368100802107599</v>
      </c>
    </row>
    <row r="231" spans="1:17" x14ac:dyDescent="0.2">
      <c r="A231" s="32">
        <v>44140</v>
      </c>
      <c r="C231" t="s">
        <v>388</v>
      </c>
      <c r="D231" t="s">
        <v>384</v>
      </c>
      <c r="E231">
        <v>3</v>
      </c>
      <c r="F231">
        <v>4</v>
      </c>
      <c r="G231" t="s">
        <v>346</v>
      </c>
      <c r="H231">
        <v>6</v>
      </c>
      <c r="I231">
        <v>1</v>
      </c>
      <c r="J231" t="s">
        <v>385</v>
      </c>
      <c r="K231" t="str">
        <f>VLOOKUP(G231,species.lookup!$A$2:$I$108,2,0)</f>
        <v>Stoplight Parrotfish</v>
      </c>
      <c r="L231" t="str">
        <f>VLOOKUP(G231,species.lookup!$A$2:$I$108,3,0)</f>
        <v>Sparisoma viride</v>
      </c>
      <c r="M231" t="str">
        <f>VLOOKUP(G231,species.lookup!$A$2:$I$108,4,0)</f>
        <v>Scaridae</v>
      </c>
      <c r="N231" t="str">
        <f>VLOOKUP(G231,species.lookup!$A$2:$I$108,5,0)</f>
        <v>Herbivores</v>
      </c>
      <c r="O231">
        <f>VLOOKUP(G231,species.lookup!$A$2:$I$108,6,0)</f>
        <v>2.5000000000000001E-2</v>
      </c>
      <c r="P231">
        <f>VLOOKUP(G231,species.lookup!$A$2:$I$108,7,0)</f>
        <v>2.9214000000000002</v>
      </c>
      <c r="Q231">
        <f t="shared" si="3"/>
        <v>4.6906288624930603</v>
      </c>
    </row>
    <row r="232" spans="1:17" x14ac:dyDescent="0.2">
      <c r="A232" s="32">
        <v>44140</v>
      </c>
      <c r="C232" t="s">
        <v>388</v>
      </c>
      <c r="D232" t="s">
        <v>384</v>
      </c>
      <c r="E232">
        <v>3</v>
      </c>
      <c r="F232">
        <v>4</v>
      </c>
      <c r="G232" t="s">
        <v>346</v>
      </c>
      <c r="H232">
        <v>10</v>
      </c>
      <c r="I232">
        <v>1</v>
      </c>
      <c r="J232" t="s">
        <v>385</v>
      </c>
      <c r="K232" t="str">
        <f>VLOOKUP(G232,species.lookup!$A$2:$I$108,2,0)</f>
        <v>Stoplight Parrotfish</v>
      </c>
      <c r="L232" t="str">
        <f>VLOOKUP(G232,species.lookup!$A$2:$I$108,3,0)</f>
        <v>Sparisoma viride</v>
      </c>
      <c r="M232" t="str">
        <f>VLOOKUP(G232,species.lookup!$A$2:$I$108,4,0)</f>
        <v>Scaridae</v>
      </c>
      <c r="N232" t="str">
        <f>VLOOKUP(G232,species.lookup!$A$2:$I$108,5,0)</f>
        <v>Herbivores</v>
      </c>
      <c r="O232">
        <f>VLOOKUP(G232,species.lookup!$A$2:$I$108,6,0)</f>
        <v>2.5000000000000001E-2</v>
      </c>
      <c r="P232">
        <f>VLOOKUP(G232,species.lookup!$A$2:$I$108,7,0)</f>
        <v>2.9214000000000002</v>
      </c>
      <c r="Q232">
        <f t="shared" si="3"/>
        <v>20.861234677071096</v>
      </c>
    </row>
    <row r="233" spans="1:17" x14ac:dyDescent="0.2">
      <c r="A233" s="32">
        <v>44140</v>
      </c>
      <c r="C233" t="s">
        <v>388</v>
      </c>
      <c r="D233" t="s">
        <v>384</v>
      </c>
      <c r="E233">
        <v>3</v>
      </c>
      <c r="F233">
        <v>4</v>
      </c>
      <c r="G233" t="s">
        <v>346</v>
      </c>
      <c r="H233">
        <v>8</v>
      </c>
      <c r="I233">
        <v>1</v>
      </c>
      <c r="J233" t="s">
        <v>385</v>
      </c>
      <c r="K233" t="str">
        <f>VLOOKUP(G233,species.lookup!$A$2:$I$108,2,0)</f>
        <v>Stoplight Parrotfish</v>
      </c>
      <c r="L233" t="str">
        <f>VLOOKUP(G233,species.lookup!$A$2:$I$108,3,0)</f>
        <v>Sparisoma viride</v>
      </c>
      <c r="M233" t="str">
        <f>VLOOKUP(G233,species.lookup!$A$2:$I$108,4,0)</f>
        <v>Scaridae</v>
      </c>
      <c r="N233" t="str">
        <f>VLOOKUP(G233,species.lookup!$A$2:$I$108,5,0)</f>
        <v>Herbivores</v>
      </c>
      <c r="O233">
        <f>VLOOKUP(G233,species.lookup!$A$2:$I$108,6,0)</f>
        <v>2.5000000000000001E-2</v>
      </c>
      <c r="P233">
        <f>VLOOKUP(G233,species.lookup!$A$2:$I$108,7,0)</f>
        <v>2.9214000000000002</v>
      </c>
      <c r="Q233">
        <f t="shared" si="3"/>
        <v>10.869938743553069</v>
      </c>
    </row>
    <row r="234" spans="1:17" x14ac:dyDescent="0.2">
      <c r="A234" s="32">
        <v>44140</v>
      </c>
      <c r="C234" t="s">
        <v>388</v>
      </c>
      <c r="D234" t="s">
        <v>384</v>
      </c>
      <c r="E234">
        <v>3</v>
      </c>
      <c r="F234">
        <v>4</v>
      </c>
      <c r="G234" t="s">
        <v>225</v>
      </c>
      <c r="H234">
        <v>5</v>
      </c>
      <c r="I234">
        <v>1</v>
      </c>
      <c r="K234" t="str">
        <f>VLOOKUP(G234,species.lookup!$A$2:$I$108,2,0)</f>
        <v>Hamlet spp.</v>
      </c>
      <c r="L234" t="str">
        <f>VLOOKUP(G234,species.lookup!$A$2:$I$108,3,0)</f>
        <v>Hypoplectrus puella</v>
      </c>
      <c r="M234" t="str">
        <f>VLOOKUP(G234,species.lookup!$A$2:$I$108,4,0)</f>
        <v>Serranidae</v>
      </c>
      <c r="N234" t="str">
        <f>VLOOKUP(G234,species.lookup!$A$2:$I$108,5,0)</f>
        <v>Carnivores</v>
      </c>
      <c r="O234">
        <f>VLOOKUP(G234,species.lookup!$A$2:$I$108,6,0)</f>
        <v>1.7780000000000001E-2</v>
      </c>
      <c r="P234">
        <f>VLOOKUP(G234,species.lookup!$A$2:$I$108,7,0)</f>
        <v>3.03</v>
      </c>
      <c r="Q234">
        <f t="shared" si="3"/>
        <v>2.3324420895012303</v>
      </c>
    </row>
    <row r="235" spans="1:17" x14ac:dyDescent="0.2">
      <c r="A235" s="32">
        <v>44140</v>
      </c>
      <c r="C235" t="s">
        <v>388</v>
      </c>
      <c r="D235" t="s">
        <v>384</v>
      </c>
      <c r="E235">
        <v>3</v>
      </c>
      <c r="F235">
        <v>4</v>
      </c>
      <c r="G235" t="s">
        <v>389</v>
      </c>
      <c r="H235">
        <v>28</v>
      </c>
      <c r="I235">
        <v>1</v>
      </c>
      <c r="K235" t="str">
        <f>VLOOKUP(G235,species.lookup!$A$2:$I$108,2,0)</f>
        <v>Sand diver</v>
      </c>
      <c r="L235" t="str">
        <f>VLOOKUP(G235,species.lookup!$A$2:$I$108,3,0)</f>
        <v>Synodus intermedius</v>
      </c>
      <c r="M235" t="str">
        <f>VLOOKUP(G235,species.lookup!$A$2:$I$108,4,0)</f>
        <v>Synodontidae</v>
      </c>
      <c r="N235" t="str">
        <f>VLOOKUP(G235,species.lookup!$A$2:$I$108,5,0)</f>
        <v>Carnivores</v>
      </c>
      <c r="O235">
        <f>VLOOKUP(G235,species.lookup!$A$2:$I$108,6,0)</f>
        <v>3.8E-3</v>
      </c>
      <c r="P235">
        <f>VLOOKUP(G235,species.lookup!$A$2:$I$108,7,0)</f>
        <v>3.21</v>
      </c>
      <c r="Q235">
        <f t="shared" si="3"/>
        <v>167.94260185700335</v>
      </c>
    </row>
    <row r="236" spans="1:17" x14ac:dyDescent="0.2">
      <c r="A236" s="32">
        <v>44140</v>
      </c>
      <c r="C236" t="s">
        <v>388</v>
      </c>
      <c r="D236" t="s">
        <v>384</v>
      </c>
      <c r="E236">
        <v>3</v>
      </c>
      <c r="F236">
        <v>4</v>
      </c>
      <c r="G236" t="s">
        <v>222</v>
      </c>
      <c r="H236">
        <v>14</v>
      </c>
      <c r="I236">
        <v>1</v>
      </c>
      <c r="K236" t="str">
        <f>VLOOKUP(G236,species.lookup!$A$2:$I$108,2,0)</f>
        <v>Longspine squirrelfish</v>
      </c>
      <c r="L236" t="str">
        <f>VLOOKUP(G236,species.lookup!$A$2:$I$108,3,0)</f>
        <v>Holocentrus rufus</v>
      </c>
      <c r="M236" t="str">
        <f>VLOOKUP(G236,species.lookup!$A$2:$I$108,4,0)</f>
        <v>Holocentridae</v>
      </c>
      <c r="N236" t="str">
        <f>VLOOKUP(G236,species.lookup!$A$2:$I$108,5,0)</f>
        <v>Carnivores</v>
      </c>
      <c r="O236">
        <f>VLOOKUP(G236,species.lookup!$A$2:$I$108,6,0)</f>
        <v>1.1480000000000001E-2</v>
      </c>
      <c r="P236">
        <f>VLOOKUP(G236,species.lookup!$A$2:$I$108,7,0)</f>
        <v>2.89</v>
      </c>
      <c r="Q236">
        <f t="shared" si="3"/>
        <v>23.564157192149512</v>
      </c>
    </row>
    <row r="237" spans="1:17" x14ac:dyDescent="0.2">
      <c r="A237" s="32">
        <v>44140</v>
      </c>
      <c r="C237" t="s">
        <v>388</v>
      </c>
      <c r="D237" t="s">
        <v>384</v>
      </c>
      <c r="E237">
        <v>3</v>
      </c>
      <c r="F237">
        <v>4</v>
      </c>
      <c r="G237" t="s">
        <v>194</v>
      </c>
      <c r="H237">
        <v>10</v>
      </c>
      <c r="I237">
        <v>2</v>
      </c>
      <c r="K237" t="str">
        <f>VLOOKUP(G237,species.lookup!$A$2:$I$108,2,0)</f>
        <v>Yellowhead Wrasse</v>
      </c>
      <c r="L237" t="str">
        <f>VLOOKUP(G237,species.lookup!$A$2:$I$108,3,0)</f>
        <v>Halichoeres garnoti</v>
      </c>
      <c r="M237" t="str">
        <f>VLOOKUP(G237,species.lookup!$A$2:$I$108,4,0)</f>
        <v>Labridae</v>
      </c>
      <c r="N237" t="str">
        <f>VLOOKUP(G237,species.lookup!$A$2:$I$108,5,0)</f>
        <v>Carnivores</v>
      </c>
      <c r="O237">
        <f>VLOOKUP(G237,species.lookup!$A$2:$I$108,6,0)</f>
        <v>0.01</v>
      </c>
      <c r="P237">
        <f>VLOOKUP(G237,species.lookup!$A$2:$I$108,7,0)</f>
        <v>3.13</v>
      </c>
      <c r="Q237">
        <f t="shared" si="3"/>
        <v>13.48962882591654</v>
      </c>
    </row>
    <row r="238" spans="1:17" x14ac:dyDescent="0.2">
      <c r="A238" s="32">
        <v>44140</v>
      </c>
      <c r="C238" t="s">
        <v>388</v>
      </c>
      <c r="D238" t="s">
        <v>384</v>
      </c>
      <c r="E238">
        <v>3</v>
      </c>
      <c r="F238">
        <v>4</v>
      </c>
      <c r="G238" t="s">
        <v>324</v>
      </c>
      <c r="H238">
        <v>23</v>
      </c>
      <c r="I238">
        <v>1</v>
      </c>
      <c r="J238" t="s">
        <v>387</v>
      </c>
      <c r="K238" t="str">
        <f>VLOOKUP(G238,species.lookup!$A$2:$I$108,2,0)</f>
        <v>Queen Parrotfish</v>
      </c>
      <c r="L238" t="str">
        <f>VLOOKUP(G238,species.lookup!$A$2:$I$108,3,0)</f>
        <v>Scarus vetula</v>
      </c>
      <c r="M238" t="str">
        <f>VLOOKUP(G238,species.lookup!$A$2:$I$108,4,0)</f>
        <v>Scaridae</v>
      </c>
      <c r="N238" t="str">
        <f>VLOOKUP(G238,species.lookup!$A$2:$I$108,5,0)</f>
        <v>Herbivores</v>
      </c>
      <c r="O238">
        <f>VLOOKUP(G238,species.lookup!$A$2:$I$108,6,0)</f>
        <v>2.5000000000000001E-2</v>
      </c>
      <c r="P238">
        <f>VLOOKUP(G238,species.lookup!$A$2:$I$108,7,0)</f>
        <v>2.9214000000000002</v>
      </c>
      <c r="Q238">
        <f t="shared" si="3"/>
        <v>237.73422506812869</v>
      </c>
    </row>
    <row r="239" spans="1:17" x14ac:dyDescent="0.2">
      <c r="A239" s="32">
        <v>44140</v>
      </c>
      <c r="C239" t="s">
        <v>388</v>
      </c>
      <c r="D239" t="s">
        <v>384</v>
      </c>
      <c r="E239">
        <v>3</v>
      </c>
      <c r="F239">
        <v>4</v>
      </c>
      <c r="G239" t="s">
        <v>266</v>
      </c>
      <c r="H239">
        <v>22</v>
      </c>
      <c r="I239">
        <v>3</v>
      </c>
      <c r="K239" t="str">
        <f>VLOOKUP(G239,species.lookup!$A$2:$I$108,2,0)</f>
        <v>Black Durgon</v>
      </c>
      <c r="L239" t="str">
        <f>VLOOKUP(G239,species.lookup!$A$2:$I$108,3,0)</f>
        <v>Melichthys niger</v>
      </c>
      <c r="M239" t="str">
        <f>VLOOKUP(G239,species.lookup!$A$2:$I$108,4,0)</f>
        <v>Balistidae</v>
      </c>
      <c r="N239" t="str">
        <f>VLOOKUP(G239,species.lookup!$A$2:$I$108,5,0)</f>
        <v>Omnivores</v>
      </c>
      <c r="O239">
        <f>VLOOKUP(G239,species.lookup!$A$2:$I$108,6,0)</f>
        <v>5.62E-2</v>
      </c>
      <c r="P239">
        <f>VLOOKUP(G239,species.lookup!$A$2:$I$108,7,0)</f>
        <v>2.6532</v>
      </c>
      <c r="Q239">
        <f t="shared" si="3"/>
        <v>204.85764333677099</v>
      </c>
    </row>
    <row r="240" spans="1:17" x14ac:dyDescent="0.2">
      <c r="A240" s="32">
        <v>44140</v>
      </c>
      <c r="C240" t="s">
        <v>388</v>
      </c>
      <c r="D240" t="s">
        <v>384</v>
      </c>
      <c r="E240">
        <v>3</v>
      </c>
      <c r="F240">
        <v>4</v>
      </c>
      <c r="G240" t="s">
        <v>15</v>
      </c>
      <c r="H240">
        <v>8</v>
      </c>
      <c r="I240">
        <v>2</v>
      </c>
      <c r="K240" t="str">
        <f>VLOOKUP(G240,species.lookup!$A$2:$I$108,2,0)</f>
        <v>Sergeant Major</v>
      </c>
      <c r="L240" t="str">
        <f>VLOOKUP(G240,species.lookup!$A$2:$I$108,3,0)</f>
        <v>Abudefduf saxatilis</v>
      </c>
      <c r="M240" t="str">
        <f>VLOOKUP(G240,species.lookup!$A$2:$I$108,4,0)</f>
        <v>Pomacentridae</v>
      </c>
      <c r="N240" t="str">
        <f>VLOOKUP(G240,species.lookup!$A$2:$I$108,5,0)</f>
        <v>Carnivores</v>
      </c>
      <c r="O240">
        <f>VLOOKUP(G240,species.lookup!$A$2:$I$108,6,0)</f>
        <v>1.8200000000000001E-2</v>
      </c>
      <c r="P240">
        <f>VLOOKUP(G240,species.lookup!$A$2:$I$108,7,0)</f>
        <v>3.05</v>
      </c>
      <c r="Q240">
        <f t="shared" si="3"/>
        <v>10.339412168517002</v>
      </c>
    </row>
    <row r="241" spans="1:17" x14ac:dyDescent="0.2">
      <c r="A241" s="32">
        <v>44140</v>
      </c>
      <c r="C241" t="s">
        <v>388</v>
      </c>
      <c r="D241" t="s">
        <v>384</v>
      </c>
      <c r="E241">
        <v>3</v>
      </c>
      <c r="F241">
        <v>4</v>
      </c>
      <c r="G241" t="s">
        <v>15</v>
      </c>
      <c r="H241">
        <v>12</v>
      </c>
      <c r="I241">
        <v>2</v>
      </c>
      <c r="K241" t="str">
        <f>VLOOKUP(G241,species.lookup!$A$2:$I$108,2,0)</f>
        <v>Sergeant Major</v>
      </c>
      <c r="L241" t="str">
        <f>VLOOKUP(G241,species.lookup!$A$2:$I$108,3,0)</f>
        <v>Abudefduf saxatilis</v>
      </c>
      <c r="M241" t="str">
        <f>VLOOKUP(G241,species.lookup!$A$2:$I$108,4,0)</f>
        <v>Pomacentridae</v>
      </c>
      <c r="N241" t="str">
        <f>VLOOKUP(G241,species.lookup!$A$2:$I$108,5,0)</f>
        <v>Carnivores</v>
      </c>
      <c r="O241">
        <f>VLOOKUP(G241,species.lookup!$A$2:$I$108,6,0)</f>
        <v>1.8200000000000001E-2</v>
      </c>
      <c r="P241">
        <f>VLOOKUP(G241,species.lookup!$A$2:$I$108,7,0)</f>
        <v>3.05</v>
      </c>
      <c r="Q241">
        <f t="shared" si="3"/>
        <v>35.610181599509723</v>
      </c>
    </row>
    <row r="242" spans="1:17" x14ac:dyDescent="0.2">
      <c r="A242" s="32">
        <v>44140</v>
      </c>
      <c r="C242" t="s">
        <v>388</v>
      </c>
      <c r="D242" t="s">
        <v>384</v>
      </c>
      <c r="E242">
        <v>3</v>
      </c>
      <c r="F242">
        <v>4</v>
      </c>
      <c r="G242" t="s">
        <v>30</v>
      </c>
      <c r="H242">
        <v>12</v>
      </c>
      <c r="I242">
        <v>1</v>
      </c>
      <c r="K242" t="str">
        <f>VLOOKUP(G242,species.lookup!$A$2:$I$108,2,0)</f>
        <v>Ocean Surgeonfish</v>
      </c>
      <c r="L242" t="str">
        <f>VLOOKUP(G242,species.lookup!$A$2:$I$108,3,0)</f>
        <v>Acanthurus bahianus</v>
      </c>
      <c r="M242" t="str">
        <f>VLOOKUP(G242,species.lookup!$A$2:$I$108,4,0)</f>
        <v>Acanthuridae</v>
      </c>
      <c r="N242" t="str">
        <f>VLOOKUP(G242,species.lookup!$A$2:$I$108,5,0)</f>
        <v>Herbivores</v>
      </c>
      <c r="O242">
        <f>VLOOKUP(G242,species.lookup!$A$2:$I$108,6,0)</f>
        <v>2.3699999999999999E-2</v>
      </c>
      <c r="P242">
        <f>VLOOKUP(G242,species.lookup!$A$2:$I$108,7,0)</f>
        <v>2.9752000000000001</v>
      </c>
      <c r="Q242">
        <f t="shared" si="3"/>
        <v>38.505998471352768</v>
      </c>
    </row>
    <row r="243" spans="1:17" x14ac:dyDescent="0.2">
      <c r="A243" s="32">
        <v>44140</v>
      </c>
      <c r="C243" t="s">
        <v>388</v>
      </c>
      <c r="D243" t="s">
        <v>384</v>
      </c>
      <c r="E243">
        <v>3</v>
      </c>
      <c r="F243">
        <v>4</v>
      </c>
      <c r="G243" t="s">
        <v>318</v>
      </c>
      <c r="H243">
        <v>13</v>
      </c>
      <c r="I243">
        <v>1</v>
      </c>
      <c r="J243" t="s">
        <v>386</v>
      </c>
      <c r="K243" t="str">
        <f>VLOOKUP(G243,species.lookup!$A$2:$I$108,2,0)</f>
        <v>Striped Parrotfish</v>
      </c>
      <c r="L243" t="str">
        <f>VLOOKUP(G243,species.lookup!$A$2:$I$108,3,0)</f>
        <v>Scarus iserti</v>
      </c>
      <c r="M243" t="str">
        <f>VLOOKUP(G243,species.lookup!$A$2:$I$108,4,0)</f>
        <v>Scaridae</v>
      </c>
      <c r="N243" t="str">
        <f>VLOOKUP(G243,species.lookup!$A$2:$I$108,5,0)</f>
        <v>Herbivores</v>
      </c>
      <c r="O243">
        <f>VLOOKUP(G243,species.lookup!$A$2:$I$108,6,0)</f>
        <v>1.47E-2</v>
      </c>
      <c r="P243">
        <f>VLOOKUP(G243,species.lookup!$A$2:$I$108,7,0)</f>
        <v>3.0548000000000002</v>
      </c>
      <c r="Q243">
        <f t="shared" si="3"/>
        <v>37.169908103492105</v>
      </c>
    </row>
    <row r="244" spans="1:17" x14ac:dyDescent="0.2">
      <c r="A244" s="32">
        <v>44140</v>
      </c>
      <c r="C244" t="s">
        <v>388</v>
      </c>
      <c r="D244" t="s">
        <v>384</v>
      </c>
      <c r="E244">
        <v>3</v>
      </c>
      <c r="F244">
        <v>4</v>
      </c>
      <c r="G244" t="s">
        <v>318</v>
      </c>
      <c r="H244">
        <v>11</v>
      </c>
      <c r="I244">
        <v>1</v>
      </c>
      <c r="J244" t="s">
        <v>387</v>
      </c>
      <c r="K244" t="str">
        <f>VLOOKUP(G244,species.lookup!$A$2:$I$108,2,0)</f>
        <v>Striped Parrotfish</v>
      </c>
      <c r="L244" t="str">
        <f>VLOOKUP(G244,species.lookup!$A$2:$I$108,3,0)</f>
        <v>Scarus iserti</v>
      </c>
      <c r="M244" t="str">
        <f>VLOOKUP(G244,species.lookup!$A$2:$I$108,4,0)</f>
        <v>Scaridae</v>
      </c>
      <c r="N244" t="str">
        <f>VLOOKUP(G244,species.lookup!$A$2:$I$108,5,0)</f>
        <v>Herbivores</v>
      </c>
      <c r="O244">
        <f>VLOOKUP(G244,species.lookup!$A$2:$I$108,6,0)</f>
        <v>1.47E-2</v>
      </c>
      <c r="P244">
        <f>VLOOKUP(G244,species.lookup!$A$2:$I$108,7,0)</f>
        <v>3.0548000000000002</v>
      </c>
      <c r="Q244">
        <f t="shared" si="3"/>
        <v>22.313295111338885</v>
      </c>
    </row>
    <row r="245" spans="1:17" x14ac:dyDescent="0.2">
      <c r="A245" s="32">
        <v>44140</v>
      </c>
      <c r="C245" t="s">
        <v>388</v>
      </c>
      <c r="D245" t="s">
        <v>384</v>
      </c>
      <c r="E245">
        <v>3</v>
      </c>
      <c r="F245">
        <v>4</v>
      </c>
      <c r="G245" t="s">
        <v>272</v>
      </c>
      <c r="H245">
        <v>22</v>
      </c>
      <c r="I245">
        <v>1</v>
      </c>
      <c r="K245" t="str">
        <f>VLOOKUP(G245,species.lookup!$A$2:$I$108,2,0)</f>
        <v>Goatfish</v>
      </c>
      <c r="L245" t="str">
        <f>VLOOKUP(G245,species.lookup!$A$2:$I$108,3,0)</f>
        <v>Mulloidichthys martinicus</v>
      </c>
      <c r="M245" t="str">
        <f>VLOOKUP(G245,species.lookup!$A$2:$I$108,4,0)</f>
        <v>Mullidae</v>
      </c>
      <c r="N245" t="str">
        <f>VLOOKUP(G245,species.lookup!$A$2:$I$108,5,0)</f>
        <v>Carnivores</v>
      </c>
      <c r="O245">
        <f>VLOOKUP(G245,species.lookup!$A$2:$I$108,6,0)</f>
        <v>9.7699999999999992E-3</v>
      </c>
      <c r="P245">
        <f>VLOOKUP(G245,species.lookup!$A$2:$I$108,7,0)</f>
        <v>3.12</v>
      </c>
      <c r="Q245">
        <f t="shared" si="3"/>
        <v>150.74861400230986</v>
      </c>
    </row>
    <row r="246" spans="1:17" x14ac:dyDescent="0.2">
      <c r="A246" s="32">
        <v>44140</v>
      </c>
      <c r="C246" t="s">
        <v>388</v>
      </c>
      <c r="D246" t="s">
        <v>384</v>
      </c>
      <c r="E246">
        <v>3</v>
      </c>
      <c r="F246">
        <v>4</v>
      </c>
      <c r="G246" t="s">
        <v>272</v>
      </c>
      <c r="H246">
        <v>8</v>
      </c>
      <c r="I246">
        <v>1</v>
      </c>
      <c r="K246" t="str">
        <f>VLOOKUP(G246,species.lookup!$A$2:$I$108,2,0)</f>
        <v>Goatfish</v>
      </c>
      <c r="L246" t="str">
        <f>VLOOKUP(G246,species.lookup!$A$2:$I$108,3,0)</f>
        <v>Mulloidichthys martinicus</v>
      </c>
      <c r="M246" t="str">
        <f>VLOOKUP(G246,species.lookup!$A$2:$I$108,4,0)</f>
        <v>Mullidae</v>
      </c>
      <c r="N246" t="str">
        <f>VLOOKUP(G246,species.lookup!$A$2:$I$108,5,0)</f>
        <v>Carnivores</v>
      </c>
      <c r="O246">
        <f>VLOOKUP(G246,species.lookup!$A$2:$I$108,6,0)</f>
        <v>9.7699999999999992E-3</v>
      </c>
      <c r="P246">
        <f>VLOOKUP(G246,species.lookup!$A$2:$I$108,7,0)</f>
        <v>3.12</v>
      </c>
      <c r="Q246">
        <f t="shared" si="3"/>
        <v>6.4200043618250593</v>
      </c>
    </row>
    <row r="247" spans="1:17" x14ac:dyDescent="0.2">
      <c r="A247" s="32">
        <v>44140</v>
      </c>
      <c r="C247" t="s">
        <v>388</v>
      </c>
      <c r="D247" t="s">
        <v>384</v>
      </c>
      <c r="E247">
        <v>3</v>
      </c>
      <c r="F247">
        <v>4</v>
      </c>
      <c r="G247" t="s">
        <v>178</v>
      </c>
      <c r="H247">
        <v>18</v>
      </c>
      <c r="I247">
        <v>3</v>
      </c>
      <c r="K247" t="str">
        <f>VLOOKUP(G247,species.lookup!$A$2:$I$108,2,0)</f>
        <v>White Grunt</v>
      </c>
      <c r="L247" t="str">
        <f>VLOOKUP(G247,species.lookup!$A$2:$I$108,3,0)</f>
        <v>Haemulon plumieri</v>
      </c>
      <c r="M247" t="str">
        <f>VLOOKUP(G247,species.lookup!$A$2:$I$108,4,0)</f>
        <v>Haemulidae</v>
      </c>
      <c r="N247" t="str">
        <f>VLOOKUP(G247,species.lookup!$A$2:$I$108,5,0)</f>
        <v>Carnivores</v>
      </c>
      <c r="O247">
        <f>VLOOKUP(G247,species.lookup!$A$2:$I$108,6,0)</f>
        <v>1.21E-2</v>
      </c>
      <c r="P247">
        <f>VLOOKUP(G247,species.lookup!$A$2:$I$108,7,0)</f>
        <v>3.1612</v>
      </c>
      <c r="Q247">
        <f t="shared" si="3"/>
        <v>112.44827910947038</v>
      </c>
    </row>
    <row r="248" spans="1:17" x14ac:dyDescent="0.2">
      <c r="A248" s="32">
        <v>44140</v>
      </c>
      <c r="C248" t="s">
        <v>388</v>
      </c>
      <c r="D248" t="s">
        <v>384</v>
      </c>
      <c r="E248">
        <v>3</v>
      </c>
      <c r="F248">
        <v>4</v>
      </c>
      <c r="G248" t="s">
        <v>39</v>
      </c>
      <c r="H248">
        <v>18</v>
      </c>
      <c r="I248">
        <v>5</v>
      </c>
      <c r="K248" t="str">
        <f>VLOOKUP(G248,species.lookup!$A$2:$I$108,2,0)</f>
        <v>Blue Tang</v>
      </c>
      <c r="L248" t="str">
        <f>VLOOKUP(G248,species.lookup!$A$2:$I$108,3,0)</f>
        <v>Acanthurus coeruleus</v>
      </c>
      <c r="M248" t="str">
        <f>VLOOKUP(G248,species.lookup!$A$2:$I$108,4,0)</f>
        <v>Acanthuridae</v>
      </c>
      <c r="N248" t="str">
        <f>VLOOKUP(G248,species.lookup!$A$2:$I$108,5,0)</f>
        <v>Herbivores</v>
      </c>
      <c r="O248">
        <f>VLOOKUP(G248,species.lookup!$A$2:$I$108,6,0)</f>
        <v>4.1500000000000002E-2</v>
      </c>
      <c r="P248">
        <f>VLOOKUP(G248,species.lookup!$A$2:$I$108,7,0)</f>
        <v>2.8346</v>
      </c>
      <c r="Q248">
        <f t="shared" si="3"/>
        <v>150.05260508576984</v>
      </c>
    </row>
    <row r="249" spans="1:17" x14ac:dyDescent="0.2">
      <c r="A249" s="32">
        <v>44140</v>
      </c>
      <c r="C249" t="s">
        <v>388</v>
      </c>
      <c r="D249" t="s">
        <v>384</v>
      </c>
      <c r="E249">
        <v>3</v>
      </c>
      <c r="F249">
        <v>4</v>
      </c>
      <c r="G249" t="s">
        <v>39</v>
      </c>
      <c r="H249">
        <v>15</v>
      </c>
      <c r="I249">
        <v>5</v>
      </c>
      <c r="K249" t="str">
        <f>VLOOKUP(G249,species.lookup!$A$2:$I$108,2,0)</f>
        <v>Blue Tang</v>
      </c>
      <c r="L249" t="str">
        <f>VLOOKUP(G249,species.lookup!$A$2:$I$108,3,0)</f>
        <v>Acanthurus coeruleus</v>
      </c>
      <c r="M249" t="str">
        <f>VLOOKUP(G249,species.lookup!$A$2:$I$108,4,0)</f>
        <v>Acanthuridae</v>
      </c>
      <c r="N249" t="str">
        <f>VLOOKUP(G249,species.lookup!$A$2:$I$108,5,0)</f>
        <v>Herbivores</v>
      </c>
      <c r="O249">
        <f>VLOOKUP(G249,species.lookup!$A$2:$I$108,6,0)</f>
        <v>4.1500000000000002E-2</v>
      </c>
      <c r="P249">
        <f>VLOOKUP(G249,species.lookup!$A$2:$I$108,7,0)</f>
        <v>2.8346</v>
      </c>
      <c r="Q249">
        <f t="shared" si="3"/>
        <v>89.494506928689532</v>
      </c>
    </row>
    <row r="250" spans="1:17" x14ac:dyDescent="0.2">
      <c r="A250" s="32">
        <v>44140</v>
      </c>
      <c r="C250" t="s">
        <v>388</v>
      </c>
      <c r="D250" t="s">
        <v>384</v>
      </c>
      <c r="E250">
        <v>3</v>
      </c>
      <c r="F250">
        <v>4</v>
      </c>
      <c r="G250" t="s">
        <v>266</v>
      </c>
      <c r="H250">
        <v>24</v>
      </c>
      <c r="I250">
        <v>1</v>
      </c>
      <c r="K250" t="str">
        <f>VLOOKUP(G250,species.lookup!$A$2:$I$108,2,0)</f>
        <v>Black Durgon</v>
      </c>
      <c r="L250" t="str">
        <f>VLOOKUP(G250,species.lookup!$A$2:$I$108,3,0)</f>
        <v>Melichthys niger</v>
      </c>
      <c r="M250" t="str">
        <f>VLOOKUP(G250,species.lookup!$A$2:$I$108,4,0)</f>
        <v>Balistidae</v>
      </c>
      <c r="N250" t="str">
        <f>VLOOKUP(G250,species.lookup!$A$2:$I$108,5,0)</f>
        <v>Omnivores</v>
      </c>
      <c r="O250">
        <f>VLOOKUP(G250,species.lookup!$A$2:$I$108,6,0)</f>
        <v>5.62E-2</v>
      </c>
      <c r="P250">
        <f>VLOOKUP(G250,species.lookup!$A$2:$I$108,7,0)</f>
        <v>2.6532</v>
      </c>
      <c r="Q250">
        <f t="shared" si="3"/>
        <v>258.05529936971499</v>
      </c>
    </row>
    <row r="251" spans="1:17" x14ac:dyDescent="0.2">
      <c r="A251" s="32">
        <v>44140</v>
      </c>
      <c r="C251" t="s">
        <v>388</v>
      </c>
      <c r="D251" t="s">
        <v>384</v>
      </c>
      <c r="E251">
        <v>3</v>
      </c>
      <c r="F251">
        <v>4</v>
      </c>
      <c r="G251" t="s">
        <v>343</v>
      </c>
      <c r="H251">
        <v>24</v>
      </c>
      <c r="I251">
        <v>1</v>
      </c>
      <c r="J251" t="s">
        <v>387</v>
      </c>
      <c r="K251" t="str">
        <f>VLOOKUP(G251,species.lookup!$A$2:$I$108,2,0)</f>
        <v>Yellowtail parrotfish</v>
      </c>
      <c r="L251" t="str">
        <f>VLOOKUP(G251,species.lookup!$A$2:$I$108,3,0)</f>
        <v>Sparisoma rubiprinne</v>
      </c>
      <c r="M251" t="str">
        <f>VLOOKUP(G251,species.lookup!$A$2:$I$108,4,0)</f>
        <v>Scaridae</v>
      </c>
      <c r="N251" t="str">
        <f>VLOOKUP(G251,species.lookup!$A$2:$I$108,5,0)</f>
        <v>Herbivores</v>
      </c>
      <c r="O251">
        <f>VLOOKUP(G251,species.lookup!$A$2:$I$108,6,0)</f>
        <v>1.5599999999999999E-2</v>
      </c>
      <c r="P251">
        <f>VLOOKUP(G251,species.lookup!$A$2:$I$108,7,0)</f>
        <v>3.0640999999999998</v>
      </c>
      <c r="Q251">
        <f t="shared" si="3"/>
        <v>264.38077058719324</v>
      </c>
    </row>
    <row r="252" spans="1:17" x14ac:dyDescent="0.2">
      <c r="A252" s="32">
        <v>44140</v>
      </c>
      <c r="C252" t="s">
        <v>388</v>
      </c>
      <c r="D252" t="s">
        <v>384</v>
      </c>
      <c r="E252">
        <v>3</v>
      </c>
      <c r="F252">
        <v>4</v>
      </c>
      <c r="G252" t="s">
        <v>194</v>
      </c>
      <c r="H252">
        <v>8</v>
      </c>
      <c r="I252">
        <v>1</v>
      </c>
      <c r="K252" t="str">
        <f>VLOOKUP(G252,species.lookup!$A$2:$I$108,2,0)</f>
        <v>Yellowhead Wrasse</v>
      </c>
      <c r="L252" t="str">
        <f>VLOOKUP(G252,species.lookup!$A$2:$I$108,3,0)</f>
        <v>Halichoeres garnoti</v>
      </c>
      <c r="M252" t="str">
        <f>VLOOKUP(G252,species.lookup!$A$2:$I$108,4,0)</f>
        <v>Labridae</v>
      </c>
      <c r="N252" t="str">
        <f>VLOOKUP(G252,species.lookup!$A$2:$I$108,5,0)</f>
        <v>Carnivores</v>
      </c>
      <c r="O252">
        <f>VLOOKUP(G252,species.lookup!$A$2:$I$108,6,0)</f>
        <v>0.01</v>
      </c>
      <c r="P252">
        <f>VLOOKUP(G252,species.lookup!$A$2:$I$108,7,0)</f>
        <v>3.13</v>
      </c>
      <c r="Q252">
        <f t="shared" si="3"/>
        <v>6.7092142277548126</v>
      </c>
    </row>
    <row r="253" spans="1:17" x14ac:dyDescent="0.2">
      <c r="A253" s="32">
        <v>44140</v>
      </c>
      <c r="C253" t="s">
        <v>388</v>
      </c>
      <c r="D253" t="s">
        <v>384</v>
      </c>
      <c r="E253">
        <v>3</v>
      </c>
      <c r="F253">
        <v>4</v>
      </c>
      <c r="G253" t="s">
        <v>15</v>
      </c>
      <c r="H253">
        <v>13</v>
      </c>
      <c r="I253">
        <v>10</v>
      </c>
      <c r="K253" t="str">
        <f>VLOOKUP(G253,species.lookup!$A$2:$I$108,2,0)</f>
        <v>Sergeant Major</v>
      </c>
      <c r="L253" t="str">
        <f>VLOOKUP(G253,species.lookup!$A$2:$I$108,3,0)</f>
        <v>Abudefduf saxatilis</v>
      </c>
      <c r="M253" t="str">
        <f>VLOOKUP(G253,species.lookup!$A$2:$I$108,4,0)</f>
        <v>Pomacentridae</v>
      </c>
      <c r="N253" t="str">
        <f>VLOOKUP(G253,species.lookup!$A$2:$I$108,5,0)</f>
        <v>Carnivores</v>
      </c>
      <c r="O253">
        <f>VLOOKUP(G253,species.lookup!$A$2:$I$108,6,0)</f>
        <v>1.8200000000000001E-2</v>
      </c>
      <c r="P253">
        <f>VLOOKUP(G253,species.lookup!$A$2:$I$108,7,0)</f>
        <v>3.05</v>
      </c>
      <c r="Q253">
        <f t="shared" si="3"/>
        <v>45.45677413347525</v>
      </c>
    </row>
    <row r="254" spans="1:17" x14ac:dyDescent="0.2">
      <c r="A254" s="32">
        <v>44140</v>
      </c>
      <c r="C254" t="s">
        <v>388</v>
      </c>
      <c r="D254" t="s">
        <v>384</v>
      </c>
      <c r="E254">
        <v>3</v>
      </c>
      <c r="F254">
        <v>4</v>
      </c>
      <c r="G254" t="s">
        <v>324</v>
      </c>
      <c r="H254">
        <v>8</v>
      </c>
      <c r="I254">
        <v>1</v>
      </c>
      <c r="J254" t="s">
        <v>385</v>
      </c>
      <c r="K254" t="str">
        <f>VLOOKUP(G254,species.lookup!$A$2:$I$108,2,0)</f>
        <v>Queen Parrotfish</v>
      </c>
      <c r="L254" t="str">
        <f>VLOOKUP(G254,species.lookup!$A$2:$I$108,3,0)</f>
        <v>Scarus vetula</v>
      </c>
      <c r="M254" t="str">
        <f>VLOOKUP(G254,species.lookup!$A$2:$I$108,4,0)</f>
        <v>Scaridae</v>
      </c>
      <c r="N254" t="str">
        <f>VLOOKUP(G254,species.lookup!$A$2:$I$108,5,0)</f>
        <v>Herbivores</v>
      </c>
      <c r="O254">
        <f>VLOOKUP(G254,species.lookup!$A$2:$I$108,6,0)</f>
        <v>2.5000000000000001E-2</v>
      </c>
      <c r="P254">
        <f>VLOOKUP(G254,species.lookup!$A$2:$I$108,7,0)</f>
        <v>2.9214000000000002</v>
      </c>
      <c r="Q254">
        <f t="shared" si="3"/>
        <v>10.869938743553069</v>
      </c>
    </row>
    <row r="255" spans="1:17" x14ac:dyDescent="0.2">
      <c r="A255" s="32">
        <v>44140</v>
      </c>
      <c r="C255" t="s">
        <v>388</v>
      </c>
      <c r="D255" t="s">
        <v>384</v>
      </c>
      <c r="E255">
        <v>3</v>
      </c>
      <c r="F255">
        <v>4</v>
      </c>
      <c r="G255" t="s">
        <v>324</v>
      </c>
      <c r="H255">
        <v>7</v>
      </c>
      <c r="I255">
        <v>1</v>
      </c>
      <c r="J255" t="s">
        <v>385</v>
      </c>
      <c r="K255" t="str">
        <f>VLOOKUP(G255,species.lookup!$A$2:$I$108,2,0)</f>
        <v>Queen Parrotfish</v>
      </c>
      <c r="L255" t="str">
        <f>VLOOKUP(G255,species.lookup!$A$2:$I$108,3,0)</f>
        <v>Scarus vetula</v>
      </c>
      <c r="M255" t="str">
        <f>VLOOKUP(G255,species.lookup!$A$2:$I$108,4,0)</f>
        <v>Scaridae</v>
      </c>
      <c r="N255" t="str">
        <f>VLOOKUP(G255,species.lookup!$A$2:$I$108,5,0)</f>
        <v>Herbivores</v>
      </c>
      <c r="O255">
        <f>VLOOKUP(G255,species.lookup!$A$2:$I$108,6,0)</f>
        <v>2.5000000000000001E-2</v>
      </c>
      <c r="P255">
        <f>VLOOKUP(G255,species.lookup!$A$2:$I$108,7,0)</f>
        <v>2.9214000000000002</v>
      </c>
      <c r="Q255">
        <f t="shared" si="3"/>
        <v>7.3588410575586884</v>
      </c>
    </row>
    <row r="256" spans="1:17" x14ac:dyDescent="0.2">
      <c r="A256" s="32">
        <v>44140</v>
      </c>
      <c r="C256" t="s">
        <v>388</v>
      </c>
      <c r="D256" t="s">
        <v>384</v>
      </c>
      <c r="E256">
        <v>3</v>
      </c>
      <c r="F256">
        <v>4</v>
      </c>
      <c r="G256" t="s">
        <v>318</v>
      </c>
      <c r="H256">
        <v>8</v>
      </c>
      <c r="I256">
        <v>3</v>
      </c>
      <c r="J256" t="s">
        <v>385</v>
      </c>
      <c r="K256" t="str">
        <f>VLOOKUP(G256,species.lookup!$A$2:$I$108,2,0)</f>
        <v>Striped Parrotfish</v>
      </c>
      <c r="L256" t="str">
        <f>VLOOKUP(G256,species.lookup!$A$2:$I$108,3,0)</f>
        <v>Scarus iserti</v>
      </c>
      <c r="M256" t="str">
        <f>VLOOKUP(G256,species.lookup!$A$2:$I$108,4,0)</f>
        <v>Scaridae</v>
      </c>
      <c r="N256" t="str">
        <f>VLOOKUP(G256,species.lookup!$A$2:$I$108,5,0)</f>
        <v>Herbivores</v>
      </c>
      <c r="O256">
        <f>VLOOKUP(G256,species.lookup!$A$2:$I$108,6,0)</f>
        <v>1.47E-2</v>
      </c>
      <c r="P256">
        <f>VLOOKUP(G256,species.lookup!$A$2:$I$108,7,0)</f>
        <v>3.0548000000000002</v>
      </c>
      <c r="Q256">
        <f t="shared" si="3"/>
        <v>8.4348356905685886</v>
      </c>
    </row>
    <row r="257" spans="1:17" x14ac:dyDescent="0.2">
      <c r="A257" s="32">
        <v>44140</v>
      </c>
      <c r="C257" t="s">
        <v>388</v>
      </c>
      <c r="D257" t="s">
        <v>384</v>
      </c>
      <c r="E257">
        <v>3</v>
      </c>
      <c r="F257">
        <v>4</v>
      </c>
      <c r="G257" t="s">
        <v>318</v>
      </c>
      <c r="H257">
        <v>5</v>
      </c>
      <c r="I257">
        <v>10</v>
      </c>
      <c r="J257" t="s">
        <v>385</v>
      </c>
      <c r="K257" t="str">
        <f>VLOOKUP(G257,species.lookup!$A$2:$I$108,2,0)</f>
        <v>Striped Parrotfish</v>
      </c>
      <c r="L257" t="str">
        <f>VLOOKUP(G257,species.lookup!$A$2:$I$108,3,0)</f>
        <v>Scarus iserti</v>
      </c>
      <c r="M257" t="str">
        <f>VLOOKUP(G257,species.lookup!$A$2:$I$108,4,0)</f>
        <v>Scaridae</v>
      </c>
      <c r="N257" t="str">
        <f>VLOOKUP(G257,species.lookup!$A$2:$I$108,5,0)</f>
        <v>Herbivores</v>
      </c>
      <c r="O257">
        <f>VLOOKUP(G257,species.lookup!$A$2:$I$108,6,0)</f>
        <v>1.47E-2</v>
      </c>
      <c r="P257">
        <f>VLOOKUP(G257,species.lookup!$A$2:$I$108,7,0)</f>
        <v>3.0548000000000002</v>
      </c>
      <c r="Q257">
        <f t="shared" si="3"/>
        <v>2.0069238957862789</v>
      </c>
    </row>
    <row r="258" spans="1:17" x14ac:dyDescent="0.2">
      <c r="A258" s="32">
        <v>44140</v>
      </c>
      <c r="C258" t="s">
        <v>388</v>
      </c>
      <c r="D258" t="s">
        <v>384</v>
      </c>
      <c r="E258">
        <v>3</v>
      </c>
      <c r="F258">
        <v>4</v>
      </c>
      <c r="G258" t="s">
        <v>30</v>
      </c>
      <c r="H258">
        <v>13</v>
      </c>
      <c r="I258">
        <v>1</v>
      </c>
      <c r="K258" t="str">
        <f>VLOOKUP(G258,species.lookup!$A$2:$I$108,2,0)</f>
        <v>Ocean Surgeonfish</v>
      </c>
      <c r="L258" t="str">
        <f>VLOOKUP(G258,species.lookup!$A$2:$I$108,3,0)</f>
        <v>Acanthurus bahianus</v>
      </c>
      <c r="M258" t="str">
        <f>VLOOKUP(G258,species.lookup!$A$2:$I$108,4,0)</f>
        <v>Acanthuridae</v>
      </c>
      <c r="N258" t="str">
        <f>VLOOKUP(G258,species.lookup!$A$2:$I$108,5,0)</f>
        <v>Herbivores</v>
      </c>
      <c r="O258">
        <f>VLOOKUP(G258,species.lookup!$A$2:$I$108,6,0)</f>
        <v>2.3699999999999999E-2</v>
      </c>
      <c r="P258">
        <f>VLOOKUP(G258,species.lookup!$A$2:$I$108,7,0)</f>
        <v>2.9752000000000001</v>
      </c>
      <c r="Q258">
        <f t="shared" si="3"/>
        <v>48.859903826460787</v>
      </c>
    </row>
    <row r="259" spans="1:17" x14ac:dyDescent="0.2">
      <c r="A259" s="32">
        <v>44140</v>
      </c>
      <c r="C259" t="s">
        <v>388</v>
      </c>
      <c r="D259" t="s">
        <v>384</v>
      </c>
      <c r="E259">
        <v>3</v>
      </c>
      <c r="F259">
        <v>4</v>
      </c>
      <c r="G259" t="s">
        <v>95</v>
      </c>
      <c r="H259">
        <v>16</v>
      </c>
      <c r="I259">
        <v>1</v>
      </c>
      <c r="K259" t="str">
        <f>VLOOKUP(G259,species.lookup!$A$2:$I$108,2,0)</f>
        <v>Bar Jack</v>
      </c>
      <c r="L259" t="str">
        <f>VLOOKUP(G259,species.lookup!$A$2:$I$108,3,0)</f>
        <v>Caranx ruber</v>
      </c>
      <c r="M259" t="str">
        <f>VLOOKUP(G259,species.lookup!$A$2:$I$108,4,0)</f>
        <v>Carangidae</v>
      </c>
      <c r="N259" t="str">
        <f>VLOOKUP(G259,species.lookup!$A$2:$I$108,5,0)</f>
        <v>Carnivores</v>
      </c>
      <c r="O259">
        <f>VLOOKUP(G259,species.lookup!$A$2:$I$108,6,0)</f>
        <v>7.4000000000000003E-3</v>
      </c>
      <c r="P259">
        <f>VLOOKUP(G259,species.lookup!$A$2:$I$108,7,0)</f>
        <v>3.2370000000000001</v>
      </c>
      <c r="Q259">
        <f t="shared" ref="Q259:Q322" si="4">O259*H259^P259</f>
        <v>58.474713628038138</v>
      </c>
    </row>
    <row r="260" spans="1:17" x14ac:dyDescent="0.2">
      <c r="A260" s="32">
        <v>44140</v>
      </c>
      <c r="C260" t="s">
        <v>388</v>
      </c>
      <c r="D260" t="s">
        <v>384</v>
      </c>
      <c r="E260">
        <v>3</v>
      </c>
      <c r="F260">
        <v>4</v>
      </c>
      <c r="G260" t="s">
        <v>324</v>
      </c>
      <c r="H260">
        <v>18</v>
      </c>
      <c r="I260">
        <v>1</v>
      </c>
      <c r="J260" t="s">
        <v>387</v>
      </c>
      <c r="K260" t="str">
        <f>VLOOKUP(G260,species.lookup!$A$2:$I$108,2,0)</f>
        <v>Queen Parrotfish</v>
      </c>
      <c r="L260" t="str">
        <f>VLOOKUP(G260,species.lookup!$A$2:$I$108,3,0)</f>
        <v>Scarus vetula</v>
      </c>
      <c r="M260" t="str">
        <f>VLOOKUP(G260,species.lookup!$A$2:$I$108,4,0)</f>
        <v>Scaridae</v>
      </c>
      <c r="N260" t="str">
        <f>VLOOKUP(G260,species.lookup!$A$2:$I$108,5,0)</f>
        <v>Herbivores</v>
      </c>
      <c r="O260">
        <f>VLOOKUP(G260,species.lookup!$A$2:$I$108,6,0)</f>
        <v>2.5000000000000001E-2</v>
      </c>
      <c r="P260">
        <f>VLOOKUP(G260,species.lookup!$A$2:$I$108,7,0)</f>
        <v>2.9214000000000002</v>
      </c>
      <c r="Q260">
        <f t="shared" si="4"/>
        <v>116.16976346401027</v>
      </c>
    </row>
    <row r="261" spans="1:17" x14ac:dyDescent="0.2">
      <c r="A261" s="32">
        <v>44140</v>
      </c>
      <c r="C261" t="s">
        <v>388</v>
      </c>
      <c r="D261" t="s">
        <v>384</v>
      </c>
      <c r="E261">
        <v>3</v>
      </c>
      <c r="F261">
        <v>4</v>
      </c>
      <c r="G261" t="s">
        <v>15</v>
      </c>
      <c r="H261">
        <v>8</v>
      </c>
      <c r="I261">
        <v>10</v>
      </c>
      <c r="K261" t="str">
        <f>VLOOKUP(G261,species.lookup!$A$2:$I$108,2,0)</f>
        <v>Sergeant Major</v>
      </c>
      <c r="L261" t="str">
        <f>VLOOKUP(G261,species.lookup!$A$2:$I$108,3,0)</f>
        <v>Abudefduf saxatilis</v>
      </c>
      <c r="M261" t="str">
        <f>VLOOKUP(G261,species.lookup!$A$2:$I$108,4,0)</f>
        <v>Pomacentridae</v>
      </c>
      <c r="N261" t="str">
        <f>VLOOKUP(G261,species.lookup!$A$2:$I$108,5,0)</f>
        <v>Carnivores</v>
      </c>
      <c r="O261">
        <f>VLOOKUP(G261,species.lookup!$A$2:$I$108,6,0)</f>
        <v>1.8200000000000001E-2</v>
      </c>
      <c r="P261">
        <f>VLOOKUP(G261,species.lookup!$A$2:$I$108,7,0)</f>
        <v>3.05</v>
      </c>
      <c r="Q261">
        <f t="shared" si="4"/>
        <v>10.339412168517002</v>
      </c>
    </row>
    <row r="262" spans="1:17" x14ac:dyDescent="0.2">
      <c r="A262" s="32">
        <v>44140</v>
      </c>
      <c r="C262" t="s">
        <v>388</v>
      </c>
      <c r="D262" t="s">
        <v>384</v>
      </c>
      <c r="E262">
        <v>3</v>
      </c>
      <c r="F262">
        <v>4</v>
      </c>
      <c r="G262" t="s">
        <v>346</v>
      </c>
      <c r="H262">
        <v>13</v>
      </c>
      <c r="I262">
        <v>1</v>
      </c>
      <c r="J262" t="s">
        <v>387</v>
      </c>
      <c r="K262" t="str">
        <f>VLOOKUP(G262,species.lookup!$A$2:$I$108,2,0)</f>
        <v>Stoplight Parrotfish</v>
      </c>
      <c r="L262" t="str">
        <f>VLOOKUP(G262,species.lookup!$A$2:$I$108,3,0)</f>
        <v>Sparisoma viride</v>
      </c>
      <c r="M262" t="str">
        <f>VLOOKUP(G262,species.lookup!$A$2:$I$108,4,0)</f>
        <v>Scaridae</v>
      </c>
      <c r="N262" t="str">
        <f>VLOOKUP(G262,species.lookup!$A$2:$I$108,5,0)</f>
        <v>Herbivores</v>
      </c>
      <c r="O262">
        <f>VLOOKUP(G262,species.lookup!$A$2:$I$108,6,0)</f>
        <v>2.5000000000000001E-2</v>
      </c>
      <c r="P262">
        <f>VLOOKUP(G262,species.lookup!$A$2:$I$108,7,0)</f>
        <v>2.9214000000000002</v>
      </c>
      <c r="Q262">
        <f t="shared" si="4"/>
        <v>44.896668724352082</v>
      </c>
    </row>
    <row r="263" spans="1:17" x14ac:dyDescent="0.2">
      <c r="A263" s="32">
        <v>44140</v>
      </c>
      <c r="C263" t="s">
        <v>388</v>
      </c>
      <c r="D263" t="s">
        <v>384</v>
      </c>
      <c r="E263">
        <v>3</v>
      </c>
      <c r="F263">
        <v>4</v>
      </c>
      <c r="G263" t="s">
        <v>353</v>
      </c>
      <c r="H263">
        <v>8</v>
      </c>
      <c r="I263">
        <v>1</v>
      </c>
      <c r="K263" t="str">
        <f>VLOOKUP(G263,species.lookup!$A$2:$I$108,2,0)</f>
        <v>Dusky Damselfish</v>
      </c>
      <c r="L263" t="str">
        <f>VLOOKUP(G263,species.lookup!$A$2:$I$108,3,0)</f>
        <v>Stegastes adustus </v>
      </c>
      <c r="M263" t="str">
        <f>VLOOKUP(G263,species.lookup!$A$2:$I$108,4,0)</f>
        <v>Pomacentridae</v>
      </c>
      <c r="N263" t="str">
        <f>VLOOKUP(G263,species.lookup!$A$2:$I$108,5,0)</f>
        <v>Herbivores</v>
      </c>
      <c r="O263">
        <f>VLOOKUP(G263,species.lookup!$A$2:$I$108,6,0)</f>
        <v>1.95E-2</v>
      </c>
      <c r="P263">
        <f>VLOOKUP(G263,species.lookup!$A$2:$I$108,7,0)</f>
        <v>2.99</v>
      </c>
      <c r="Q263">
        <f t="shared" si="4"/>
        <v>9.7785322511078778</v>
      </c>
    </row>
    <row r="264" spans="1:17" x14ac:dyDescent="0.2">
      <c r="A264" s="32">
        <v>44140</v>
      </c>
      <c r="C264" t="s">
        <v>388</v>
      </c>
      <c r="D264" t="s">
        <v>384</v>
      </c>
      <c r="E264">
        <v>3</v>
      </c>
      <c r="F264">
        <v>4</v>
      </c>
      <c r="G264" t="s">
        <v>374</v>
      </c>
      <c r="H264">
        <v>3</v>
      </c>
      <c r="I264">
        <v>10</v>
      </c>
      <c r="K264" t="str">
        <f>VLOOKUP(G264,species.lookup!$A$2:$I$108,2,0)</f>
        <v>Bluehead Wrasse</v>
      </c>
      <c r="L264" t="str">
        <f>VLOOKUP(G264,species.lookup!$A$2:$I$108,3,0)</f>
        <v>Thalassoma bifasciatum</v>
      </c>
      <c r="M264" t="str">
        <f>VLOOKUP(G264,species.lookup!$A$2:$I$108,4,0)</f>
        <v>Labridae</v>
      </c>
      <c r="N264" t="str">
        <f>VLOOKUP(G264,species.lookup!$A$2:$I$108,5,0)</f>
        <v>Carnivores</v>
      </c>
      <c r="O264">
        <f>VLOOKUP(G264,species.lookup!$A$2:$I$108,6,0)</f>
        <v>8.9099999999999995E-3</v>
      </c>
      <c r="P264">
        <f>VLOOKUP(G264,species.lookup!$A$2:$I$108,7,0)</f>
        <v>3.01</v>
      </c>
      <c r="Q264">
        <f t="shared" si="4"/>
        <v>0.24322750267948948</v>
      </c>
    </row>
    <row r="265" spans="1:17" x14ac:dyDescent="0.2">
      <c r="A265" s="32">
        <v>44140</v>
      </c>
      <c r="C265" t="s">
        <v>388</v>
      </c>
      <c r="D265" t="s">
        <v>384</v>
      </c>
      <c r="E265">
        <v>3</v>
      </c>
      <c r="F265">
        <v>4</v>
      </c>
      <c r="G265" t="s">
        <v>374</v>
      </c>
      <c r="H265">
        <v>5</v>
      </c>
      <c r="I265">
        <v>10</v>
      </c>
      <c r="K265" t="str">
        <f>VLOOKUP(G265,species.lookup!$A$2:$I$108,2,0)</f>
        <v>Bluehead Wrasse</v>
      </c>
      <c r="L265" t="str">
        <f>VLOOKUP(G265,species.lookup!$A$2:$I$108,3,0)</f>
        <v>Thalassoma bifasciatum</v>
      </c>
      <c r="M265" t="str">
        <f>VLOOKUP(G265,species.lookup!$A$2:$I$108,4,0)</f>
        <v>Labridae</v>
      </c>
      <c r="N265" t="str">
        <f>VLOOKUP(G265,species.lookup!$A$2:$I$108,5,0)</f>
        <v>Carnivores</v>
      </c>
      <c r="O265">
        <f>VLOOKUP(G265,species.lookup!$A$2:$I$108,6,0)</f>
        <v>8.9099999999999995E-3</v>
      </c>
      <c r="P265">
        <f>VLOOKUP(G265,species.lookup!$A$2:$I$108,7,0)</f>
        <v>3.01</v>
      </c>
      <c r="Q265">
        <f t="shared" si="4"/>
        <v>1.1318201385239828</v>
      </c>
    </row>
    <row r="266" spans="1:17" x14ac:dyDescent="0.2">
      <c r="A266" s="32">
        <v>44140</v>
      </c>
      <c r="C266" t="s">
        <v>388</v>
      </c>
      <c r="D266" t="s">
        <v>384</v>
      </c>
      <c r="E266">
        <v>3</v>
      </c>
      <c r="F266">
        <v>4</v>
      </c>
      <c r="G266" t="s">
        <v>374</v>
      </c>
      <c r="H266">
        <v>6</v>
      </c>
      <c r="I266">
        <v>10</v>
      </c>
      <c r="K266" t="str">
        <f>VLOOKUP(G266,species.lookup!$A$2:$I$108,2,0)</f>
        <v>Bluehead Wrasse</v>
      </c>
      <c r="L266" t="str">
        <f>VLOOKUP(G266,species.lookup!$A$2:$I$108,3,0)</f>
        <v>Thalassoma bifasciatum</v>
      </c>
      <c r="M266" t="str">
        <f>VLOOKUP(G266,species.lookup!$A$2:$I$108,4,0)</f>
        <v>Labridae</v>
      </c>
      <c r="N266" t="str">
        <f>VLOOKUP(G266,species.lookup!$A$2:$I$108,5,0)</f>
        <v>Carnivores</v>
      </c>
      <c r="O266">
        <f>VLOOKUP(G266,species.lookup!$A$2:$I$108,6,0)</f>
        <v>8.9099999999999995E-3</v>
      </c>
      <c r="P266">
        <f>VLOOKUP(G266,species.lookup!$A$2:$I$108,7,0)</f>
        <v>3.01</v>
      </c>
      <c r="Q266">
        <f t="shared" si="4"/>
        <v>1.9593542699963782</v>
      </c>
    </row>
    <row r="267" spans="1:17" x14ac:dyDescent="0.2">
      <c r="A267" s="32">
        <v>44140</v>
      </c>
      <c r="C267" t="s">
        <v>388</v>
      </c>
      <c r="D267" t="s">
        <v>384</v>
      </c>
      <c r="E267">
        <v>3</v>
      </c>
      <c r="F267">
        <v>4</v>
      </c>
      <c r="G267" t="s">
        <v>374</v>
      </c>
      <c r="H267">
        <v>8</v>
      </c>
      <c r="I267">
        <v>5</v>
      </c>
      <c r="K267" t="str">
        <f>VLOOKUP(G267,species.lookup!$A$2:$I$108,2,0)</f>
        <v>Bluehead Wrasse</v>
      </c>
      <c r="L267" t="str">
        <f>VLOOKUP(G267,species.lookup!$A$2:$I$108,3,0)</f>
        <v>Thalassoma bifasciatum</v>
      </c>
      <c r="M267" t="str">
        <f>VLOOKUP(G267,species.lookup!$A$2:$I$108,4,0)</f>
        <v>Labridae</v>
      </c>
      <c r="N267" t="str">
        <f>VLOOKUP(G267,species.lookup!$A$2:$I$108,5,0)</f>
        <v>Carnivores</v>
      </c>
      <c r="O267">
        <f>VLOOKUP(G267,species.lookup!$A$2:$I$108,6,0)</f>
        <v>8.9099999999999995E-3</v>
      </c>
      <c r="P267">
        <f>VLOOKUP(G267,species.lookup!$A$2:$I$108,7,0)</f>
        <v>3.01</v>
      </c>
      <c r="Q267">
        <f t="shared" si="4"/>
        <v>4.6577756365061544</v>
      </c>
    </row>
    <row r="268" spans="1:17" x14ac:dyDescent="0.2">
      <c r="A268" s="32">
        <v>44140</v>
      </c>
      <c r="C268" t="s">
        <v>388</v>
      </c>
      <c r="D268" t="s">
        <v>384</v>
      </c>
      <c r="E268">
        <v>3</v>
      </c>
      <c r="F268">
        <v>4</v>
      </c>
      <c r="G268" t="s">
        <v>359</v>
      </c>
      <c r="H268">
        <v>8</v>
      </c>
      <c r="I268">
        <v>1</v>
      </c>
      <c r="K268" t="str">
        <f>VLOOKUP(G268,species.lookup!$A$2:$I$108,2,0)</f>
        <v>Beaugregory</v>
      </c>
      <c r="L268" t="str">
        <f>VLOOKUP(G268,species.lookup!$A$2:$I$108,3,0)</f>
        <v>Stegastes leucostictus</v>
      </c>
      <c r="M268" t="str">
        <f>VLOOKUP(G268,species.lookup!$A$2:$I$108,4,0)</f>
        <v>Pomacentridae</v>
      </c>
      <c r="N268" t="str">
        <f>VLOOKUP(G268,species.lookup!$A$2:$I$108,5,0)</f>
        <v>Omnivores</v>
      </c>
      <c r="O268">
        <f>VLOOKUP(G268,species.lookup!$A$2:$I$108,6,0)</f>
        <v>1.9949999999999999E-2</v>
      </c>
      <c r="P268">
        <f>VLOOKUP(G268,species.lookup!$A$2:$I$108,7,0)</f>
        <v>2.95</v>
      </c>
      <c r="Q268">
        <f t="shared" si="4"/>
        <v>9.2057327252920587</v>
      </c>
    </row>
    <row r="269" spans="1:17" x14ac:dyDescent="0.2">
      <c r="A269" s="32">
        <v>44140</v>
      </c>
      <c r="C269" t="s">
        <v>388</v>
      </c>
      <c r="D269" t="s">
        <v>384</v>
      </c>
      <c r="E269">
        <v>4</v>
      </c>
      <c r="F269">
        <v>3</v>
      </c>
      <c r="G269" t="s">
        <v>318</v>
      </c>
      <c r="H269">
        <v>12</v>
      </c>
      <c r="I269">
        <v>1</v>
      </c>
      <c r="J269" t="s">
        <v>387</v>
      </c>
      <c r="K269" t="str">
        <f>VLOOKUP(G269,species.lookup!$A$2:$I$108,2,0)</f>
        <v>Striped Parrotfish</v>
      </c>
      <c r="L269" t="str">
        <f>VLOOKUP(G269,species.lookup!$A$2:$I$108,3,0)</f>
        <v>Scarus iserti</v>
      </c>
      <c r="M269" t="str">
        <f>VLOOKUP(G269,species.lookup!$A$2:$I$108,4,0)</f>
        <v>Scaridae</v>
      </c>
      <c r="N269" t="str">
        <f>VLOOKUP(G269,species.lookup!$A$2:$I$108,5,0)</f>
        <v>Herbivores</v>
      </c>
      <c r="O269">
        <f>VLOOKUP(G269,species.lookup!$A$2:$I$108,6,0)</f>
        <v>1.47E-2</v>
      </c>
      <c r="P269">
        <f>VLOOKUP(G269,species.lookup!$A$2:$I$108,7,0)</f>
        <v>3.0548000000000002</v>
      </c>
      <c r="Q269">
        <f t="shared" si="4"/>
        <v>29.107184931818338</v>
      </c>
    </row>
    <row r="270" spans="1:17" x14ac:dyDescent="0.2">
      <c r="A270" s="32">
        <v>44140</v>
      </c>
      <c r="C270" t="s">
        <v>388</v>
      </c>
      <c r="D270" t="s">
        <v>384</v>
      </c>
      <c r="E270">
        <v>4</v>
      </c>
      <c r="F270">
        <v>3</v>
      </c>
      <c r="G270" t="s">
        <v>337</v>
      </c>
      <c r="H270">
        <v>22</v>
      </c>
      <c r="I270">
        <v>1</v>
      </c>
      <c r="J270" t="s">
        <v>387</v>
      </c>
      <c r="K270" t="str">
        <f>VLOOKUP(G270,species.lookup!$A$2:$I$108,2,0)</f>
        <v>Redtail Parrotfish</v>
      </c>
      <c r="L270" t="str">
        <f>VLOOKUP(G270,species.lookup!$A$2:$I$108,3,0)</f>
        <v>Sparisoma chrysopterum</v>
      </c>
      <c r="M270" t="str">
        <f>VLOOKUP(G270,species.lookup!$A$2:$I$108,4,0)</f>
        <v>Scaridae</v>
      </c>
      <c r="N270" t="str">
        <f>VLOOKUP(G270,species.lookup!$A$2:$I$108,5,0)</f>
        <v>Herbivores</v>
      </c>
      <c r="O270">
        <f>VLOOKUP(G270,species.lookup!$A$2:$I$108,6,0)</f>
        <v>9.9000000000000008E-3</v>
      </c>
      <c r="P270">
        <f>VLOOKUP(G270,species.lookup!$A$2:$I$108,7,0)</f>
        <v>3.1707999999999998</v>
      </c>
      <c r="Q270">
        <f t="shared" si="4"/>
        <v>178.72653304064409</v>
      </c>
    </row>
    <row r="271" spans="1:17" x14ac:dyDescent="0.2">
      <c r="A271" s="32">
        <v>44140</v>
      </c>
      <c r="C271" t="s">
        <v>388</v>
      </c>
      <c r="D271" t="s">
        <v>384</v>
      </c>
      <c r="E271">
        <v>4</v>
      </c>
      <c r="F271">
        <v>3</v>
      </c>
      <c r="G271" t="s">
        <v>337</v>
      </c>
      <c r="H271">
        <v>20</v>
      </c>
      <c r="I271">
        <v>1</v>
      </c>
      <c r="J271" t="s">
        <v>387</v>
      </c>
      <c r="K271" t="str">
        <f>VLOOKUP(G271,species.lookup!$A$2:$I$108,2,0)</f>
        <v>Redtail Parrotfish</v>
      </c>
      <c r="L271" t="str">
        <f>VLOOKUP(G271,species.lookup!$A$2:$I$108,3,0)</f>
        <v>Sparisoma chrysopterum</v>
      </c>
      <c r="M271" t="str">
        <f>VLOOKUP(G271,species.lookup!$A$2:$I$108,4,0)</f>
        <v>Scaridae</v>
      </c>
      <c r="N271" t="str">
        <f>VLOOKUP(G271,species.lookup!$A$2:$I$108,5,0)</f>
        <v>Herbivores</v>
      </c>
      <c r="O271">
        <f>VLOOKUP(G271,species.lookup!$A$2:$I$108,6,0)</f>
        <v>9.9000000000000008E-3</v>
      </c>
      <c r="P271">
        <f>VLOOKUP(G271,species.lookup!$A$2:$I$108,7,0)</f>
        <v>3.1707999999999998</v>
      </c>
      <c r="Q271">
        <f t="shared" si="4"/>
        <v>132.11164639852092</v>
      </c>
    </row>
    <row r="272" spans="1:17" x14ac:dyDescent="0.2">
      <c r="A272" s="32">
        <v>44140</v>
      </c>
      <c r="C272" t="s">
        <v>388</v>
      </c>
      <c r="D272" t="s">
        <v>384</v>
      </c>
      <c r="E272">
        <v>4</v>
      </c>
      <c r="F272">
        <v>3</v>
      </c>
      <c r="G272" t="s">
        <v>337</v>
      </c>
      <c r="H272">
        <v>21</v>
      </c>
      <c r="I272">
        <v>1</v>
      </c>
      <c r="J272" t="s">
        <v>386</v>
      </c>
      <c r="K272" t="str">
        <f>VLOOKUP(G272,species.lookup!$A$2:$I$108,2,0)</f>
        <v>Redtail Parrotfish</v>
      </c>
      <c r="L272" t="str">
        <f>VLOOKUP(G272,species.lookup!$A$2:$I$108,3,0)</f>
        <v>Sparisoma chrysopterum</v>
      </c>
      <c r="M272" t="str">
        <f>VLOOKUP(G272,species.lookup!$A$2:$I$108,4,0)</f>
        <v>Scaridae</v>
      </c>
      <c r="N272" t="str">
        <f>VLOOKUP(G272,species.lookup!$A$2:$I$108,5,0)</f>
        <v>Herbivores</v>
      </c>
      <c r="O272">
        <f>VLOOKUP(G272,species.lookup!$A$2:$I$108,6,0)</f>
        <v>9.9000000000000008E-3</v>
      </c>
      <c r="P272">
        <f>VLOOKUP(G272,species.lookup!$A$2:$I$108,7,0)</f>
        <v>3.1707999999999998</v>
      </c>
      <c r="Q272">
        <f t="shared" si="4"/>
        <v>154.21553836998402</v>
      </c>
    </row>
    <row r="273" spans="1:17" x14ac:dyDescent="0.2">
      <c r="A273" s="32">
        <v>44140</v>
      </c>
      <c r="C273" t="s">
        <v>388</v>
      </c>
      <c r="D273" t="s">
        <v>384</v>
      </c>
      <c r="E273">
        <v>4</v>
      </c>
      <c r="F273">
        <v>3</v>
      </c>
      <c r="G273" t="s">
        <v>337</v>
      </c>
      <c r="H273">
        <v>20</v>
      </c>
      <c r="I273">
        <v>1</v>
      </c>
      <c r="J273" t="s">
        <v>386</v>
      </c>
      <c r="K273" t="str">
        <f>VLOOKUP(G273,species.lookup!$A$2:$I$108,2,0)</f>
        <v>Redtail Parrotfish</v>
      </c>
      <c r="L273" t="str">
        <f>VLOOKUP(G273,species.lookup!$A$2:$I$108,3,0)</f>
        <v>Sparisoma chrysopterum</v>
      </c>
      <c r="M273" t="str">
        <f>VLOOKUP(G273,species.lookup!$A$2:$I$108,4,0)</f>
        <v>Scaridae</v>
      </c>
      <c r="N273" t="str">
        <f>VLOOKUP(G273,species.lookup!$A$2:$I$108,5,0)</f>
        <v>Herbivores</v>
      </c>
      <c r="O273">
        <f>VLOOKUP(G273,species.lookup!$A$2:$I$108,6,0)</f>
        <v>9.9000000000000008E-3</v>
      </c>
      <c r="P273">
        <f>VLOOKUP(G273,species.lookup!$A$2:$I$108,7,0)</f>
        <v>3.1707999999999998</v>
      </c>
      <c r="Q273">
        <f t="shared" si="4"/>
        <v>132.11164639852092</v>
      </c>
    </row>
    <row r="274" spans="1:17" x14ac:dyDescent="0.2">
      <c r="A274" s="32">
        <v>44140</v>
      </c>
      <c r="C274" t="s">
        <v>388</v>
      </c>
      <c r="D274" t="s">
        <v>384</v>
      </c>
      <c r="E274">
        <v>4</v>
      </c>
      <c r="F274">
        <v>3</v>
      </c>
      <c r="G274" t="s">
        <v>346</v>
      </c>
      <c r="H274">
        <v>8</v>
      </c>
      <c r="I274">
        <v>1</v>
      </c>
      <c r="J274" t="s">
        <v>385</v>
      </c>
      <c r="K274" t="str">
        <f>VLOOKUP(G274,species.lookup!$A$2:$I$108,2,0)</f>
        <v>Stoplight Parrotfish</v>
      </c>
      <c r="L274" t="str">
        <f>VLOOKUP(G274,species.lookup!$A$2:$I$108,3,0)</f>
        <v>Sparisoma viride</v>
      </c>
      <c r="M274" t="str">
        <f>VLOOKUP(G274,species.lookup!$A$2:$I$108,4,0)</f>
        <v>Scaridae</v>
      </c>
      <c r="N274" t="str">
        <f>VLOOKUP(G274,species.lookup!$A$2:$I$108,5,0)</f>
        <v>Herbivores</v>
      </c>
      <c r="O274">
        <f>VLOOKUP(G274,species.lookup!$A$2:$I$108,6,0)</f>
        <v>2.5000000000000001E-2</v>
      </c>
      <c r="P274">
        <f>VLOOKUP(G274,species.lookup!$A$2:$I$108,7,0)</f>
        <v>2.9214000000000002</v>
      </c>
      <c r="Q274">
        <f t="shared" si="4"/>
        <v>10.869938743553069</v>
      </c>
    </row>
    <row r="275" spans="1:17" x14ac:dyDescent="0.2">
      <c r="A275" s="32">
        <v>44140</v>
      </c>
      <c r="C275" t="s">
        <v>388</v>
      </c>
      <c r="D275" t="s">
        <v>384</v>
      </c>
      <c r="E275">
        <v>4</v>
      </c>
      <c r="F275">
        <v>3</v>
      </c>
      <c r="G275" t="s">
        <v>346</v>
      </c>
      <c r="H275">
        <v>9</v>
      </c>
      <c r="I275">
        <v>1</v>
      </c>
      <c r="J275" t="s">
        <v>385</v>
      </c>
      <c r="K275" t="str">
        <f>VLOOKUP(G275,species.lookup!$A$2:$I$108,2,0)</f>
        <v>Stoplight Parrotfish</v>
      </c>
      <c r="L275" t="str">
        <f>VLOOKUP(G275,species.lookup!$A$2:$I$108,3,0)</f>
        <v>Sparisoma viride</v>
      </c>
      <c r="M275" t="str">
        <f>VLOOKUP(G275,species.lookup!$A$2:$I$108,4,0)</f>
        <v>Scaridae</v>
      </c>
      <c r="N275" t="str">
        <f>VLOOKUP(G275,species.lookup!$A$2:$I$108,5,0)</f>
        <v>Herbivores</v>
      </c>
      <c r="O275">
        <f>VLOOKUP(G275,species.lookup!$A$2:$I$108,6,0)</f>
        <v>2.5000000000000001E-2</v>
      </c>
      <c r="P275">
        <f>VLOOKUP(G275,species.lookup!$A$2:$I$108,7,0)</f>
        <v>2.9214000000000002</v>
      </c>
      <c r="Q275">
        <f t="shared" si="4"/>
        <v>15.334304244596257</v>
      </c>
    </row>
    <row r="276" spans="1:17" x14ac:dyDescent="0.2">
      <c r="A276" s="32">
        <v>44140</v>
      </c>
      <c r="C276" t="s">
        <v>388</v>
      </c>
      <c r="D276" t="s">
        <v>384</v>
      </c>
      <c r="E276">
        <v>4</v>
      </c>
      <c r="F276">
        <v>3</v>
      </c>
      <c r="G276" t="s">
        <v>298</v>
      </c>
      <c r="H276">
        <v>15</v>
      </c>
      <c r="I276">
        <v>3</v>
      </c>
      <c r="K276" t="str">
        <f>VLOOKUP(G276,species.lookup!$A$2:$I$108,2,0)</f>
        <v>Spotted Goatfish</v>
      </c>
      <c r="L276" t="str">
        <f>VLOOKUP(G276,species.lookup!$A$2:$I$108,3,0)</f>
        <v>Pseudupeneus maculatus</v>
      </c>
      <c r="M276" t="str">
        <f>VLOOKUP(G276,species.lookup!$A$2:$I$108,4,0)</f>
        <v>Mullidae</v>
      </c>
      <c r="N276" t="str">
        <f>VLOOKUP(G276,species.lookup!$A$2:$I$108,5,0)</f>
        <v>Carnivores</v>
      </c>
      <c r="O276">
        <f>VLOOKUP(G276,species.lookup!$A$2:$I$108,6,0)</f>
        <v>0.01</v>
      </c>
      <c r="P276">
        <f>VLOOKUP(G276,species.lookup!$A$2:$I$108,7,0)</f>
        <v>3.12</v>
      </c>
      <c r="Q276">
        <f t="shared" si="4"/>
        <v>46.709447280887538</v>
      </c>
    </row>
    <row r="277" spans="1:17" x14ac:dyDescent="0.2">
      <c r="A277" s="32">
        <v>44140</v>
      </c>
      <c r="C277" t="s">
        <v>388</v>
      </c>
      <c r="D277" t="s">
        <v>384</v>
      </c>
      <c r="E277">
        <v>4</v>
      </c>
      <c r="F277">
        <v>3</v>
      </c>
      <c r="G277" t="s">
        <v>178</v>
      </c>
      <c r="H277">
        <v>15</v>
      </c>
      <c r="I277">
        <v>1</v>
      </c>
      <c r="K277" t="str">
        <f>VLOOKUP(G277,species.lookup!$A$2:$I$108,2,0)</f>
        <v>White Grunt</v>
      </c>
      <c r="L277" t="str">
        <f>VLOOKUP(G277,species.lookup!$A$2:$I$108,3,0)</f>
        <v>Haemulon plumieri</v>
      </c>
      <c r="M277" t="str">
        <f>VLOOKUP(G277,species.lookup!$A$2:$I$108,4,0)</f>
        <v>Haemulidae</v>
      </c>
      <c r="N277" t="str">
        <f>VLOOKUP(G277,species.lookup!$A$2:$I$108,5,0)</f>
        <v>Carnivores</v>
      </c>
      <c r="O277">
        <f>VLOOKUP(G277,species.lookup!$A$2:$I$108,6,0)</f>
        <v>1.21E-2</v>
      </c>
      <c r="P277">
        <f>VLOOKUP(G277,species.lookup!$A$2:$I$108,7,0)</f>
        <v>3.1612</v>
      </c>
      <c r="Q277">
        <f t="shared" si="4"/>
        <v>63.189520298695662</v>
      </c>
    </row>
    <row r="278" spans="1:17" x14ac:dyDescent="0.2">
      <c r="A278" s="32">
        <v>44140</v>
      </c>
      <c r="C278" t="s">
        <v>388</v>
      </c>
      <c r="D278" t="s">
        <v>384</v>
      </c>
      <c r="E278">
        <v>4</v>
      </c>
      <c r="F278">
        <v>3</v>
      </c>
      <c r="G278" t="s">
        <v>39</v>
      </c>
      <c r="H278">
        <v>15</v>
      </c>
      <c r="I278">
        <v>4</v>
      </c>
      <c r="K278" t="str">
        <f>VLOOKUP(G278,species.lookup!$A$2:$I$108,2,0)</f>
        <v>Blue Tang</v>
      </c>
      <c r="L278" t="str">
        <f>VLOOKUP(G278,species.lookup!$A$2:$I$108,3,0)</f>
        <v>Acanthurus coeruleus</v>
      </c>
      <c r="M278" t="str">
        <f>VLOOKUP(G278,species.lookup!$A$2:$I$108,4,0)</f>
        <v>Acanthuridae</v>
      </c>
      <c r="N278" t="str">
        <f>VLOOKUP(G278,species.lookup!$A$2:$I$108,5,0)</f>
        <v>Herbivores</v>
      </c>
      <c r="O278">
        <f>VLOOKUP(G278,species.lookup!$A$2:$I$108,6,0)</f>
        <v>4.1500000000000002E-2</v>
      </c>
      <c r="P278">
        <f>VLOOKUP(G278,species.lookup!$A$2:$I$108,7,0)</f>
        <v>2.8346</v>
      </c>
      <c r="Q278">
        <f t="shared" si="4"/>
        <v>89.494506928689532</v>
      </c>
    </row>
    <row r="279" spans="1:17" x14ac:dyDescent="0.2">
      <c r="A279" s="32">
        <v>44140</v>
      </c>
      <c r="C279" t="s">
        <v>388</v>
      </c>
      <c r="D279" t="s">
        <v>384</v>
      </c>
      <c r="E279">
        <v>4</v>
      </c>
      <c r="F279">
        <v>3</v>
      </c>
      <c r="G279" t="s">
        <v>30</v>
      </c>
      <c r="H279">
        <v>14</v>
      </c>
      <c r="I279">
        <v>1</v>
      </c>
      <c r="K279" t="str">
        <f>VLOOKUP(G279,species.lookup!$A$2:$I$108,2,0)</f>
        <v>Ocean Surgeonfish</v>
      </c>
      <c r="L279" t="str">
        <f>VLOOKUP(G279,species.lookup!$A$2:$I$108,3,0)</f>
        <v>Acanthurus bahianus</v>
      </c>
      <c r="M279" t="str">
        <f>VLOOKUP(G279,species.lookup!$A$2:$I$108,4,0)</f>
        <v>Acanthuridae</v>
      </c>
      <c r="N279" t="str">
        <f>VLOOKUP(G279,species.lookup!$A$2:$I$108,5,0)</f>
        <v>Herbivores</v>
      </c>
      <c r="O279">
        <f>VLOOKUP(G279,species.lookup!$A$2:$I$108,6,0)</f>
        <v>2.3699999999999999E-2</v>
      </c>
      <c r="P279">
        <f>VLOOKUP(G279,species.lookup!$A$2:$I$108,7,0)</f>
        <v>2.9752000000000001</v>
      </c>
      <c r="Q279">
        <f t="shared" si="4"/>
        <v>60.912787998674638</v>
      </c>
    </row>
    <row r="280" spans="1:17" x14ac:dyDescent="0.2">
      <c r="A280" s="32">
        <v>44140</v>
      </c>
      <c r="C280" t="s">
        <v>388</v>
      </c>
      <c r="D280" t="s">
        <v>384</v>
      </c>
      <c r="E280">
        <v>4</v>
      </c>
      <c r="F280">
        <v>3</v>
      </c>
      <c r="G280" t="s">
        <v>30</v>
      </c>
      <c r="H280">
        <v>21</v>
      </c>
      <c r="I280">
        <v>1</v>
      </c>
      <c r="K280" t="str">
        <f>VLOOKUP(G280,species.lookup!$A$2:$I$108,2,0)</f>
        <v>Ocean Surgeonfish</v>
      </c>
      <c r="L280" t="str">
        <f>VLOOKUP(G280,species.lookup!$A$2:$I$108,3,0)</f>
        <v>Acanthurus bahianus</v>
      </c>
      <c r="M280" t="str">
        <f>VLOOKUP(G280,species.lookup!$A$2:$I$108,4,0)</f>
        <v>Acanthuridae</v>
      </c>
      <c r="N280" t="str">
        <f>VLOOKUP(G280,species.lookup!$A$2:$I$108,5,0)</f>
        <v>Herbivores</v>
      </c>
      <c r="O280">
        <f>VLOOKUP(G280,species.lookup!$A$2:$I$108,6,0)</f>
        <v>2.3699999999999999E-2</v>
      </c>
      <c r="P280">
        <f>VLOOKUP(G280,species.lookup!$A$2:$I$108,7,0)</f>
        <v>2.9752000000000001</v>
      </c>
      <c r="Q280">
        <f t="shared" si="4"/>
        <v>203.52379481270356</v>
      </c>
    </row>
    <row r="281" spans="1:17" x14ac:dyDescent="0.2">
      <c r="A281" s="32">
        <v>44140</v>
      </c>
      <c r="C281" t="s">
        <v>388</v>
      </c>
      <c r="D281" t="s">
        <v>384</v>
      </c>
      <c r="E281">
        <v>4</v>
      </c>
      <c r="F281">
        <v>3</v>
      </c>
      <c r="G281" t="s">
        <v>346</v>
      </c>
      <c r="H281">
        <v>26</v>
      </c>
      <c r="I281">
        <v>1</v>
      </c>
      <c r="J281" t="s">
        <v>387</v>
      </c>
      <c r="K281" t="str">
        <f>VLOOKUP(G281,species.lookup!$A$2:$I$108,2,0)</f>
        <v>Stoplight Parrotfish</v>
      </c>
      <c r="L281" t="str">
        <f>VLOOKUP(G281,species.lookup!$A$2:$I$108,3,0)</f>
        <v>Sparisoma viride</v>
      </c>
      <c r="M281" t="str">
        <f>VLOOKUP(G281,species.lookup!$A$2:$I$108,4,0)</f>
        <v>Scaridae</v>
      </c>
      <c r="N281" t="str">
        <f>VLOOKUP(G281,species.lookup!$A$2:$I$108,5,0)</f>
        <v>Herbivores</v>
      </c>
      <c r="O281">
        <f>VLOOKUP(G281,species.lookup!$A$2:$I$108,6,0)</f>
        <v>2.5000000000000001E-2</v>
      </c>
      <c r="P281">
        <f>VLOOKUP(G281,species.lookup!$A$2:$I$108,7,0)</f>
        <v>2.9214000000000002</v>
      </c>
      <c r="Q281">
        <f t="shared" si="4"/>
        <v>340.12859682681631</v>
      </c>
    </row>
    <row r="282" spans="1:17" x14ac:dyDescent="0.2">
      <c r="A282" s="32">
        <v>44140</v>
      </c>
      <c r="C282" t="s">
        <v>388</v>
      </c>
      <c r="D282" t="s">
        <v>384</v>
      </c>
      <c r="E282">
        <v>4</v>
      </c>
      <c r="F282">
        <v>3</v>
      </c>
      <c r="G282" t="s">
        <v>222</v>
      </c>
      <c r="H282">
        <v>14</v>
      </c>
      <c r="I282">
        <v>1</v>
      </c>
      <c r="K282" t="str">
        <f>VLOOKUP(G282,species.lookup!$A$2:$I$108,2,0)</f>
        <v>Longspine squirrelfish</v>
      </c>
      <c r="L282" t="str">
        <f>VLOOKUP(G282,species.lookup!$A$2:$I$108,3,0)</f>
        <v>Holocentrus rufus</v>
      </c>
      <c r="M282" t="str">
        <f>VLOOKUP(G282,species.lookup!$A$2:$I$108,4,0)</f>
        <v>Holocentridae</v>
      </c>
      <c r="N282" t="str">
        <f>VLOOKUP(G282,species.lookup!$A$2:$I$108,5,0)</f>
        <v>Carnivores</v>
      </c>
      <c r="O282">
        <f>VLOOKUP(G282,species.lookup!$A$2:$I$108,6,0)</f>
        <v>1.1480000000000001E-2</v>
      </c>
      <c r="P282">
        <f>VLOOKUP(G282,species.lookup!$A$2:$I$108,7,0)</f>
        <v>2.89</v>
      </c>
      <c r="Q282">
        <f t="shared" si="4"/>
        <v>23.564157192149512</v>
      </c>
    </row>
    <row r="283" spans="1:17" x14ac:dyDescent="0.2">
      <c r="A283" s="32">
        <v>44140</v>
      </c>
      <c r="C283" t="s">
        <v>388</v>
      </c>
      <c r="D283" t="s">
        <v>384</v>
      </c>
      <c r="E283">
        <v>4</v>
      </c>
      <c r="F283">
        <v>3</v>
      </c>
      <c r="G283" t="s">
        <v>343</v>
      </c>
      <c r="H283">
        <v>23</v>
      </c>
      <c r="I283">
        <v>1</v>
      </c>
      <c r="J283" t="s">
        <v>387</v>
      </c>
      <c r="K283" t="str">
        <f>VLOOKUP(G283,species.lookup!$A$2:$I$108,2,0)</f>
        <v>Yellowtail parrotfish</v>
      </c>
      <c r="L283" t="str">
        <f>VLOOKUP(G283,species.lookup!$A$2:$I$108,3,0)</f>
        <v>Sparisoma rubiprinne</v>
      </c>
      <c r="M283" t="str">
        <f>VLOOKUP(G283,species.lookup!$A$2:$I$108,4,0)</f>
        <v>Scaridae</v>
      </c>
      <c r="N283" t="str">
        <f>VLOOKUP(G283,species.lookup!$A$2:$I$108,5,0)</f>
        <v>Herbivores</v>
      </c>
      <c r="O283">
        <f>VLOOKUP(G283,species.lookup!$A$2:$I$108,6,0)</f>
        <v>1.5599999999999999E-2</v>
      </c>
      <c r="P283">
        <f>VLOOKUP(G283,species.lookup!$A$2:$I$108,7,0)</f>
        <v>3.0640999999999998</v>
      </c>
      <c r="Q283">
        <f t="shared" si="4"/>
        <v>232.05710005305406</v>
      </c>
    </row>
    <row r="284" spans="1:17" x14ac:dyDescent="0.2">
      <c r="A284" s="32">
        <v>44140</v>
      </c>
      <c r="C284" t="s">
        <v>388</v>
      </c>
      <c r="D284" t="s">
        <v>384</v>
      </c>
      <c r="E284">
        <v>4</v>
      </c>
      <c r="F284">
        <v>3</v>
      </c>
      <c r="G284" t="s">
        <v>172</v>
      </c>
      <c r="H284">
        <v>13</v>
      </c>
      <c r="I284">
        <v>1</v>
      </c>
      <c r="K284" t="str">
        <f>VLOOKUP(G284,species.lookup!$A$2:$I$108,2,0)</f>
        <v>French Grunt</v>
      </c>
      <c r="L284" t="str">
        <f>VLOOKUP(G284,species.lookup!$A$2:$I$108,3,0)</f>
        <v>Haemulon flavolineatum</v>
      </c>
      <c r="M284" t="str">
        <f>VLOOKUP(G284,species.lookup!$A$2:$I$108,4,0)</f>
        <v>Haemulidae</v>
      </c>
      <c r="N284" t="str">
        <f>VLOOKUP(G284,species.lookup!$A$2:$I$108,5,0)</f>
        <v>Carnivores</v>
      </c>
      <c r="O284">
        <f>VLOOKUP(G284,species.lookup!$A$2:$I$108,6,0)</f>
        <v>1.2699999999999999E-2</v>
      </c>
      <c r="P284">
        <f>VLOOKUP(G284,species.lookup!$A$2:$I$108,7,0)</f>
        <v>3.1581000000000001</v>
      </c>
      <c r="Q284">
        <f t="shared" si="4"/>
        <v>41.855084386866508</v>
      </c>
    </row>
    <row r="285" spans="1:17" x14ac:dyDescent="0.2">
      <c r="A285" s="32">
        <v>44140</v>
      </c>
      <c r="C285" t="s">
        <v>388</v>
      </c>
      <c r="D285" t="s">
        <v>384</v>
      </c>
      <c r="E285">
        <v>4</v>
      </c>
      <c r="F285">
        <v>3</v>
      </c>
      <c r="G285" t="s">
        <v>318</v>
      </c>
      <c r="H285">
        <v>12</v>
      </c>
      <c r="I285">
        <v>1</v>
      </c>
      <c r="J285" t="s">
        <v>386</v>
      </c>
      <c r="K285" t="str">
        <f>VLOOKUP(G285,species.lookup!$A$2:$I$108,2,0)</f>
        <v>Striped Parrotfish</v>
      </c>
      <c r="L285" t="str">
        <f>VLOOKUP(G285,species.lookup!$A$2:$I$108,3,0)</f>
        <v>Scarus iserti</v>
      </c>
      <c r="M285" t="str">
        <f>VLOOKUP(G285,species.lookup!$A$2:$I$108,4,0)</f>
        <v>Scaridae</v>
      </c>
      <c r="N285" t="str">
        <f>VLOOKUP(G285,species.lookup!$A$2:$I$108,5,0)</f>
        <v>Herbivores</v>
      </c>
      <c r="O285">
        <f>VLOOKUP(G285,species.lookup!$A$2:$I$108,6,0)</f>
        <v>1.47E-2</v>
      </c>
      <c r="P285">
        <f>VLOOKUP(G285,species.lookup!$A$2:$I$108,7,0)</f>
        <v>3.0548000000000002</v>
      </c>
      <c r="Q285">
        <f t="shared" si="4"/>
        <v>29.107184931818338</v>
      </c>
    </row>
    <row r="286" spans="1:17" x14ac:dyDescent="0.2">
      <c r="A286" s="32">
        <v>44140</v>
      </c>
      <c r="C286" t="s">
        <v>388</v>
      </c>
      <c r="D286" t="s">
        <v>384</v>
      </c>
      <c r="E286">
        <v>4</v>
      </c>
      <c r="F286">
        <v>3</v>
      </c>
      <c r="G286" t="s">
        <v>318</v>
      </c>
      <c r="H286">
        <v>4</v>
      </c>
      <c r="I286">
        <v>2</v>
      </c>
      <c r="J286" t="s">
        <v>385</v>
      </c>
      <c r="K286" t="str">
        <f>VLOOKUP(G286,species.lookup!$A$2:$I$108,2,0)</f>
        <v>Striped Parrotfish</v>
      </c>
      <c r="L286" t="str">
        <f>VLOOKUP(G286,species.lookup!$A$2:$I$108,3,0)</f>
        <v>Scarus iserti</v>
      </c>
      <c r="M286" t="str">
        <f>VLOOKUP(G286,species.lookup!$A$2:$I$108,4,0)</f>
        <v>Scaridae</v>
      </c>
      <c r="N286" t="str">
        <f>VLOOKUP(G286,species.lookup!$A$2:$I$108,5,0)</f>
        <v>Herbivores</v>
      </c>
      <c r="O286">
        <f>VLOOKUP(G286,species.lookup!$A$2:$I$108,6,0)</f>
        <v>1.47E-2</v>
      </c>
      <c r="P286">
        <f>VLOOKUP(G286,species.lookup!$A$2:$I$108,7,0)</f>
        <v>3.0548000000000002</v>
      </c>
      <c r="Q286">
        <f t="shared" si="4"/>
        <v>1.0150564524775472</v>
      </c>
    </row>
    <row r="287" spans="1:17" x14ac:dyDescent="0.2">
      <c r="A287" s="32">
        <v>44140</v>
      </c>
      <c r="C287" t="s">
        <v>388</v>
      </c>
      <c r="D287" t="s">
        <v>384</v>
      </c>
      <c r="E287">
        <v>4</v>
      </c>
      <c r="F287">
        <v>3</v>
      </c>
      <c r="G287" t="s">
        <v>286</v>
      </c>
      <c r="H287">
        <v>10</v>
      </c>
      <c r="I287">
        <v>1</v>
      </c>
      <c r="K287" t="str">
        <f>VLOOKUP(G287,species.lookup!$A$2:$I$108,2,0)</f>
        <v>Yellowtail Snapper</v>
      </c>
      <c r="L287" t="str">
        <f>VLOOKUP(G287,species.lookup!$A$2:$I$108,3,0)</f>
        <v>Ocyurus chrysurus</v>
      </c>
      <c r="M287" t="str">
        <f>VLOOKUP(G287,species.lookup!$A$2:$I$108,4,0)</f>
        <v>Lutjanidae</v>
      </c>
      <c r="N287" t="str">
        <f>VLOOKUP(G287,species.lookup!$A$2:$I$108,5,0)</f>
        <v>Carnivores</v>
      </c>
      <c r="O287">
        <f>VLOOKUP(G287,species.lookup!$A$2:$I$108,6,0)</f>
        <v>4.0500000000000001E-2</v>
      </c>
      <c r="P287">
        <f>VLOOKUP(G287,species.lookup!$A$2:$I$108,7,0)</f>
        <v>2.718</v>
      </c>
      <c r="Q287">
        <f t="shared" si="4"/>
        <v>21.157045654464355</v>
      </c>
    </row>
    <row r="288" spans="1:17" x14ac:dyDescent="0.2">
      <c r="A288" s="32">
        <v>44140</v>
      </c>
      <c r="C288" t="s">
        <v>388</v>
      </c>
      <c r="D288" t="s">
        <v>384</v>
      </c>
      <c r="E288">
        <v>4</v>
      </c>
      <c r="F288">
        <v>3</v>
      </c>
      <c r="G288" t="s">
        <v>225</v>
      </c>
      <c r="H288">
        <v>8</v>
      </c>
      <c r="I288">
        <v>1</v>
      </c>
      <c r="K288" t="str">
        <f>VLOOKUP(G288,species.lookup!$A$2:$I$108,2,0)</f>
        <v>Hamlet spp.</v>
      </c>
      <c r="L288" t="str">
        <f>VLOOKUP(G288,species.lookup!$A$2:$I$108,3,0)</f>
        <v>Hypoplectrus puella</v>
      </c>
      <c r="M288" t="str">
        <f>VLOOKUP(G288,species.lookup!$A$2:$I$108,4,0)</f>
        <v>Serranidae</v>
      </c>
      <c r="N288" t="str">
        <f>VLOOKUP(G288,species.lookup!$A$2:$I$108,5,0)</f>
        <v>Carnivores</v>
      </c>
      <c r="O288">
        <f>VLOOKUP(G288,species.lookup!$A$2:$I$108,6,0)</f>
        <v>1.7780000000000001E-2</v>
      </c>
      <c r="P288">
        <f>VLOOKUP(G288,species.lookup!$A$2:$I$108,7,0)</f>
        <v>3.03</v>
      </c>
      <c r="Q288">
        <f t="shared" si="4"/>
        <v>9.6893449441386057</v>
      </c>
    </row>
    <row r="289" spans="1:17" x14ac:dyDescent="0.2">
      <c r="A289" s="32">
        <v>44140</v>
      </c>
      <c r="C289" t="s">
        <v>388</v>
      </c>
      <c r="D289" t="s">
        <v>384</v>
      </c>
      <c r="E289">
        <v>4</v>
      </c>
      <c r="F289">
        <v>3</v>
      </c>
      <c r="G289" t="s">
        <v>272</v>
      </c>
      <c r="H289">
        <v>23</v>
      </c>
      <c r="I289">
        <v>1</v>
      </c>
      <c r="K289" t="str">
        <f>VLOOKUP(G289,species.lookup!$A$2:$I$108,2,0)</f>
        <v>Goatfish</v>
      </c>
      <c r="L289" t="str">
        <f>VLOOKUP(G289,species.lookup!$A$2:$I$108,3,0)</f>
        <v>Mulloidichthys martinicus</v>
      </c>
      <c r="M289" t="str">
        <f>VLOOKUP(G289,species.lookup!$A$2:$I$108,4,0)</f>
        <v>Mullidae</v>
      </c>
      <c r="N289" t="str">
        <f>VLOOKUP(G289,species.lookup!$A$2:$I$108,5,0)</f>
        <v>Carnivores</v>
      </c>
      <c r="O289">
        <f>VLOOKUP(G289,species.lookup!$A$2:$I$108,6,0)</f>
        <v>9.7699999999999992E-3</v>
      </c>
      <c r="P289">
        <f>VLOOKUP(G289,species.lookup!$A$2:$I$108,7,0)</f>
        <v>3.12</v>
      </c>
      <c r="Q289">
        <f t="shared" si="4"/>
        <v>173.17508604424239</v>
      </c>
    </row>
    <row r="290" spans="1:17" x14ac:dyDescent="0.2">
      <c r="A290" s="32">
        <v>44140</v>
      </c>
      <c r="C290" t="s">
        <v>388</v>
      </c>
      <c r="D290" t="s">
        <v>384</v>
      </c>
      <c r="E290">
        <v>4</v>
      </c>
      <c r="F290">
        <v>3</v>
      </c>
      <c r="G290" t="s">
        <v>272</v>
      </c>
      <c r="H290">
        <v>20</v>
      </c>
      <c r="I290">
        <v>2</v>
      </c>
      <c r="K290" t="str">
        <f>VLOOKUP(G290,species.lookup!$A$2:$I$108,2,0)</f>
        <v>Goatfish</v>
      </c>
      <c r="L290" t="str">
        <f>VLOOKUP(G290,species.lookup!$A$2:$I$108,3,0)</f>
        <v>Mulloidichthys martinicus</v>
      </c>
      <c r="M290" t="str">
        <f>VLOOKUP(G290,species.lookup!$A$2:$I$108,4,0)</f>
        <v>Mullidae</v>
      </c>
      <c r="N290" t="str">
        <f>VLOOKUP(G290,species.lookup!$A$2:$I$108,5,0)</f>
        <v>Carnivores</v>
      </c>
      <c r="O290">
        <f>VLOOKUP(G290,species.lookup!$A$2:$I$108,6,0)</f>
        <v>9.7699999999999992E-3</v>
      </c>
      <c r="P290">
        <f>VLOOKUP(G290,species.lookup!$A$2:$I$108,7,0)</f>
        <v>3.12</v>
      </c>
      <c r="Q290">
        <f t="shared" si="4"/>
        <v>111.97166862172135</v>
      </c>
    </row>
    <row r="291" spans="1:17" x14ac:dyDescent="0.2">
      <c r="A291" s="32">
        <v>44140</v>
      </c>
      <c r="C291" t="s">
        <v>388</v>
      </c>
      <c r="D291" t="s">
        <v>384</v>
      </c>
      <c r="E291">
        <v>4</v>
      </c>
      <c r="F291">
        <v>3</v>
      </c>
      <c r="G291" t="s">
        <v>272</v>
      </c>
      <c r="H291">
        <v>24</v>
      </c>
      <c r="I291">
        <v>1</v>
      </c>
      <c r="K291" t="str">
        <f>VLOOKUP(G291,species.lookup!$A$2:$I$108,2,0)</f>
        <v>Goatfish</v>
      </c>
      <c r="L291" t="str">
        <f>VLOOKUP(G291,species.lookup!$A$2:$I$108,3,0)</f>
        <v>Mulloidichthys martinicus</v>
      </c>
      <c r="M291" t="str">
        <f>VLOOKUP(G291,species.lookup!$A$2:$I$108,4,0)</f>
        <v>Mullidae</v>
      </c>
      <c r="N291" t="str">
        <f>VLOOKUP(G291,species.lookup!$A$2:$I$108,5,0)</f>
        <v>Carnivores</v>
      </c>
      <c r="O291">
        <f>VLOOKUP(G291,species.lookup!$A$2:$I$108,6,0)</f>
        <v>9.7699999999999992E-3</v>
      </c>
      <c r="P291">
        <f>VLOOKUP(G291,species.lookup!$A$2:$I$108,7,0)</f>
        <v>3.12</v>
      </c>
      <c r="Q291">
        <f t="shared" si="4"/>
        <v>197.76691450042586</v>
      </c>
    </row>
    <row r="292" spans="1:17" x14ac:dyDescent="0.2">
      <c r="A292" s="32">
        <v>44140</v>
      </c>
      <c r="C292" t="s">
        <v>388</v>
      </c>
      <c r="D292" t="s">
        <v>384</v>
      </c>
      <c r="E292">
        <v>4</v>
      </c>
      <c r="F292">
        <v>3</v>
      </c>
      <c r="G292" t="s">
        <v>272</v>
      </c>
      <c r="H292">
        <v>13</v>
      </c>
      <c r="I292">
        <v>2</v>
      </c>
      <c r="K292" t="str">
        <f>VLOOKUP(G292,species.lookup!$A$2:$I$108,2,0)</f>
        <v>Goatfish</v>
      </c>
      <c r="L292" t="str">
        <f>VLOOKUP(G292,species.lookup!$A$2:$I$108,3,0)</f>
        <v>Mulloidichthys martinicus</v>
      </c>
      <c r="M292" t="str">
        <f>VLOOKUP(G292,species.lookup!$A$2:$I$108,4,0)</f>
        <v>Mullidae</v>
      </c>
      <c r="N292" t="str">
        <f>VLOOKUP(G292,species.lookup!$A$2:$I$108,5,0)</f>
        <v>Carnivores</v>
      </c>
      <c r="O292">
        <f>VLOOKUP(G292,species.lookup!$A$2:$I$108,6,0)</f>
        <v>9.7699999999999992E-3</v>
      </c>
      <c r="P292">
        <f>VLOOKUP(G292,species.lookup!$A$2:$I$108,7,0)</f>
        <v>3.12</v>
      </c>
      <c r="Q292">
        <f t="shared" si="4"/>
        <v>29.201006631237458</v>
      </c>
    </row>
    <row r="293" spans="1:17" x14ac:dyDescent="0.2">
      <c r="A293" s="32">
        <v>44140</v>
      </c>
      <c r="C293" t="s">
        <v>388</v>
      </c>
      <c r="D293" t="s">
        <v>384</v>
      </c>
      <c r="E293">
        <v>4</v>
      </c>
      <c r="F293">
        <v>3</v>
      </c>
      <c r="G293" t="s">
        <v>324</v>
      </c>
      <c r="H293">
        <v>20</v>
      </c>
      <c r="I293">
        <v>1</v>
      </c>
      <c r="J293" t="s">
        <v>387</v>
      </c>
      <c r="K293" t="str">
        <f>VLOOKUP(G293,species.lookup!$A$2:$I$108,2,0)</f>
        <v>Queen Parrotfish</v>
      </c>
      <c r="L293" t="str">
        <f>VLOOKUP(G293,species.lookup!$A$2:$I$108,3,0)</f>
        <v>Scarus vetula</v>
      </c>
      <c r="M293" t="str">
        <f>VLOOKUP(G293,species.lookup!$A$2:$I$108,4,0)</f>
        <v>Scaridae</v>
      </c>
      <c r="N293" t="str">
        <f>VLOOKUP(G293,species.lookup!$A$2:$I$108,5,0)</f>
        <v>Herbivores</v>
      </c>
      <c r="O293">
        <f>VLOOKUP(G293,species.lookup!$A$2:$I$108,6,0)</f>
        <v>2.5000000000000001E-2</v>
      </c>
      <c r="P293">
        <f>VLOOKUP(G293,species.lookup!$A$2:$I$108,7,0)</f>
        <v>2.9214000000000002</v>
      </c>
      <c r="Q293">
        <f t="shared" si="4"/>
        <v>158.04073398743014</v>
      </c>
    </row>
    <row r="294" spans="1:17" x14ac:dyDescent="0.2">
      <c r="A294" s="32">
        <v>44140</v>
      </c>
      <c r="C294" t="s">
        <v>388</v>
      </c>
      <c r="D294" t="s">
        <v>384</v>
      </c>
      <c r="E294">
        <v>4</v>
      </c>
      <c r="F294">
        <v>3</v>
      </c>
      <c r="G294" t="s">
        <v>178</v>
      </c>
      <c r="H294">
        <v>20</v>
      </c>
      <c r="I294">
        <v>5</v>
      </c>
      <c r="K294" t="str">
        <f>VLOOKUP(G294,species.lookup!$A$2:$I$108,2,0)</f>
        <v>White Grunt</v>
      </c>
      <c r="L294" t="str">
        <f>VLOOKUP(G294,species.lookup!$A$2:$I$108,3,0)</f>
        <v>Haemulon plumieri</v>
      </c>
      <c r="M294" t="str">
        <f>VLOOKUP(G294,species.lookup!$A$2:$I$108,4,0)</f>
        <v>Haemulidae</v>
      </c>
      <c r="N294" t="str">
        <f>VLOOKUP(G294,species.lookup!$A$2:$I$108,5,0)</f>
        <v>Carnivores</v>
      </c>
      <c r="O294">
        <f>VLOOKUP(G294,species.lookup!$A$2:$I$108,6,0)</f>
        <v>1.21E-2</v>
      </c>
      <c r="P294">
        <f>VLOOKUP(G294,species.lookup!$A$2:$I$108,7,0)</f>
        <v>3.1612</v>
      </c>
      <c r="Q294">
        <f t="shared" si="4"/>
        <v>156.89221435082123</v>
      </c>
    </row>
    <row r="295" spans="1:17" x14ac:dyDescent="0.2">
      <c r="A295" s="32">
        <v>44140</v>
      </c>
      <c r="C295" t="s">
        <v>388</v>
      </c>
      <c r="D295" t="s">
        <v>384</v>
      </c>
      <c r="E295">
        <v>4</v>
      </c>
      <c r="F295">
        <v>3</v>
      </c>
      <c r="G295" t="s">
        <v>178</v>
      </c>
      <c r="H295">
        <v>22</v>
      </c>
      <c r="I295">
        <v>5</v>
      </c>
      <c r="K295" t="str">
        <f>VLOOKUP(G295,species.lookup!$A$2:$I$108,2,0)</f>
        <v>White Grunt</v>
      </c>
      <c r="L295" t="str">
        <f>VLOOKUP(G295,species.lookup!$A$2:$I$108,3,0)</f>
        <v>Haemulon plumieri</v>
      </c>
      <c r="M295" t="str">
        <f>VLOOKUP(G295,species.lookup!$A$2:$I$108,4,0)</f>
        <v>Haemulidae</v>
      </c>
      <c r="N295" t="str">
        <f>VLOOKUP(G295,species.lookup!$A$2:$I$108,5,0)</f>
        <v>Carnivores</v>
      </c>
      <c r="O295">
        <f>VLOOKUP(G295,species.lookup!$A$2:$I$108,6,0)</f>
        <v>1.21E-2</v>
      </c>
      <c r="P295">
        <f>VLOOKUP(G295,species.lookup!$A$2:$I$108,7,0)</f>
        <v>3.1612</v>
      </c>
      <c r="Q295">
        <f t="shared" si="4"/>
        <v>212.05667570547089</v>
      </c>
    </row>
    <row r="296" spans="1:17" x14ac:dyDescent="0.2">
      <c r="A296" s="32">
        <v>44140</v>
      </c>
      <c r="C296" t="s">
        <v>388</v>
      </c>
      <c r="D296" t="s">
        <v>384</v>
      </c>
      <c r="E296">
        <v>4</v>
      </c>
      <c r="F296">
        <v>3</v>
      </c>
      <c r="G296" t="s">
        <v>178</v>
      </c>
      <c r="H296">
        <v>18</v>
      </c>
      <c r="I296">
        <v>7</v>
      </c>
      <c r="K296" t="str">
        <f>VLOOKUP(G296,species.lookup!$A$2:$I$108,2,0)</f>
        <v>White Grunt</v>
      </c>
      <c r="L296" t="str">
        <f>VLOOKUP(G296,species.lookup!$A$2:$I$108,3,0)</f>
        <v>Haemulon plumieri</v>
      </c>
      <c r="M296" t="str">
        <f>VLOOKUP(G296,species.lookup!$A$2:$I$108,4,0)</f>
        <v>Haemulidae</v>
      </c>
      <c r="N296" t="str">
        <f>VLOOKUP(G296,species.lookup!$A$2:$I$108,5,0)</f>
        <v>Carnivores</v>
      </c>
      <c r="O296">
        <f>VLOOKUP(G296,species.lookup!$A$2:$I$108,6,0)</f>
        <v>1.21E-2</v>
      </c>
      <c r="P296">
        <f>VLOOKUP(G296,species.lookup!$A$2:$I$108,7,0)</f>
        <v>3.1612</v>
      </c>
      <c r="Q296">
        <f t="shared" si="4"/>
        <v>112.44827910947038</v>
      </c>
    </row>
    <row r="297" spans="1:17" x14ac:dyDescent="0.2">
      <c r="A297" s="32">
        <v>44140</v>
      </c>
      <c r="C297" t="s">
        <v>388</v>
      </c>
      <c r="D297" t="s">
        <v>384</v>
      </c>
      <c r="E297">
        <v>4</v>
      </c>
      <c r="F297">
        <v>3</v>
      </c>
      <c r="G297" t="s">
        <v>30</v>
      </c>
      <c r="H297">
        <v>20</v>
      </c>
      <c r="I297">
        <v>1</v>
      </c>
      <c r="K297" t="str">
        <f>VLOOKUP(G297,species.lookup!$A$2:$I$108,2,0)</f>
        <v>Ocean Surgeonfish</v>
      </c>
      <c r="L297" t="str">
        <f>VLOOKUP(G297,species.lookup!$A$2:$I$108,3,0)</f>
        <v>Acanthurus bahianus</v>
      </c>
      <c r="M297" t="str">
        <f>VLOOKUP(G297,species.lookup!$A$2:$I$108,4,0)</f>
        <v>Acanthuridae</v>
      </c>
      <c r="N297" t="str">
        <f>VLOOKUP(G297,species.lookup!$A$2:$I$108,5,0)</f>
        <v>Herbivores</v>
      </c>
      <c r="O297">
        <f>VLOOKUP(G297,species.lookup!$A$2:$I$108,6,0)</f>
        <v>2.3699999999999999E-2</v>
      </c>
      <c r="P297">
        <f>VLOOKUP(G297,species.lookup!$A$2:$I$108,7,0)</f>
        <v>2.9752000000000001</v>
      </c>
      <c r="Q297">
        <f t="shared" si="4"/>
        <v>176.02436614067594</v>
      </c>
    </row>
    <row r="298" spans="1:17" x14ac:dyDescent="0.2">
      <c r="A298" s="32">
        <v>44140</v>
      </c>
      <c r="C298" t="s">
        <v>388</v>
      </c>
      <c r="D298" t="s">
        <v>384</v>
      </c>
      <c r="E298">
        <v>4</v>
      </c>
      <c r="F298">
        <v>3</v>
      </c>
      <c r="G298" t="s">
        <v>30</v>
      </c>
      <c r="H298">
        <v>22</v>
      </c>
      <c r="I298">
        <v>1</v>
      </c>
      <c r="K298" t="str">
        <f>VLOOKUP(G298,species.lookup!$A$2:$I$108,2,0)</f>
        <v>Ocean Surgeonfish</v>
      </c>
      <c r="L298" t="str">
        <f>VLOOKUP(G298,species.lookup!$A$2:$I$108,3,0)</f>
        <v>Acanthurus bahianus</v>
      </c>
      <c r="M298" t="str">
        <f>VLOOKUP(G298,species.lookup!$A$2:$I$108,4,0)</f>
        <v>Acanthuridae</v>
      </c>
      <c r="N298" t="str">
        <f>VLOOKUP(G298,species.lookup!$A$2:$I$108,5,0)</f>
        <v>Herbivores</v>
      </c>
      <c r="O298">
        <f>VLOOKUP(G298,species.lookup!$A$2:$I$108,6,0)</f>
        <v>2.3699999999999999E-2</v>
      </c>
      <c r="P298">
        <f>VLOOKUP(G298,species.lookup!$A$2:$I$108,7,0)</f>
        <v>2.9752000000000001</v>
      </c>
      <c r="Q298">
        <f t="shared" si="4"/>
        <v>233.73529950912376</v>
      </c>
    </row>
    <row r="299" spans="1:17" x14ac:dyDescent="0.2">
      <c r="A299" s="32">
        <v>44140</v>
      </c>
      <c r="C299" t="s">
        <v>388</v>
      </c>
      <c r="D299" t="s">
        <v>384</v>
      </c>
      <c r="E299">
        <v>4</v>
      </c>
      <c r="F299">
        <v>3</v>
      </c>
      <c r="G299" t="s">
        <v>259</v>
      </c>
      <c r="H299">
        <v>20</v>
      </c>
      <c r="I299">
        <v>1</v>
      </c>
      <c r="K299" t="str">
        <f>VLOOKUP(G299,species.lookup!$A$2:$I$108,2,0)</f>
        <v>Lane Snapper</v>
      </c>
      <c r="L299" t="str">
        <f>VLOOKUP(G299,species.lookup!$A$2:$I$108,3,0)</f>
        <v>Lutjanus synagris</v>
      </c>
      <c r="M299" t="str">
        <f>VLOOKUP(G299,species.lookup!$A$2:$I$108,4,0)</f>
        <v>Lutjanidae</v>
      </c>
      <c r="N299" t="str">
        <f>VLOOKUP(G299,species.lookup!$A$2:$I$108,5,0)</f>
        <v>Carnivores</v>
      </c>
      <c r="O299">
        <f>VLOOKUP(G299,species.lookup!$A$2:$I$108,6,0)</f>
        <v>2.9499999999999998E-2</v>
      </c>
      <c r="P299">
        <f>VLOOKUP(G299,species.lookup!$A$2:$I$108,7,0)</f>
        <v>2.8146</v>
      </c>
      <c r="Q299">
        <f t="shared" si="4"/>
        <v>135.42568524745823</v>
      </c>
    </row>
    <row r="300" spans="1:17" x14ac:dyDescent="0.2">
      <c r="A300" s="32">
        <v>44140</v>
      </c>
      <c r="C300" t="s">
        <v>388</v>
      </c>
      <c r="D300" t="s">
        <v>384</v>
      </c>
      <c r="E300">
        <v>4</v>
      </c>
      <c r="F300">
        <v>3</v>
      </c>
      <c r="G300" t="s">
        <v>39</v>
      </c>
      <c r="H300">
        <v>15</v>
      </c>
      <c r="I300">
        <v>20</v>
      </c>
      <c r="K300" t="str">
        <f>VLOOKUP(G300,species.lookup!$A$2:$I$108,2,0)</f>
        <v>Blue Tang</v>
      </c>
      <c r="L300" t="str">
        <f>VLOOKUP(G300,species.lookup!$A$2:$I$108,3,0)</f>
        <v>Acanthurus coeruleus</v>
      </c>
      <c r="M300" t="str">
        <f>VLOOKUP(G300,species.lookup!$A$2:$I$108,4,0)</f>
        <v>Acanthuridae</v>
      </c>
      <c r="N300" t="str">
        <f>VLOOKUP(G300,species.lookup!$A$2:$I$108,5,0)</f>
        <v>Herbivores</v>
      </c>
      <c r="O300">
        <f>VLOOKUP(G300,species.lookup!$A$2:$I$108,6,0)</f>
        <v>4.1500000000000002E-2</v>
      </c>
      <c r="P300">
        <f>VLOOKUP(G300,species.lookup!$A$2:$I$108,7,0)</f>
        <v>2.8346</v>
      </c>
      <c r="Q300">
        <f t="shared" si="4"/>
        <v>89.494506928689532</v>
      </c>
    </row>
    <row r="301" spans="1:17" x14ac:dyDescent="0.2">
      <c r="A301" s="32">
        <v>44140</v>
      </c>
      <c r="C301" t="s">
        <v>388</v>
      </c>
      <c r="D301" t="s">
        <v>384</v>
      </c>
      <c r="E301">
        <v>4</v>
      </c>
      <c r="F301">
        <v>3</v>
      </c>
      <c r="G301" t="s">
        <v>39</v>
      </c>
      <c r="H301">
        <v>8</v>
      </c>
      <c r="I301">
        <v>1</v>
      </c>
      <c r="K301" t="str">
        <f>VLOOKUP(G301,species.lookup!$A$2:$I$108,2,0)</f>
        <v>Blue Tang</v>
      </c>
      <c r="L301" t="str">
        <f>VLOOKUP(G301,species.lookup!$A$2:$I$108,3,0)</f>
        <v>Acanthurus coeruleus</v>
      </c>
      <c r="M301" t="str">
        <f>VLOOKUP(G301,species.lookup!$A$2:$I$108,4,0)</f>
        <v>Acanthuridae</v>
      </c>
      <c r="N301" t="str">
        <f>VLOOKUP(G301,species.lookup!$A$2:$I$108,5,0)</f>
        <v>Herbivores</v>
      </c>
      <c r="O301">
        <f>VLOOKUP(G301,species.lookup!$A$2:$I$108,6,0)</f>
        <v>4.1500000000000002E-2</v>
      </c>
      <c r="P301">
        <f>VLOOKUP(G301,species.lookup!$A$2:$I$108,7,0)</f>
        <v>2.8346</v>
      </c>
      <c r="Q301">
        <f t="shared" si="4"/>
        <v>15.064231248415338</v>
      </c>
    </row>
    <row r="302" spans="1:17" x14ac:dyDescent="0.2">
      <c r="A302" s="32">
        <v>44140</v>
      </c>
      <c r="C302" t="s">
        <v>388</v>
      </c>
      <c r="D302" t="s">
        <v>384</v>
      </c>
      <c r="E302">
        <v>4</v>
      </c>
      <c r="F302">
        <v>3</v>
      </c>
      <c r="G302" t="s">
        <v>346</v>
      </c>
      <c r="H302">
        <v>24</v>
      </c>
      <c r="I302">
        <v>1</v>
      </c>
      <c r="K302" t="str">
        <f>VLOOKUP(G302,species.lookup!$A$2:$I$108,2,0)</f>
        <v>Stoplight Parrotfish</v>
      </c>
      <c r="L302" t="str">
        <f>VLOOKUP(G302,species.lookup!$A$2:$I$108,3,0)</f>
        <v>Sparisoma viride</v>
      </c>
      <c r="M302" t="str">
        <f>VLOOKUP(G302,species.lookup!$A$2:$I$108,4,0)</f>
        <v>Scaridae</v>
      </c>
      <c r="N302" t="str">
        <f>VLOOKUP(G302,species.lookup!$A$2:$I$108,5,0)</f>
        <v>Herbivores</v>
      </c>
      <c r="O302">
        <f>VLOOKUP(G302,species.lookup!$A$2:$I$108,6,0)</f>
        <v>2.5000000000000001E-2</v>
      </c>
      <c r="P302">
        <f>VLOOKUP(G302,species.lookup!$A$2:$I$108,7,0)</f>
        <v>2.9214000000000002</v>
      </c>
      <c r="Q302">
        <f t="shared" si="4"/>
        <v>269.20872440026932</v>
      </c>
    </row>
    <row r="303" spans="1:17" x14ac:dyDescent="0.2">
      <c r="A303" s="32">
        <v>44140</v>
      </c>
      <c r="C303" t="s">
        <v>388</v>
      </c>
      <c r="D303" t="s">
        <v>384</v>
      </c>
      <c r="E303">
        <v>4</v>
      </c>
      <c r="F303">
        <v>3</v>
      </c>
      <c r="G303" t="s">
        <v>353</v>
      </c>
      <c r="H303">
        <v>10</v>
      </c>
      <c r="I303">
        <v>1</v>
      </c>
      <c r="K303" t="str">
        <f>VLOOKUP(G303,species.lookup!$A$2:$I$108,2,0)</f>
        <v>Dusky Damselfish</v>
      </c>
      <c r="L303" t="str">
        <f>VLOOKUP(G303,species.lookup!$A$2:$I$108,3,0)</f>
        <v>Stegastes adustus </v>
      </c>
      <c r="M303" t="str">
        <f>VLOOKUP(G303,species.lookup!$A$2:$I$108,4,0)</f>
        <v>Pomacentridae</v>
      </c>
      <c r="N303" t="str">
        <f>VLOOKUP(G303,species.lookup!$A$2:$I$108,5,0)</f>
        <v>Herbivores</v>
      </c>
      <c r="O303">
        <f>VLOOKUP(G303,species.lookup!$A$2:$I$108,6,0)</f>
        <v>1.95E-2</v>
      </c>
      <c r="P303">
        <f>VLOOKUP(G303,species.lookup!$A$2:$I$108,7,0)</f>
        <v>2.99</v>
      </c>
      <c r="Q303">
        <f t="shared" si="4"/>
        <v>19.056125808638321</v>
      </c>
    </row>
    <row r="304" spans="1:17" x14ac:dyDescent="0.2">
      <c r="A304" s="32">
        <v>44140</v>
      </c>
      <c r="C304" t="s">
        <v>388</v>
      </c>
      <c r="D304" t="s">
        <v>384</v>
      </c>
      <c r="E304">
        <v>4</v>
      </c>
      <c r="F304">
        <v>3</v>
      </c>
      <c r="G304" t="s">
        <v>194</v>
      </c>
      <c r="H304">
        <v>8</v>
      </c>
      <c r="I304">
        <v>1</v>
      </c>
      <c r="K304" t="str">
        <f>VLOOKUP(G304,species.lookup!$A$2:$I$108,2,0)</f>
        <v>Yellowhead Wrasse</v>
      </c>
      <c r="L304" t="str">
        <f>VLOOKUP(G304,species.lookup!$A$2:$I$108,3,0)</f>
        <v>Halichoeres garnoti</v>
      </c>
      <c r="M304" t="str">
        <f>VLOOKUP(G304,species.lookup!$A$2:$I$108,4,0)</f>
        <v>Labridae</v>
      </c>
      <c r="N304" t="str">
        <f>VLOOKUP(G304,species.lookup!$A$2:$I$108,5,0)</f>
        <v>Carnivores</v>
      </c>
      <c r="O304">
        <f>VLOOKUP(G304,species.lookup!$A$2:$I$108,6,0)</f>
        <v>0.01</v>
      </c>
      <c r="P304">
        <f>VLOOKUP(G304,species.lookup!$A$2:$I$108,7,0)</f>
        <v>3.13</v>
      </c>
      <c r="Q304">
        <f t="shared" si="4"/>
        <v>6.7092142277548126</v>
      </c>
    </row>
    <row r="305" spans="1:17" x14ac:dyDescent="0.2">
      <c r="A305" s="32">
        <v>44140</v>
      </c>
      <c r="C305" t="s">
        <v>388</v>
      </c>
      <c r="D305" t="s">
        <v>384</v>
      </c>
      <c r="E305">
        <v>4</v>
      </c>
      <c r="F305">
        <v>3</v>
      </c>
      <c r="G305" t="s">
        <v>374</v>
      </c>
      <c r="H305">
        <v>3</v>
      </c>
      <c r="I305">
        <v>5</v>
      </c>
      <c r="K305" t="str">
        <f>VLOOKUP(G305,species.lookup!$A$2:$I$108,2,0)</f>
        <v>Bluehead Wrasse</v>
      </c>
      <c r="L305" t="str">
        <f>VLOOKUP(G305,species.lookup!$A$2:$I$108,3,0)</f>
        <v>Thalassoma bifasciatum</v>
      </c>
      <c r="M305" t="str">
        <f>VLOOKUP(G305,species.lookup!$A$2:$I$108,4,0)</f>
        <v>Labridae</v>
      </c>
      <c r="N305" t="str">
        <f>VLOOKUP(G305,species.lookup!$A$2:$I$108,5,0)</f>
        <v>Carnivores</v>
      </c>
      <c r="O305">
        <f>VLOOKUP(G305,species.lookup!$A$2:$I$108,6,0)</f>
        <v>8.9099999999999995E-3</v>
      </c>
      <c r="P305">
        <f>VLOOKUP(G305,species.lookup!$A$2:$I$108,7,0)</f>
        <v>3.01</v>
      </c>
      <c r="Q305">
        <f t="shared" si="4"/>
        <v>0.24322750267948948</v>
      </c>
    </row>
    <row r="306" spans="1:17" x14ac:dyDescent="0.2">
      <c r="A306" s="32">
        <v>44140</v>
      </c>
      <c r="C306" t="s">
        <v>388</v>
      </c>
      <c r="D306" t="s">
        <v>384</v>
      </c>
      <c r="E306">
        <v>4</v>
      </c>
      <c r="F306">
        <v>3</v>
      </c>
      <c r="G306" t="s">
        <v>101</v>
      </c>
      <c r="H306">
        <v>10</v>
      </c>
      <c r="I306">
        <v>1</v>
      </c>
      <c r="K306" t="str">
        <f>VLOOKUP(G306,species.lookup!$A$2:$I$108,2,0)</f>
        <v>Coney</v>
      </c>
      <c r="L306" t="str">
        <f>VLOOKUP(G306,species.lookup!$A$2:$I$108,3,0)</f>
        <v>Cephalopholis fulva</v>
      </c>
      <c r="M306" t="str">
        <f>VLOOKUP(G306,species.lookup!$A$2:$I$108,4,0)</f>
        <v>Serranidae</v>
      </c>
      <c r="N306" t="str">
        <f>VLOOKUP(G306,species.lookup!$A$2:$I$108,5,0)</f>
        <v>Carnivores</v>
      </c>
      <c r="O306">
        <f>VLOOKUP(G306,species.lookup!$A$2:$I$108,6,0)</f>
        <v>1.7500000000000002E-2</v>
      </c>
      <c r="P306">
        <f>VLOOKUP(G306,species.lookup!$A$2:$I$108,7,0)</f>
        <v>3</v>
      </c>
      <c r="Q306">
        <f t="shared" si="4"/>
        <v>17.5</v>
      </c>
    </row>
    <row r="307" spans="1:17" x14ac:dyDescent="0.2">
      <c r="A307" s="32">
        <v>44140</v>
      </c>
      <c r="C307" t="s">
        <v>388</v>
      </c>
      <c r="D307" t="s">
        <v>384</v>
      </c>
      <c r="E307">
        <v>4</v>
      </c>
      <c r="F307">
        <v>3</v>
      </c>
      <c r="G307" t="s">
        <v>353</v>
      </c>
      <c r="H307">
        <v>7</v>
      </c>
      <c r="I307">
        <v>1</v>
      </c>
      <c r="K307" t="str">
        <f>VLOOKUP(G307,species.lookup!$A$2:$I$108,2,0)</f>
        <v>Dusky Damselfish</v>
      </c>
      <c r="L307" t="str">
        <f>VLOOKUP(G307,species.lookup!$A$2:$I$108,3,0)</f>
        <v>Stegastes adustus </v>
      </c>
      <c r="M307" t="str">
        <f>VLOOKUP(G307,species.lookup!$A$2:$I$108,4,0)</f>
        <v>Pomacentridae</v>
      </c>
      <c r="N307" t="str">
        <f>VLOOKUP(G307,species.lookup!$A$2:$I$108,5,0)</f>
        <v>Herbivores</v>
      </c>
      <c r="O307">
        <f>VLOOKUP(G307,species.lookup!$A$2:$I$108,6,0)</f>
        <v>1.95E-2</v>
      </c>
      <c r="P307">
        <f>VLOOKUP(G307,species.lookup!$A$2:$I$108,7,0)</f>
        <v>2.99</v>
      </c>
      <c r="Q307">
        <f t="shared" si="4"/>
        <v>6.5596059480892199</v>
      </c>
    </row>
    <row r="308" spans="1:17" x14ac:dyDescent="0.2">
      <c r="A308" s="32">
        <v>44140</v>
      </c>
      <c r="C308" t="s">
        <v>388</v>
      </c>
      <c r="D308" t="s">
        <v>384</v>
      </c>
      <c r="E308">
        <v>4</v>
      </c>
      <c r="F308">
        <v>3</v>
      </c>
      <c r="G308" t="s">
        <v>318</v>
      </c>
      <c r="H308">
        <v>2</v>
      </c>
      <c r="I308">
        <v>4</v>
      </c>
      <c r="J308" t="s">
        <v>385</v>
      </c>
      <c r="K308" t="str">
        <f>VLOOKUP(G308,species.lookup!$A$2:$I$108,2,0)</f>
        <v>Striped Parrotfish</v>
      </c>
      <c r="L308" t="str">
        <f>VLOOKUP(G308,species.lookup!$A$2:$I$108,3,0)</f>
        <v>Scarus iserti</v>
      </c>
      <c r="M308" t="str">
        <f>VLOOKUP(G308,species.lookup!$A$2:$I$108,4,0)</f>
        <v>Scaridae</v>
      </c>
      <c r="N308" t="str">
        <f>VLOOKUP(G308,species.lookup!$A$2:$I$108,5,0)</f>
        <v>Herbivores</v>
      </c>
      <c r="O308">
        <f>VLOOKUP(G308,species.lookup!$A$2:$I$108,6,0)</f>
        <v>1.47E-2</v>
      </c>
      <c r="P308">
        <f>VLOOKUP(G308,species.lookup!$A$2:$I$108,7,0)</f>
        <v>3.0548000000000002</v>
      </c>
      <c r="Q308">
        <f t="shared" si="4"/>
        <v>0.12215289538696959</v>
      </c>
    </row>
    <row r="309" spans="1:17" x14ac:dyDescent="0.2">
      <c r="A309" s="32">
        <v>44140</v>
      </c>
      <c r="C309" t="s">
        <v>388</v>
      </c>
      <c r="D309" t="s">
        <v>384</v>
      </c>
      <c r="E309">
        <v>5</v>
      </c>
      <c r="F309">
        <v>3</v>
      </c>
      <c r="G309" t="s">
        <v>36</v>
      </c>
      <c r="H309">
        <v>15</v>
      </c>
      <c r="I309">
        <v>2</v>
      </c>
      <c r="K309" t="str">
        <f>VLOOKUP(G309,species.lookup!$A$2:$I$108,2,0)</f>
        <v>Doctorfish</v>
      </c>
      <c r="L309" t="str">
        <f>VLOOKUP(G309,species.lookup!$A$2:$I$108,3,0)</f>
        <v>Acanthurus chirurgus</v>
      </c>
      <c r="M309" t="str">
        <f>VLOOKUP(G309,species.lookup!$A$2:$I$108,4,0)</f>
        <v>Acanthuridae</v>
      </c>
      <c r="N309" t="str">
        <f>VLOOKUP(G309,species.lookup!$A$2:$I$108,5,0)</f>
        <v>Herbivores</v>
      </c>
      <c r="O309">
        <f>VLOOKUP(G309,species.lookup!$A$2:$I$108,6,0)</f>
        <v>4.0000000000000001E-3</v>
      </c>
      <c r="P309">
        <f>VLOOKUP(G309,species.lookup!$A$2:$I$108,7,0)</f>
        <v>3.5327999999999999</v>
      </c>
      <c r="Q309">
        <f t="shared" si="4"/>
        <v>57.141967694863688</v>
      </c>
    </row>
    <row r="310" spans="1:17" x14ac:dyDescent="0.2">
      <c r="A310" s="32">
        <v>44140</v>
      </c>
      <c r="C310" t="s">
        <v>388</v>
      </c>
      <c r="D310" t="s">
        <v>384</v>
      </c>
      <c r="E310">
        <v>5</v>
      </c>
      <c r="F310">
        <v>3</v>
      </c>
      <c r="G310" t="s">
        <v>36</v>
      </c>
      <c r="H310">
        <v>18</v>
      </c>
      <c r="I310">
        <v>1</v>
      </c>
      <c r="K310" t="str">
        <f>VLOOKUP(G310,species.lookup!$A$2:$I$108,2,0)</f>
        <v>Doctorfish</v>
      </c>
      <c r="L310" t="str">
        <f>VLOOKUP(G310,species.lookup!$A$2:$I$108,3,0)</f>
        <v>Acanthurus chirurgus</v>
      </c>
      <c r="M310" t="str">
        <f>VLOOKUP(G310,species.lookup!$A$2:$I$108,4,0)</f>
        <v>Acanthuridae</v>
      </c>
      <c r="N310" t="str">
        <f>VLOOKUP(G310,species.lookup!$A$2:$I$108,5,0)</f>
        <v>Herbivores</v>
      </c>
      <c r="O310">
        <f>VLOOKUP(G310,species.lookup!$A$2:$I$108,6,0)</f>
        <v>4.0000000000000001E-3</v>
      </c>
      <c r="P310">
        <f>VLOOKUP(G310,species.lookup!$A$2:$I$108,7,0)</f>
        <v>3.5327999999999999</v>
      </c>
      <c r="Q310">
        <f t="shared" si="4"/>
        <v>108.81448159213437</v>
      </c>
    </row>
    <row r="311" spans="1:17" x14ac:dyDescent="0.2">
      <c r="A311" s="32">
        <v>44140</v>
      </c>
      <c r="C311" t="s">
        <v>388</v>
      </c>
      <c r="D311" t="s">
        <v>384</v>
      </c>
      <c r="E311">
        <v>5</v>
      </c>
      <c r="F311">
        <v>3</v>
      </c>
      <c r="G311" t="s">
        <v>172</v>
      </c>
      <c r="H311">
        <v>18</v>
      </c>
      <c r="I311">
        <v>1</v>
      </c>
      <c r="K311" t="str">
        <f>VLOOKUP(G311,species.lookup!$A$2:$I$108,2,0)</f>
        <v>French Grunt</v>
      </c>
      <c r="L311" t="str">
        <f>VLOOKUP(G311,species.lookup!$A$2:$I$108,3,0)</f>
        <v>Haemulon flavolineatum</v>
      </c>
      <c r="M311" t="str">
        <f>VLOOKUP(G311,species.lookup!$A$2:$I$108,4,0)</f>
        <v>Haemulidae</v>
      </c>
      <c r="N311" t="str">
        <f>VLOOKUP(G311,species.lookup!$A$2:$I$108,5,0)</f>
        <v>Carnivores</v>
      </c>
      <c r="O311">
        <f>VLOOKUP(G311,species.lookup!$A$2:$I$108,6,0)</f>
        <v>1.2699999999999999E-2</v>
      </c>
      <c r="P311">
        <f>VLOOKUP(G311,species.lookup!$A$2:$I$108,7,0)</f>
        <v>3.1581000000000001</v>
      </c>
      <c r="Q311">
        <f t="shared" si="4"/>
        <v>116.97143539816965</v>
      </c>
    </row>
    <row r="312" spans="1:17" x14ac:dyDescent="0.2">
      <c r="A312" s="32">
        <v>44140</v>
      </c>
      <c r="C312" t="s">
        <v>388</v>
      </c>
      <c r="D312" t="s">
        <v>384</v>
      </c>
      <c r="E312">
        <v>5</v>
      </c>
      <c r="F312">
        <v>3</v>
      </c>
      <c r="G312" t="s">
        <v>337</v>
      </c>
      <c r="H312">
        <v>16</v>
      </c>
      <c r="I312">
        <v>1</v>
      </c>
      <c r="J312" t="s">
        <v>387</v>
      </c>
      <c r="K312" t="str">
        <f>VLOOKUP(G312,species.lookup!$A$2:$I$108,2,0)</f>
        <v>Redtail Parrotfish</v>
      </c>
      <c r="L312" t="str">
        <f>VLOOKUP(G312,species.lookup!$A$2:$I$108,3,0)</f>
        <v>Sparisoma chrysopterum</v>
      </c>
      <c r="M312" t="str">
        <f>VLOOKUP(G312,species.lookup!$A$2:$I$108,4,0)</f>
        <v>Scaridae</v>
      </c>
      <c r="N312" t="str">
        <f>VLOOKUP(G312,species.lookup!$A$2:$I$108,5,0)</f>
        <v>Herbivores</v>
      </c>
      <c r="O312">
        <f>VLOOKUP(G312,species.lookup!$A$2:$I$108,6,0)</f>
        <v>9.9000000000000008E-3</v>
      </c>
      <c r="P312">
        <f>VLOOKUP(G312,species.lookup!$A$2:$I$108,7,0)</f>
        <v>3.1707999999999998</v>
      </c>
      <c r="Q312">
        <f t="shared" si="4"/>
        <v>65.111670183263541</v>
      </c>
    </row>
    <row r="313" spans="1:17" x14ac:dyDescent="0.2">
      <c r="A313" s="32">
        <v>44140</v>
      </c>
      <c r="C313" t="s">
        <v>388</v>
      </c>
      <c r="D313" t="s">
        <v>384</v>
      </c>
      <c r="E313">
        <v>5</v>
      </c>
      <c r="F313">
        <v>3</v>
      </c>
      <c r="G313" t="s">
        <v>318</v>
      </c>
      <c r="H313">
        <v>5</v>
      </c>
      <c r="I313">
        <v>10</v>
      </c>
      <c r="J313" t="s">
        <v>385</v>
      </c>
      <c r="K313" t="str">
        <f>VLOOKUP(G313,species.lookup!$A$2:$I$108,2,0)</f>
        <v>Striped Parrotfish</v>
      </c>
      <c r="L313" t="str">
        <f>VLOOKUP(G313,species.lookup!$A$2:$I$108,3,0)</f>
        <v>Scarus iserti</v>
      </c>
      <c r="M313" t="str">
        <f>VLOOKUP(G313,species.lookup!$A$2:$I$108,4,0)</f>
        <v>Scaridae</v>
      </c>
      <c r="N313" t="str">
        <f>VLOOKUP(G313,species.lookup!$A$2:$I$108,5,0)</f>
        <v>Herbivores</v>
      </c>
      <c r="O313">
        <f>VLOOKUP(G313,species.lookup!$A$2:$I$108,6,0)</f>
        <v>1.47E-2</v>
      </c>
      <c r="P313">
        <f>VLOOKUP(G313,species.lookup!$A$2:$I$108,7,0)</f>
        <v>3.0548000000000002</v>
      </c>
      <c r="Q313">
        <f t="shared" si="4"/>
        <v>2.0069238957862789</v>
      </c>
    </row>
    <row r="314" spans="1:17" x14ac:dyDescent="0.2">
      <c r="A314" s="32">
        <v>44140</v>
      </c>
      <c r="C314" t="s">
        <v>388</v>
      </c>
      <c r="D314" t="s">
        <v>384</v>
      </c>
      <c r="E314">
        <v>5</v>
      </c>
      <c r="F314">
        <v>3</v>
      </c>
      <c r="G314" t="s">
        <v>318</v>
      </c>
      <c r="H314">
        <v>8</v>
      </c>
      <c r="I314">
        <v>1</v>
      </c>
      <c r="J314" t="s">
        <v>385</v>
      </c>
      <c r="K314" t="str">
        <f>VLOOKUP(G314,species.lookup!$A$2:$I$108,2,0)</f>
        <v>Striped Parrotfish</v>
      </c>
      <c r="L314" t="str">
        <f>VLOOKUP(G314,species.lookup!$A$2:$I$108,3,0)</f>
        <v>Scarus iserti</v>
      </c>
      <c r="M314" t="str">
        <f>VLOOKUP(G314,species.lookup!$A$2:$I$108,4,0)</f>
        <v>Scaridae</v>
      </c>
      <c r="N314" t="str">
        <f>VLOOKUP(G314,species.lookup!$A$2:$I$108,5,0)</f>
        <v>Herbivores</v>
      </c>
      <c r="O314">
        <f>VLOOKUP(G314,species.lookup!$A$2:$I$108,6,0)</f>
        <v>1.47E-2</v>
      </c>
      <c r="P314">
        <f>VLOOKUP(G314,species.lookup!$A$2:$I$108,7,0)</f>
        <v>3.0548000000000002</v>
      </c>
      <c r="Q314">
        <f t="shared" si="4"/>
        <v>8.4348356905685886</v>
      </c>
    </row>
    <row r="315" spans="1:17" x14ac:dyDescent="0.2">
      <c r="A315" s="32">
        <v>44140</v>
      </c>
      <c r="C315" t="s">
        <v>388</v>
      </c>
      <c r="D315" t="s">
        <v>384</v>
      </c>
      <c r="E315">
        <v>5</v>
      </c>
      <c r="F315">
        <v>3</v>
      </c>
      <c r="G315" t="s">
        <v>191</v>
      </c>
      <c r="H315">
        <v>13</v>
      </c>
      <c r="I315">
        <v>1</v>
      </c>
      <c r="K315" t="str">
        <f>VLOOKUP(G315,species.lookup!$A$2:$I$108,2,0)</f>
        <v>Slippery Dick</v>
      </c>
      <c r="L315" t="str">
        <f>VLOOKUP(G315,species.lookup!$A$2:$I$108,3,0)</f>
        <v>Halichoeres bivittatus</v>
      </c>
      <c r="M315" t="str">
        <f>VLOOKUP(G315,species.lookup!$A$2:$I$108,4,0)</f>
        <v>Labridae</v>
      </c>
      <c r="N315" t="str">
        <f>VLOOKUP(G315,species.lookup!$A$2:$I$108,5,0)</f>
        <v>Carnivores</v>
      </c>
      <c r="O315">
        <f>VLOOKUP(G315,species.lookup!$A$2:$I$108,6,0)</f>
        <v>9.3299999999999998E-3</v>
      </c>
      <c r="P315">
        <f>VLOOKUP(G315,species.lookup!$A$2:$I$108,7,0)</f>
        <v>3.06</v>
      </c>
      <c r="Q315">
        <f t="shared" si="4"/>
        <v>23.908278260792379</v>
      </c>
    </row>
    <row r="316" spans="1:17" x14ac:dyDescent="0.2">
      <c r="A316" s="32">
        <v>44140</v>
      </c>
      <c r="C316" t="s">
        <v>388</v>
      </c>
      <c r="D316" t="s">
        <v>384</v>
      </c>
      <c r="E316">
        <v>5</v>
      </c>
      <c r="F316">
        <v>3</v>
      </c>
      <c r="G316" t="s">
        <v>191</v>
      </c>
      <c r="H316">
        <v>10</v>
      </c>
      <c r="I316">
        <v>2</v>
      </c>
      <c r="K316" t="str">
        <f>VLOOKUP(G316,species.lookup!$A$2:$I$108,2,0)</f>
        <v>Slippery Dick</v>
      </c>
      <c r="L316" t="str">
        <f>VLOOKUP(G316,species.lookup!$A$2:$I$108,3,0)</f>
        <v>Halichoeres bivittatus</v>
      </c>
      <c r="M316" t="str">
        <f>VLOOKUP(G316,species.lookup!$A$2:$I$108,4,0)</f>
        <v>Labridae</v>
      </c>
      <c r="N316" t="str">
        <f>VLOOKUP(G316,species.lookup!$A$2:$I$108,5,0)</f>
        <v>Carnivores</v>
      </c>
      <c r="O316">
        <f>VLOOKUP(G316,species.lookup!$A$2:$I$108,6,0)</f>
        <v>9.3299999999999998E-3</v>
      </c>
      <c r="P316">
        <f>VLOOKUP(G316,species.lookup!$A$2:$I$108,7,0)</f>
        <v>3.06</v>
      </c>
      <c r="Q316">
        <f t="shared" si="4"/>
        <v>10.712273288565926</v>
      </c>
    </row>
    <row r="317" spans="1:17" x14ac:dyDescent="0.2">
      <c r="A317" s="32">
        <v>44140</v>
      </c>
      <c r="C317" t="s">
        <v>388</v>
      </c>
      <c r="D317" t="s">
        <v>384</v>
      </c>
      <c r="E317">
        <v>5</v>
      </c>
      <c r="F317">
        <v>3</v>
      </c>
      <c r="G317" t="s">
        <v>346</v>
      </c>
      <c r="H317">
        <v>6</v>
      </c>
      <c r="I317">
        <v>2</v>
      </c>
      <c r="J317" t="s">
        <v>385</v>
      </c>
      <c r="K317" t="str">
        <f>VLOOKUP(G317,species.lookup!$A$2:$I$108,2,0)</f>
        <v>Stoplight Parrotfish</v>
      </c>
      <c r="L317" t="str">
        <f>VLOOKUP(G317,species.lookup!$A$2:$I$108,3,0)</f>
        <v>Sparisoma viride</v>
      </c>
      <c r="M317" t="str">
        <f>VLOOKUP(G317,species.lookup!$A$2:$I$108,4,0)</f>
        <v>Scaridae</v>
      </c>
      <c r="N317" t="str">
        <f>VLOOKUP(G317,species.lookup!$A$2:$I$108,5,0)</f>
        <v>Herbivores</v>
      </c>
      <c r="O317">
        <f>VLOOKUP(G317,species.lookup!$A$2:$I$108,6,0)</f>
        <v>2.5000000000000001E-2</v>
      </c>
      <c r="P317">
        <f>VLOOKUP(G317,species.lookup!$A$2:$I$108,7,0)</f>
        <v>2.9214000000000002</v>
      </c>
      <c r="Q317">
        <f t="shared" si="4"/>
        <v>4.6906288624930603</v>
      </c>
    </row>
    <row r="318" spans="1:17" x14ac:dyDescent="0.2">
      <c r="A318" s="32">
        <v>44140</v>
      </c>
      <c r="C318" t="s">
        <v>388</v>
      </c>
      <c r="D318" t="s">
        <v>384</v>
      </c>
      <c r="E318">
        <v>5</v>
      </c>
      <c r="F318">
        <v>3</v>
      </c>
      <c r="G318" t="s">
        <v>346</v>
      </c>
      <c r="H318">
        <v>4</v>
      </c>
      <c r="I318">
        <v>1</v>
      </c>
      <c r="J318" t="s">
        <v>385</v>
      </c>
      <c r="K318" t="str">
        <f>VLOOKUP(G318,species.lookup!$A$2:$I$108,2,0)</f>
        <v>Stoplight Parrotfish</v>
      </c>
      <c r="L318" t="str">
        <f>VLOOKUP(G318,species.lookup!$A$2:$I$108,3,0)</f>
        <v>Sparisoma viride</v>
      </c>
      <c r="M318" t="str">
        <f>VLOOKUP(G318,species.lookup!$A$2:$I$108,4,0)</f>
        <v>Scaridae</v>
      </c>
      <c r="N318" t="str">
        <f>VLOOKUP(G318,species.lookup!$A$2:$I$108,5,0)</f>
        <v>Herbivores</v>
      </c>
      <c r="O318">
        <f>VLOOKUP(G318,species.lookup!$A$2:$I$108,6,0)</f>
        <v>2.5000000000000001E-2</v>
      </c>
      <c r="P318">
        <f>VLOOKUP(G318,species.lookup!$A$2:$I$108,7,0)</f>
        <v>2.9214000000000002</v>
      </c>
      <c r="Q318">
        <f t="shared" si="4"/>
        <v>1.4348221330880631</v>
      </c>
    </row>
    <row r="319" spans="1:17" x14ac:dyDescent="0.2">
      <c r="A319" s="32">
        <v>44140</v>
      </c>
      <c r="C319" t="s">
        <v>388</v>
      </c>
      <c r="D319" t="s">
        <v>384</v>
      </c>
      <c r="E319">
        <v>5</v>
      </c>
      <c r="F319">
        <v>3</v>
      </c>
      <c r="G319" t="s">
        <v>36</v>
      </c>
      <c r="H319">
        <v>17</v>
      </c>
      <c r="I319">
        <v>1</v>
      </c>
      <c r="K319" t="str">
        <f>VLOOKUP(G319,species.lookup!$A$2:$I$108,2,0)</f>
        <v>Doctorfish</v>
      </c>
      <c r="L319" t="str">
        <f>VLOOKUP(G319,species.lookup!$A$2:$I$108,3,0)</f>
        <v>Acanthurus chirurgus</v>
      </c>
      <c r="M319" t="str">
        <f>VLOOKUP(G319,species.lookup!$A$2:$I$108,4,0)</f>
        <v>Acanthuridae</v>
      </c>
      <c r="N319" t="str">
        <f>VLOOKUP(G319,species.lookup!$A$2:$I$108,5,0)</f>
        <v>Herbivores</v>
      </c>
      <c r="O319">
        <f>VLOOKUP(G319,species.lookup!$A$2:$I$108,6,0)</f>
        <v>4.0000000000000001E-3</v>
      </c>
      <c r="P319">
        <f>VLOOKUP(G319,species.lookup!$A$2:$I$108,7,0)</f>
        <v>3.5327999999999999</v>
      </c>
      <c r="Q319">
        <f t="shared" si="4"/>
        <v>88.918052221936009</v>
      </c>
    </row>
    <row r="320" spans="1:17" x14ac:dyDescent="0.2">
      <c r="A320" s="32">
        <v>44140</v>
      </c>
      <c r="C320" t="s">
        <v>388</v>
      </c>
      <c r="D320" t="s">
        <v>384</v>
      </c>
      <c r="E320">
        <v>5</v>
      </c>
      <c r="F320">
        <v>3</v>
      </c>
      <c r="G320" t="s">
        <v>30</v>
      </c>
      <c r="H320">
        <v>18</v>
      </c>
      <c r="I320">
        <v>2</v>
      </c>
      <c r="K320" t="str">
        <f>VLOOKUP(G320,species.lookup!$A$2:$I$108,2,0)</f>
        <v>Ocean Surgeonfish</v>
      </c>
      <c r="L320" t="str">
        <f>VLOOKUP(G320,species.lookup!$A$2:$I$108,3,0)</f>
        <v>Acanthurus bahianus</v>
      </c>
      <c r="M320" t="str">
        <f>VLOOKUP(G320,species.lookup!$A$2:$I$108,4,0)</f>
        <v>Acanthuridae</v>
      </c>
      <c r="N320" t="str">
        <f>VLOOKUP(G320,species.lookup!$A$2:$I$108,5,0)</f>
        <v>Herbivores</v>
      </c>
      <c r="O320">
        <f>VLOOKUP(G320,species.lookup!$A$2:$I$108,6,0)</f>
        <v>2.3699999999999999E-2</v>
      </c>
      <c r="P320">
        <f>VLOOKUP(G320,species.lookup!$A$2:$I$108,7,0)</f>
        <v>2.9752000000000001</v>
      </c>
      <c r="Q320">
        <f t="shared" si="4"/>
        <v>128.65749852251687</v>
      </c>
    </row>
    <row r="321" spans="1:17" x14ac:dyDescent="0.2">
      <c r="A321" s="32">
        <v>44140</v>
      </c>
      <c r="C321" t="s">
        <v>388</v>
      </c>
      <c r="D321" t="s">
        <v>384</v>
      </c>
      <c r="E321">
        <v>5</v>
      </c>
      <c r="F321">
        <v>3</v>
      </c>
      <c r="G321" t="s">
        <v>334</v>
      </c>
      <c r="H321">
        <v>5</v>
      </c>
      <c r="I321">
        <v>1</v>
      </c>
      <c r="J321" t="s">
        <v>385</v>
      </c>
      <c r="K321" t="str">
        <f>VLOOKUP(G321,species.lookup!$A$2:$I$108,2,0)</f>
        <v>Redband Parrotfish</v>
      </c>
      <c r="L321" t="str">
        <f>VLOOKUP(G321,species.lookup!$A$2:$I$108,3,0)</f>
        <v>Sparisoma aurofrenatum</v>
      </c>
      <c r="M321" t="str">
        <f>VLOOKUP(G321,species.lookup!$A$2:$I$108,4,0)</f>
        <v>Scaridae</v>
      </c>
      <c r="N321" t="str">
        <f>VLOOKUP(G321,species.lookup!$A$2:$I$108,5,0)</f>
        <v>Herbivores</v>
      </c>
      <c r="O321">
        <f>VLOOKUP(G321,species.lookup!$A$2:$I$108,6,0)</f>
        <v>4.5999999999999999E-3</v>
      </c>
      <c r="P321">
        <f>VLOOKUP(G321,species.lookup!$A$2:$I$108,7,0)</f>
        <v>3.4291</v>
      </c>
      <c r="Q321">
        <f t="shared" si="4"/>
        <v>1.1470857206847838</v>
      </c>
    </row>
    <row r="322" spans="1:17" x14ac:dyDescent="0.2">
      <c r="A322" s="32">
        <v>44140</v>
      </c>
      <c r="C322" t="s">
        <v>388</v>
      </c>
      <c r="D322" t="s">
        <v>384</v>
      </c>
      <c r="E322">
        <v>5</v>
      </c>
      <c r="F322">
        <v>3</v>
      </c>
      <c r="G322" t="s">
        <v>334</v>
      </c>
      <c r="H322">
        <v>6</v>
      </c>
      <c r="I322">
        <v>1</v>
      </c>
      <c r="J322" t="s">
        <v>385</v>
      </c>
      <c r="K322" t="str">
        <f>VLOOKUP(G322,species.lookup!$A$2:$I$108,2,0)</f>
        <v>Redband Parrotfish</v>
      </c>
      <c r="L322" t="str">
        <f>VLOOKUP(G322,species.lookup!$A$2:$I$108,3,0)</f>
        <v>Sparisoma aurofrenatum</v>
      </c>
      <c r="M322" t="str">
        <f>VLOOKUP(G322,species.lookup!$A$2:$I$108,4,0)</f>
        <v>Scaridae</v>
      </c>
      <c r="N322" t="str">
        <f>VLOOKUP(G322,species.lookup!$A$2:$I$108,5,0)</f>
        <v>Herbivores</v>
      </c>
      <c r="O322">
        <f>VLOOKUP(G322,species.lookup!$A$2:$I$108,6,0)</f>
        <v>4.5999999999999999E-3</v>
      </c>
      <c r="P322">
        <f>VLOOKUP(G322,species.lookup!$A$2:$I$108,7,0)</f>
        <v>3.4291</v>
      </c>
      <c r="Q322">
        <f t="shared" si="4"/>
        <v>2.1434644468897606</v>
      </c>
    </row>
    <row r="323" spans="1:17" x14ac:dyDescent="0.2">
      <c r="A323" s="32">
        <v>44140</v>
      </c>
      <c r="C323" t="s">
        <v>388</v>
      </c>
      <c r="D323" t="s">
        <v>384</v>
      </c>
      <c r="E323">
        <v>5</v>
      </c>
      <c r="F323">
        <v>3</v>
      </c>
      <c r="G323" t="s">
        <v>318</v>
      </c>
      <c r="H323">
        <v>4</v>
      </c>
      <c r="I323">
        <v>6</v>
      </c>
      <c r="J323" t="s">
        <v>385</v>
      </c>
      <c r="K323" t="str">
        <f>VLOOKUP(G323,species.lookup!$A$2:$I$108,2,0)</f>
        <v>Striped Parrotfish</v>
      </c>
      <c r="L323" t="str">
        <f>VLOOKUP(G323,species.lookup!$A$2:$I$108,3,0)</f>
        <v>Scarus iserti</v>
      </c>
      <c r="M323" t="str">
        <f>VLOOKUP(G323,species.lookup!$A$2:$I$108,4,0)</f>
        <v>Scaridae</v>
      </c>
      <c r="N323" t="str">
        <f>VLOOKUP(G323,species.lookup!$A$2:$I$108,5,0)</f>
        <v>Herbivores</v>
      </c>
      <c r="O323">
        <f>VLOOKUP(G323,species.lookup!$A$2:$I$108,6,0)</f>
        <v>1.47E-2</v>
      </c>
      <c r="P323">
        <f>VLOOKUP(G323,species.lookup!$A$2:$I$108,7,0)</f>
        <v>3.0548000000000002</v>
      </c>
      <c r="Q323">
        <f t="shared" ref="Q323:Q386" si="5">O323*H323^P323</f>
        <v>1.0150564524775472</v>
      </c>
    </row>
    <row r="324" spans="1:17" x14ac:dyDescent="0.2">
      <c r="A324" s="32">
        <v>44140</v>
      </c>
      <c r="C324" t="s">
        <v>388</v>
      </c>
      <c r="D324" t="s">
        <v>384</v>
      </c>
      <c r="E324">
        <v>5</v>
      </c>
      <c r="F324">
        <v>3</v>
      </c>
      <c r="G324" t="s">
        <v>318</v>
      </c>
      <c r="H324">
        <v>8</v>
      </c>
      <c r="I324">
        <v>4</v>
      </c>
      <c r="J324" t="s">
        <v>385</v>
      </c>
      <c r="K324" t="str">
        <f>VLOOKUP(G324,species.lookup!$A$2:$I$108,2,0)</f>
        <v>Striped Parrotfish</v>
      </c>
      <c r="L324" t="str">
        <f>VLOOKUP(G324,species.lookup!$A$2:$I$108,3,0)</f>
        <v>Scarus iserti</v>
      </c>
      <c r="M324" t="str">
        <f>VLOOKUP(G324,species.lookup!$A$2:$I$108,4,0)</f>
        <v>Scaridae</v>
      </c>
      <c r="N324" t="str">
        <f>VLOOKUP(G324,species.lookup!$A$2:$I$108,5,0)</f>
        <v>Herbivores</v>
      </c>
      <c r="O324">
        <f>VLOOKUP(G324,species.lookup!$A$2:$I$108,6,0)</f>
        <v>1.47E-2</v>
      </c>
      <c r="P324">
        <f>VLOOKUP(G324,species.lookup!$A$2:$I$108,7,0)</f>
        <v>3.0548000000000002</v>
      </c>
      <c r="Q324">
        <f t="shared" si="5"/>
        <v>8.4348356905685886</v>
      </c>
    </row>
    <row r="325" spans="1:17" x14ac:dyDescent="0.2">
      <c r="A325" s="32">
        <v>44140</v>
      </c>
      <c r="C325" t="s">
        <v>388</v>
      </c>
      <c r="D325" t="s">
        <v>384</v>
      </c>
      <c r="E325">
        <v>5</v>
      </c>
      <c r="F325">
        <v>3</v>
      </c>
      <c r="G325" t="s">
        <v>203</v>
      </c>
      <c r="H325">
        <v>8</v>
      </c>
      <c r="I325">
        <v>1</v>
      </c>
      <c r="K325" t="str">
        <f>VLOOKUP(G325,species.lookup!$A$2:$I$108,2,0)</f>
        <v>Puddingwife</v>
      </c>
      <c r="L325" t="str">
        <f>VLOOKUP(G325,species.lookup!$A$2:$I$108,3,0)</f>
        <v>Halichoeres radiatus</v>
      </c>
      <c r="M325" t="str">
        <f>VLOOKUP(G325,species.lookup!$A$2:$I$108,4,0)</f>
        <v>Labridae</v>
      </c>
      <c r="N325" t="str">
        <f>VLOOKUP(G325,species.lookup!$A$2:$I$108,5,0)</f>
        <v>Carnivores</v>
      </c>
      <c r="O325">
        <f>VLOOKUP(G325,species.lookup!$A$2:$I$108,6,0)</f>
        <v>1.3100000000000001E-2</v>
      </c>
      <c r="P325">
        <f>VLOOKUP(G325,species.lookup!$A$2:$I$108,7,0)</f>
        <v>3.0379999999999998</v>
      </c>
      <c r="Q325">
        <f t="shared" si="5"/>
        <v>7.2586971357628647</v>
      </c>
    </row>
    <row r="326" spans="1:17" x14ac:dyDescent="0.2">
      <c r="A326" s="32">
        <v>44140</v>
      </c>
      <c r="C326" t="s">
        <v>388</v>
      </c>
      <c r="D326" t="s">
        <v>384</v>
      </c>
      <c r="E326">
        <v>5</v>
      </c>
      <c r="F326">
        <v>3</v>
      </c>
      <c r="G326" t="s">
        <v>200</v>
      </c>
      <c r="H326">
        <v>16</v>
      </c>
      <c r="I326">
        <v>1</v>
      </c>
      <c r="K326" t="str">
        <f>VLOOKUP(G326,species.lookup!$A$2:$I$108,2,0)</f>
        <v>Blackear Wrasse</v>
      </c>
      <c r="L326" t="str">
        <f>VLOOKUP(G326,species.lookup!$A$2:$I$108,3,0)</f>
        <v>Halichoeres poeyi</v>
      </c>
      <c r="M326" t="str">
        <f>VLOOKUP(G326,species.lookup!$A$2:$I$108,4,0)</f>
        <v>Labridae</v>
      </c>
      <c r="N326" t="str">
        <f>VLOOKUP(G326,species.lookup!$A$2:$I$108,5,0)</f>
        <v>Herbivores</v>
      </c>
      <c r="O326">
        <f>VLOOKUP(G326,species.lookup!$A$2:$I$108,6,0)</f>
        <v>1.023E-2</v>
      </c>
      <c r="P326">
        <f>VLOOKUP(G326,species.lookup!$A$2:$I$108,7,0)</f>
        <v>3.06</v>
      </c>
      <c r="Q326">
        <f t="shared" si="5"/>
        <v>49.486048978633107</v>
      </c>
    </row>
    <row r="327" spans="1:17" x14ac:dyDescent="0.2">
      <c r="A327" s="32">
        <v>44140</v>
      </c>
      <c r="C327" t="s">
        <v>388</v>
      </c>
      <c r="D327" t="s">
        <v>384</v>
      </c>
      <c r="E327">
        <v>5</v>
      </c>
      <c r="F327">
        <v>3</v>
      </c>
      <c r="G327" t="s">
        <v>203</v>
      </c>
      <c r="H327">
        <v>8</v>
      </c>
      <c r="I327">
        <v>1</v>
      </c>
      <c r="K327" t="str">
        <f>VLOOKUP(G327,species.lookup!$A$2:$I$108,2,0)</f>
        <v>Puddingwife</v>
      </c>
      <c r="L327" t="str">
        <f>VLOOKUP(G327,species.lookup!$A$2:$I$108,3,0)</f>
        <v>Halichoeres radiatus</v>
      </c>
      <c r="M327" t="str">
        <f>VLOOKUP(G327,species.lookup!$A$2:$I$108,4,0)</f>
        <v>Labridae</v>
      </c>
      <c r="N327" t="str">
        <f>VLOOKUP(G327,species.lookup!$A$2:$I$108,5,0)</f>
        <v>Carnivores</v>
      </c>
      <c r="O327">
        <f>VLOOKUP(G327,species.lookup!$A$2:$I$108,6,0)</f>
        <v>1.3100000000000001E-2</v>
      </c>
      <c r="P327">
        <f>VLOOKUP(G327,species.lookup!$A$2:$I$108,7,0)</f>
        <v>3.0379999999999998</v>
      </c>
      <c r="Q327">
        <f t="shared" si="5"/>
        <v>7.2586971357628647</v>
      </c>
    </row>
    <row r="328" spans="1:17" x14ac:dyDescent="0.2">
      <c r="A328" s="32">
        <v>44140</v>
      </c>
      <c r="C328" t="s">
        <v>388</v>
      </c>
      <c r="D328" t="s">
        <v>384</v>
      </c>
      <c r="E328">
        <v>5</v>
      </c>
      <c r="F328">
        <v>3</v>
      </c>
      <c r="G328" t="s">
        <v>39</v>
      </c>
      <c r="H328">
        <v>4</v>
      </c>
      <c r="I328">
        <v>1</v>
      </c>
      <c r="K328" t="str">
        <f>VLOOKUP(G328,species.lookup!$A$2:$I$108,2,0)</f>
        <v>Blue Tang</v>
      </c>
      <c r="L328" t="str">
        <f>VLOOKUP(G328,species.lookup!$A$2:$I$108,3,0)</f>
        <v>Acanthurus coeruleus</v>
      </c>
      <c r="M328" t="str">
        <f>VLOOKUP(G328,species.lookup!$A$2:$I$108,4,0)</f>
        <v>Acanthuridae</v>
      </c>
      <c r="N328" t="str">
        <f>VLOOKUP(G328,species.lookup!$A$2:$I$108,5,0)</f>
        <v>Herbivores</v>
      </c>
      <c r="O328">
        <f>VLOOKUP(G328,species.lookup!$A$2:$I$108,6,0)</f>
        <v>4.1500000000000002E-2</v>
      </c>
      <c r="P328">
        <f>VLOOKUP(G328,species.lookup!$A$2:$I$108,7,0)</f>
        <v>2.8346</v>
      </c>
      <c r="Q328">
        <f t="shared" si="5"/>
        <v>2.1117735602071006</v>
      </c>
    </row>
    <row r="329" spans="1:17" x14ac:dyDescent="0.2">
      <c r="A329" s="32">
        <v>44140</v>
      </c>
      <c r="C329" t="s">
        <v>388</v>
      </c>
      <c r="D329" t="s">
        <v>384</v>
      </c>
      <c r="E329">
        <v>5</v>
      </c>
      <c r="F329">
        <v>3</v>
      </c>
      <c r="G329" t="s">
        <v>39</v>
      </c>
      <c r="H329">
        <v>8</v>
      </c>
      <c r="I329">
        <v>2</v>
      </c>
      <c r="K329" t="str">
        <f>VLOOKUP(G329,species.lookup!$A$2:$I$108,2,0)</f>
        <v>Blue Tang</v>
      </c>
      <c r="L329" t="str">
        <f>VLOOKUP(G329,species.lookup!$A$2:$I$108,3,0)</f>
        <v>Acanthurus coeruleus</v>
      </c>
      <c r="M329" t="str">
        <f>VLOOKUP(G329,species.lookup!$A$2:$I$108,4,0)</f>
        <v>Acanthuridae</v>
      </c>
      <c r="N329" t="str">
        <f>VLOOKUP(G329,species.lookup!$A$2:$I$108,5,0)</f>
        <v>Herbivores</v>
      </c>
      <c r="O329">
        <f>VLOOKUP(G329,species.lookup!$A$2:$I$108,6,0)</f>
        <v>4.1500000000000002E-2</v>
      </c>
      <c r="P329">
        <f>VLOOKUP(G329,species.lookup!$A$2:$I$108,7,0)</f>
        <v>2.8346</v>
      </c>
      <c r="Q329">
        <f t="shared" si="5"/>
        <v>15.064231248415338</v>
      </c>
    </row>
    <row r="330" spans="1:17" x14ac:dyDescent="0.2">
      <c r="A330" s="32">
        <v>44140</v>
      </c>
      <c r="C330" t="s">
        <v>388</v>
      </c>
      <c r="D330" t="s">
        <v>384</v>
      </c>
      <c r="E330">
        <v>5</v>
      </c>
      <c r="F330">
        <v>3</v>
      </c>
      <c r="G330" t="s">
        <v>39</v>
      </c>
      <c r="H330">
        <v>12</v>
      </c>
      <c r="I330">
        <v>1</v>
      </c>
      <c r="K330" t="str">
        <f>VLOOKUP(G330,species.lookup!$A$2:$I$108,2,0)</f>
        <v>Blue Tang</v>
      </c>
      <c r="L330" t="str">
        <f>VLOOKUP(G330,species.lookup!$A$2:$I$108,3,0)</f>
        <v>Acanthurus coeruleus</v>
      </c>
      <c r="M330" t="str">
        <f>VLOOKUP(G330,species.lookup!$A$2:$I$108,4,0)</f>
        <v>Acanthuridae</v>
      </c>
      <c r="N330" t="str">
        <f>VLOOKUP(G330,species.lookup!$A$2:$I$108,5,0)</f>
        <v>Herbivores</v>
      </c>
      <c r="O330">
        <f>VLOOKUP(G330,species.lookup!$A$2:$I$108,6,0)</f>
        <v>4.1500000000000002E-2</v>
      </c>
      <c r="P330">
        <f>VLOOKUP(G330,species.lookup!$A$2:$I$108,7,0)</f>
        <v>2.8346</v>
      </c>
      <c r="Q330">
        <f t="shared" si="5"/>
        <v>47.543949588135646</v>
      </c>
    </row>
    <row r="331" spans="1:17" x14ac:dyDescent="0.2">
      <c r="A331" s="32">
        <v>44140</v>
      </c>
      <c r="C331" t="s">
        <v>388</v>
      </c>
      <c r="D331" t="s">
        <v>384</v>
      </c>
      <c r="E331">
        <v>5</v>
      </c>
      <c r="F331">
        <v>3</v>
      </c>
      <c r="G331" t="s">
        <v>39</v>
      </c>
      <c r="H331">
        <v>3</v>
      </c>
      <c r="I331">
        <v>1</v>
      </c>
      <c r="K331" t="str">
        <f>VLOOKUP(G331,species.lookup!$A$2:$I$108,2,0)</f>
        <v>Blue Tang</v>
      </c>
      <c r="L331" t="str">
        <f>VLOOKUP(G331,species.lookup!$A$2:$I$108,3,0)</f>
        <v>Acanthurus coeruleus</v>
      </c>
      <c r="M331" t="str">
        <f>VLOOKUP(G331,species.lookup!$A$2:$I$108,4,0)</f>
        <v>Acanthuridae</v>
      </c>
      <c r="N331" t="str">
        <f>VLOOKUP(G331,species.lookup!$A$2:$I$108,5,0)</f>
        <v>Herbivores</v>
      </c>
      <c r="O331">
        <f>VLOOKUP(G331,species.lookup!$A$2:$I$108,6,0)</f>
        <v>4.1500000000000002E-2</v>
      </c>
      <c r="P331">
        <f>VLOOKUP(G331,species.lookup!$A$2:$I$108,7,0)</f>
        <v>2.8346</v>
      </c>
      <c r="Q331">
        <f t="shared" si="5"/>
        <v>0.93432077429463178</v>
      </c>
    </row>
    <row r="332" spans="1:17" x14ac:dyDescent="0.2">
      <c r="A332" s="32">
        <v>44140</v>
      </c>
      <c r="C332" t="s">
        <v>388</v>
      </c>
      <c r="D332" t="s">
        <v>384</v>
      </c>
      <c r="E332">
        <v>5</v>
      </c>
      <c r="F332">
        <v>3</v>
      </c>
      <c r="G332" t="s">
        <v>191</v>
      </c>
      <c r="H332">
        <v>10</v>
      </c>
      <c r="I332">
        <v>1</v>
      </c>
      <c r="K332" t="str">
        <f>VLOOKUP(G332,species.lookup!$A$2:$I$108,2,0)</f>
        <v>Slippery Dick</v>
      </c>
      <c r="L332" t="str">
        <f>VLOOKUP(G332,species.lookup!$A$2:$I$108,3,0)</f>
        <v>Halichoeres bivittatus</v>
      </c>
      <c r="M332" t="str">
        <f>VLOOKUP(G332,species.lookup!$A$2:$I$108,4,0)</f>
        <v>Labridae</v>
      </c>
      <c r="N332" t="str">
        <f>VLOOKUP(G332,species.lookup!$A$2:$I$108,5,0)</f>
        <v>Carnivores</v>
      </c>
      <c r="O332">
        <f>VLOOKUP(G332,species.lookup!$A$2:$I$108,6,0)</f>
        <v>9.3299999999999998E-3</v>
      </c>
      <c r="P332">
        <f>VLOOKUP(G332,species.lookup!$A$2:$I$108,7,0)</f>
        <v>3.06</v>
      </c>
      <c r="Q332">
        <f t="shared" si="5"/>
        <v>10.712273288565926</v>
      </c>
    </row>
    <row r="333" spans="1:17" x14ac:dyDescent="0.2">
      <c r="A333" s="32">
        <v>44140</v>
      </c>
      <c r="C333" t="s">
        <v>388</v>
      </c>
      <c r="D333" t="s">
        <v>384</v>
      </c>
      <c r="E333">
        <v>5</v>
      </c>
      <c r="F333">
        <v>3</v>
      </c>
      <c r="G333" t="s">
        <v>334</v>
      </c>
      <c r="H333">
        <v>8</v>
      </c>
      <c r="I333">
        <v>1</v>
      </c>
      <c r="J333" t="s">
        <v>385</v>
      </c>
      <c r="K333" t="str">
        <f>VLOOKUP(G333,species.lookup!$A$2:$I$108,2,0)</f>
        <v>Redband Parrotfish</v>
      </c>
      <c r="L333" t="str">
        <f>VLOOKUP(G333,species.lookup!$A$2:$I$108,3,0)</f>
        <v>Sparisoma aurofrenatum</v>
      </c>
      <c r="M333" t="str">
        <f>VLOOKUP(G333,species.lookup!$A$2:$I$108,4,0)</f>
        <v>Scaridae</v>
      </c>
      <c r="N333" t="str">
        <f>VLOOKUP(G333,species.lookup!$A$2:$I$108,5,0)</f>
        <v>Herbivores</v>
      </c>
      <c r="O333">
        <f>VLOOKUP(G333,species.lookup!$A$2:$I$108,6,0)</f>
        <v>4.5999999999999999E-3</v>
      </c>
      <c r="P333">
        <f>VLOOKUP(G333,species.lookup!$A$2:$I$108,7,0)</f>
        <v>3.4291</v>
      </c>
      <c r="Q333">
        <f t="shared" si="5"/>
        <v>5.748356656475992</v>
      </c>
    </row>
    <row r="334" spans="1:17" x14ac:dyDescent="0.2">
      <c r="A334" s="32">
        <v>44140</v>
      </c>
      <c r="C334" t="s">
        <v>388</v>
      </c>
      <c r="D334" t="s">
        <v>384</v>
      </c>
      <c r="E334">
        <v>5</v>
      </c>
      <c r="F334">
        <v>3</v>
      </c>
      <c r="G334" t="s">
        <v>334</v>
      </c>
      <c r="H334">
        <v>10</v>
      </c>
      <c r="I334">
        <v>1</v>
      </c>
      <c r="J334" t="s">
        <v>385</v>
      </c>
      <c r="K334" t="str">
        <f>VLOOKUP(G334,species.lookup!$A$2:$I$108,2,0)</f>
        <v>Redband Parrotfish</v>
      </c>
      <c r="L334" t="str">
        <f>VLOOKUP(G334,species.lookup!$A$2:$I$108,3,0)</f>
        <v>Sparisoma aurofrenatum</v>
      </c>
      <c r="M334" t="str">
        <f>VLOOKUP(G334,species.lookup!$A$2:$I$108,4,0)</f>
        <v>Scaridae</v>
      </c>
      <c r="N334" t="str">
        <f>VLOOKUP(G334,species.lookup!$A$2:$I$108,5,0)</f>
        <v>Herbivores</v>
      </c>
      <c r="O334">
        <f>VLOOKUP(G334,species.lookup!$A$2:$I$108,6,0)</f>
        <v>4.5999999999999999E-3</v>
      </c>
      <c r="P334">
        <f>VLOOKUP(G334,species.lookup!$A$2:$I$108,7,0)</f>
        <v>3.4291</v>
      </c>
      <c r="Q334">
        <f t="shared" si="5"/>
        <v>12.355429065196462</v>
      </c>
    </row>
    <row r="335" spans="1:17" x14ac:dyDescent="0.2">
      <c r="A335" s="32">
        <v>44140</v>
      </c>
      <c r="C335" t="s">
        <v>388</v>
      </c>
      <c r="D335" t="s">
        <v>384</v>
      </c>
      <c r="E335">
        <v>5</v>
      </c>
      <c r="F335">
        <v>3</v>
      </c>
      <c r="G335" t="s">
        <v>194</v>
      </c>
      <c r="H335">
        <v>13</v>
      </c>
      <c r="I335">
        <v>1</v>
      </c>
      <c r="K335" t="str">
        <f>VLOOKUP(G335,species.lookup!$A$2:$I$108,2,0)</f>
        <v>Yellowhead Wrasse</v>
      </c>
      <c r="L335" t="str">
        <f>VLOOKUP(G335,species.lookup!$A$2:$I$108,3,0)</f>
        <v>Halichoeres garnoti</v>
      </c>
      <c r="M335" t="str">
        <f>VLOOKUP(G335,species.lookup!$A$2:$I$108,4,0)</f>
        <v>Labridae</v>
      </c>
      <c r="N335" t="str">
        <f>VLOOKUP(G335,species.lookup!$A$2:$I$108,5,0)</f>
        <v>Carnivores</v>
      </c>
      <c r="O335">
        <f>VLOOKUP(G335,species.lookup!$A$2:$I$108,6,0)</f>
        <v>0.01</v>
      </c>
      <c r="P335">
        <f>VLOOKUP(G335,species.lookup!$A$2:$I$108,7,0)</f>
        <v>3.13</v>
      </c>
      <c r="Q335">
        <f t="shared" si="5"/>
        <v>30.664980490582739</v>
      </c>
    </row>
    <row r="336" spans="1:17" x14ac:dyDescent="0.2">
      <c r="A336" s="32">
        <v>44140</v>
      </c>
      <c r="C336" t="s">
        <v>388</v>
      </c>
      <c r="D336" t="s">
        <v>384</v>
      </c>
      <c r="E336">
        <v>5</v>
      </c>
      <c r="F336">
        <v>3</v>
      </c>
      <c r="G336" t="s">
        <v>172</v>
      </c>
      <c r="H336">
        <v>18</v>
      </c>
      <c r="I336">
        <v>1</v>
      </c>
      <c r="K336" t="str">
        <f>VLOOKUP(G336,species.lookup!$A$2:$I$108,2,0)</f>
        <v>French Grunt</v>
      </c>
      <c r="L336" t="str">
        <f>VLOOKUP(G336,species.lookup!$A$2:$I$108,3,0)</f>
        <v>Haemulon flavolineatum</v>
      </c>
      <c r="M336" t="str">
        <f>VLOOKUP(G336,species.lookup!$A$2:$I$108,4,0)</f>
        <v>Haemulidae</v>
      </c>
      <c r="N336" t="str">
        <f>VLOOKUP(G336,species.lookup!$A$2:$I$108,5,0)</f>
        <v>Carnivores</v>
      </c>
      <c r="O336">
        <f>VLOOKUP(G336,species.lookup!$A$2:$I$108,6,0)</f>
        <v>1.2699999999999999E-2</v>
      </c>
      <c r="P336">
        <f>VLOOKUP(G336,species.lookup!$A$2:$I$108,7,0)</f>
        <v>3.1581000000000001</v>
      </c>
      <c r="Q336">
        <f t="shared" si="5"/>
        <v>116.97143539816965</v>
      </c>
    </row>
    <row r="337" spans="1:17" x14ac:dyDescent="0.2">
      <c r="A337" s="32">
        <v>44140</v>
      </c>
      <c r="C337" t="s">
        <v>388</v>
      </c>
      <c r="D337" t="s">
        <v>384</v>
      </c>
      <c r="E337">
        <v>5</v>
      </c>
      <c r="F337">
        <v>3</v>
      </c>
      <c r="G337" t="s">
        <v>318</v>
      </c>
      <c r="H337">
        <v>10</v>
      </c>
      <c r="I337">
        <v>1</v>
      </c>
      <c r="J337" t="s">
        <v>385</v>
      </c>
      <c r="K337" t="str">
        <f>VLOOKUP(G337,species.lookup!$A$2:$I$108,2,0)</f>
        <v>Striped Parrotfish</v>
      </c>
      <c r="L337" t="str">
        <f>VLOOKUP(G337,species.lookup!$A$2:$I$108,3,0)</f>
        <v>Scarus iserti</v>
      </c>
      <c r="M337" t="str">
        <f>VLOOKUP(G337,species.lookup!$A$2:$I$108,4,0)</f>
        <v>Scaridae</v>
      </c>
      <c r="N337" t="str">
        <f>VLOOKUP(G337,species.lookup!$A$2:$I$108,5,0)</f>
        <v>Herbivores</v>
      </c>
      <c r="O337">
        <f>VLOOKUP(G337,species.lookup!$A$2:$I$108,6,0)</f>
        <v>1.47E-2</v>
      </c>
      <c r="P337">
        <f>VLOOKUP(G337,species.lookup!$A$2:$I$108,7,0)</f>
        <v>3.0548000000000002</v>
      </c>
      <c r="Q337">
        <f t="shared" si="5"/>
        <v>16.676977189904147</v>
      </c>
    </row>
    <row r="338" spans="1:17" x14ac:dyDescent="0.2">
      <c r="A338" s="32">
        <v>44140</v>
      </c>
      <c r="C338" t="s">
        <v>388</v>
      </c>
      <c r="D338" t="s">
        <v>384</v>
      </c>
      <c r="E338">
        <v>5</v>
      </c>
      <c r="F338">
        <v>3</v>
      </c>
      <c r="G338" t="s">
        <v>318</v>
      </c>
      <c r="H338">
        <v>8</v>
      </c>
      <c r="I338">
        <v>1</v>
      </c>
      <c r="J338" t="s">
        <v>385</v>
      </c>
      <c r="K338" t="str">
        <f>VLOOKUP(G338,species.lookup!$A$2:$I$108,2,0)</f>
        <v>Striped Parrotfish</v>
      </c>
      <c r="L338" t="str">
        <f>VLOOKUP(G338,species.lookup!$A$2:$I$108,3,0)</f>
        <v>Scarus iserti</v>
      </c>
      <c r="M338" t="str">
        <f>VLOOKUP(G338,species.lookup!$A$2:$I$108,4,0)</f>
        <v>Scaridae</v>
      </c>
      <c r="N338" t="str">
        <f>VLOOKUP(G338,species.lookup!$A$2:$I$108,5,0)</f>
        <v>Herbivores</v>
      </c>
      <c r="O338">
        <f>VLOOKUP(G338,species.lookup!$A$2:$I$108,6,0)</f>
        <v>1.47E-2</v>
      </c>
      <c r="P338">
        <f>VLOOKUP(G338,species.lookup!$A$2:$I$108,7,0)</f>
        <v>3.0548000000000002</v>
      </c>
      <c r="Q338">
        <f t="shared" si="5"/>
        <v>8.4348356905685886</v>
      </c>
    </row>
    <row r="339" spans="1:17" x14ac:dyDescent="0.2">
      <c r="A339" s="32">
        <v>44140</v>
      </c>
      <c r="C339" t="s">
        <v>388</v>
      </c>
      <c r="D339" t="s">
        <v>384</v>
      </c>
      <c r="E339">
        <v>5</v>
      </c>
      <c r="F339">
        <v>3</v>
      </c>
      <c r="G339" t="s">
        <v>151</v>
      </c>
      <c r="H339">
        <v>20</v>
      </c>
      <c r="I339">
        <v>1</v>
      </c>
      <c r="K339" t="str">
        <f>VLOOKUP(G339,species.lookup!$A$2:$I$108,2,0)</f>
        <v>Yellowfin Mojarra</v>
      </c>
      <c r="L339" t="str">
        <f>VLOOKUP(G339,species.lookup!$A$2:$I$108,3,0)</f>
        <v>Gerres cinereus</v>
      </c>
      <c r="M339" t="str">
        <f>VLOOKUP(G339,species.lookup!$A$2:$I$108,4,0)</f>
        <v>Gerreidae</v>
      </c>
      <c r="N339" t="str">
        <f>VLOOKUP(G339,species.lookup!$A$2:$I$108,5,0)</f>
        <v>Carnivores</v>
      </c>
      <c r="O339">
        <f>VLOOKUP(G339,species.lookup!$A$2:$I$108,6,0)</f>
        <v>1.1480000000000001E-2</v>
      </c>
      <c r="P339">
        <f>VLOOKUP(G339,species.lookup!$A$2:$I$108,7,0)</f>
        <v>3.07</v>
      </c>
      <c r="Q339">
        <f t="shared" si="5"/>
        <v>113.26715044665853</v>
      </c>
    </row>
    <row r="340" spans="1:17" x14ac:dyDescent="0.2">
      <c r="A340" s="32">
        <v>44140</v>
      </c>
      <c r="C340" t="s">
        <v>388</v>
      </c>
      <c r="D340" t="s">
        <v>384</v>
      </c>
      <c r="E340">
        <v>5</v>
      </c>
      <c r="F340">
        <v>3</v>
      </c>
      <c r="G340" t="s">
        <v>359</v>
      </c>
      <c r="H340">
        <v>5</v>
      </c>
      <c r="I340">
        <v>4</v>
      </c>
      <c r="K340" t="str">
        <f>VLOOKUP(G340,species.lookup!$A$2:$I$108,2,0)</f>
        <v>Beaugregory</v>
      </c>
      <c r="L340" t="str">
        <f>VLOOKUP(G340,species.lookup!$A$2:$I$108,3,0)</f>
        <v>Stegastes leucostictus</v>
      </c>
      <c r="M340" t="str">
        <f>VLOOKUP(G340,species.lookup!$A$2:$I$108,4,0)</f>
        <v>Pomacentridae</v>
      </c>
      <c r="N340" t="str">
        <f>VLOOKUP(G340,species.lookup!$A$2:$I$108,5,0)</f>
        <v>Omnivores</v>
      </c>
      <c r="O340">
        <f>VLOOKUP(G340,species.lookup!$A$2:$I$108,6,0)</f>
        <v>1.9949999999999999E-2</v>
      </c>
      <c r="P340">
        <f>VLOOKUP(G340,species.lookup!$A$2:$I$108,7,0)</f>
        <v>2.95</v>
      </c>
      <c r="Q340">
        <f t="shared" si="5"/>
        <v>2.3009353312602805</v>
      </c>
    </row>
    <row r="341" spans="1:17" x14ac:dyDescent="0.2">
      <c r="A341" s="32">
        <v>44140</v>
      </c>
      <c r="C341" t="s">
        <v>388</v>
      </c>
      <c r="D341" t="s">
        <v>384</v>
      </c>
      <c r="E341">
        <v>5</v>
      </c>
      <c r="F341">
        <v>3</v>
      </c>
      <c r="G341" t="s">
        <v>39</v>
      </c>
      <c r="H341">
        <v>18</v>
      </c>
      <c r="I341">
        <v>4</v>
      </c>
      <c r="K341" t="str">
        <f>VLOOKUP(G341,species.lookup!$A$2:$I$108,2,0)</f>
        <v>Blue Tang</v>
      </c>
      <c r="L341" t="str">
        <f>VLOOKUP(G341,species.lookup!$A$2:$I$108,3,0)</f>
        <v>Acanthurus coeruleus</v>
      </c>
      <c r="M341" t="str">
        <f>VLOOKUP(G341,species.lookup!$A$2:$I$108,4,0)</f>
        <v>Acanthuridae</v>
      </c>
      <c r="N341" t="str">
        <f>VLOOKUP(G341,species.lookup!$A$2:$I$108,5,0)</f>
        <v>Herbivores</v>
      </c>
      <c r="O341">
        <f>VLOOKUP(G341,species.lookup!$A$2:$I$108,6,0)</f>
        <v>4.1500000000000002E-2</v>
      </c>
      <c r="P341">
        <f>VLOOKUP(G341,species.lookup!$A$2:$I$108,7,0)</f>
        <v>2.8346</v>
      </c>
      <c r="Q341">
        <f t="shared" si="5"/>
        <v>150.05260508576984</v>
      </c>
    </row>
    <row r="342" spans="1:17" x14ac:dyDescent="0.2">
      <c r="A342" s="32">
        <v>44140</v>
      </c>
      <c r="C342" t="s">
        <v>388</v>
      </c>
      <c r="D342" t="s">
        <v>384</v>
      </c>
      <c r="E342">
        <v>5</v>
      </c>
      <c r="F342">
        <v>3</v>
      </c>
      <c r="G342" t="s">
        <v>346</v>
      </c>
      <c r="H342">
        <v>12</v>
      </c>
      <c r="I342">
        <v>1</v>
      </c>
      <c r="J342" t="s">
        <v>387</v>
      </c>
      <c r="K342" t="str">
        <f>VLOOKUP(G342,species.lookup!$A$2:$I$108,2,0)</f>
        <v>Stoplight Parrotfish</v>
      </c>
      <c r="L342" t="str">
        <f>VLOOKUP(G342,species.lookup!$A$2:$I$108,3,0)</f>
        <v>Sparisoma viride</v>
      </c>
      <c r="M342" t="str">
        <f>VLOOKUP(G342,species.lookup!$A$2:$I$108,4,0)</f>
        <v>Scaridae</v>
      </c>
      <c r="N342" t="str">
        <f>VLOOKUP(G342,species.lookup!$A$2:$I$108,5,0)</f>
        <v>Herbivores</v>
      </c>
      <c r="O342">
        <f>VLOOKUP(G342,species.lookup!$A$2:$I$108,6,0)</f>
        <v>2.5000000000000001E-2</v>
      </c>
      <c r="P342">
        <f>VLOOKUP(G342,species.lookup!$A$2:$I$108,7,0)</f>
        <v>2.9214000000000002</v>
      </c>
      <c r="Q342">
        <f t="shared" si="5"/>
        <v>35.535309379641568</v>
      </c>
    </row>
    <row r="343" spans="1:17" x14ac:dyDescent="0.2">
      <c r="A343" s="32">
        <v>44140</v>
      </c>
      <c r="C343" t="s">
        <v>388</v>
      </c>
      <c r="D343" t="s">
        <v>384</v>
      </c>
      <c r="E343">
        <v>5</v>
      </c>
      <c r="F343">
        <v>3</v>
      </c>
      <c r="G343" t="s">
        <v>191</v>
      </c>
      <c r="H343">
        <v>10</v>
      </c>
      <c r="I343">
        <v>2</v>
      </c>
      <c r="K343" t="str">
        <f>VLOOKUP(G343,species.lookup!$A$2:$I$108,2,0)</f>
        <v>Slippery Dick</v>
      </c>
      <c r="L343" t="str">
        <f>VLOOKUP(G343,species.lookup!$A$2:$I$108,3,0)</f>
        <v>Halichoeres bivittatus</v>
      </c>
      <c r="M343" t="str">
        <f>VLOOKUP(G343,species.lookup!$A$2:$I$108,4,0)</f>
        <v>Labridae</v>
      </c>
      <c r="N343" t="str">
        <f>VLOOKUP(G343,species.lookup!$A$2:$I$108,5,0)</f>
        <v>Carnivores</v>
      </c>
      <c r="O343">
        <f>VLOOKUP(G343,species.lookup!$A$2:$I$108,6,0)</f>
        <v>9.3299999999999998E-3</v>
      </c>
      <c r="P343">
        <f>VLOOKUP(G343,species.lookup!$A$2:$I$108,7,0)</f>
        <v>3.06</v>
      </c>
      <c r="Q343">
        <f t="shared" si="5"/>
        <v>10.712273288565926</v>
      </c>
    </row>
    <row r="344" spans="1:17" x14ac:dyDescent="0.2">
      <c r="A344" s="32">
        <v>44140</v>
      </c>
      <c r="C344" t="s">
        <v>388</v>
      </c>
      <c r="D344" t="s">
        <v>384</v>
      </c>
      <c r="E344">
        <v>5</v>
      </c>
      <c r="F344">
        <v>3</v>
      </c>
      <c r="G344" t="s">
        <v>191</v>
      </c>
      <c r="H344">
        <v>12</v>
      </c>
      <c r="I344">
        <v>2</v>
      </c>
      <c r="K344" t="str">
        <f>VLOOKUP(G344,species.lookup!$A$2:$I$108,2,0)</f>
        <v>Slippery Dick</v>
      </c>
      <c r="L344" t="str">
        <f>VLOOKUP(G344,species.lookup!$A$2:$I$108,3,0)</f>
        <v>Halichoeres bivittatus</v>
      </c>
      <c r="M344" t="str">
        <f>VLOOKUP(G344,species.lookup!$A$2:$I$108,4,0)</f>
        <v>Labridae</v>
      </c>
      <c r="N344" t="str">
        <f>VLOOKUP(G344,species.lookup!$A$2:$I$108,5,0)</f>
        <v>Carnivores</v>
      </c>
      <c r="O344">
        <f>VLOOKUP(G344,species.lookup!$A$2:$I$108,6,0)</f>
        <v>9.3299999999999998E-3</v>
      </c>
      <c r="P344">
        <f>VLOOKUP(G344,species.lookup!$A$2:$I$108,7,0)</f>
        <v>3.06</v>
      </c>
      <c r="Q344">
        <f t="shared" si="5"/>
        <v>18.714415031991813</v>
      </c>
    </row>
    <row r="345" spans="1:17" x14ac:dyDescent="0.2">
      <c r="A345" s="32">
        <v>44140</v>
      </c>
      <c r="C345" t="s">
        <v>388</v>
      </c>
      <c r="D345" t="s">
        <v>384</v>
      </c>
      <c r="E345">
        <v>5</v>
      </c>
      <c r="F345">
        <v>3</v>
      </c>
      <c r="G345" t="s">
        <v>191</v>
      </c>
      <c r="H345">
        <v>8</v>
      </c>
      <c r="I345">
        <v>2</v>
      </c>
      <c r="K345" t="str">
        <f>VLOOKUP(G345,species.lookup!$A$2:$I$108,2,0)</f>
        <v>Slippery Dick</v>
      </c>
      <c r="L345" t="str">
        <f>VLOOKUP(G345,species.lookup!$A$2:$I$108,3,0)</f>
        <v>Halichoeres bivittatus</v>
      </c>
      <c r="M345" t="str">
        <f>VLOOKUP(G345,species.lookup!$A$2:$I$108,4,0)</f>
        <v>Labridae</v>
      </c>
      <c r="N345" t="str">
        <f>VLOOKUP(G345,species.lookup!$A$2:$I$108,5,0)</f>
        <v>Carnivores</v>
      </c>
      <c r="O345">
        <f>VLOOKUP(G345,species.lookup!$A$2:$I$108,6,0)</f>
        <v>9.3299999999999998E-3</v>
      </c>
      <c r="P345">
        <f>VLOOKUP(G345,species.lookup!$A$2:$I$108,7,0)</f>
        <v>3.06</v>
      </c>
      <c r="Q345">
        <f t="shared" si="5"/>
        <v>5.4117410047026144</v>
      </c>
    </row>
    <row r="346" spans="1:17" x14ac:dyDescent="0.2">
      <c r="A346" s="32">
        <v>44140</v>
      </c>
      <c r="C346" t="s">
        <v>388</v>
      </c>
      <c r="D346" t="s">
        <v>384</v>
      </c>
      <c r="E346">
        <v>5</v>
      </c>
      <c r="F346">
        <v>3</v>
      </c>
      <c r="G346" t="s">
        <v>318</v>
      </c>
      <c r="H346">
        <v>5</v>
      </c>
      <c r="I346">
        <v>5</v>
      </c>
      <c r="J346" t="s">
        <v>385</v>
      </c>
      <c r="K346" t="str">
        <f>VLOOKUP(G346,species.lookup!$A$2:$I$108,2,0)</f>
        <v>Striped Parrotfish</v>
      </c>
      <c r="L346" t="str">
        <f>VLOOKUP(G346,species.lookup!$A$2:$I$108,3,0)</f>
        <v>Scarus iserti</v>
      </c>
      <c r="M346" t="str">
        <f>VLOOKUP(G346,species.lookup!$A$2:$I$108,4,0)</f>
        <v>Scaridae</v>
      </c>
      <c r="N346" t="str">
        <f>VLOOKUP(G346,species.lookup!$A$2:$I$108,5,0)</f>
        <v>Herbivores</v>
      </c>
      <c r="O346">
        <f>VLOOKUP(G346,species.lookup!$A$2:$I$108,6,0)</f>
        <v>1.47E-2</v>
      </c>
      <c r="P346">
        <f>VLOOKUP(G346,species.lookup!$A$2:$I$108,7,0)</f>
        <v>3.0548000000000002</v>
      </c>
      <c r="Q346">
        <f t="shared" si="5"/>
        <v>2.0069238957862789</v>
      </c>
    </row>
    <row r="347" spans="1:17" x14ac:dyDescent="0.2">
      <c r="A347" s="32">
        <v>44140</v>
      </c>
      <c r="C347" t="s">
        <v>388</v>
      </c>
      <c r="D347" t="s">
        <v>384</v>
      </c>
      <c r="E347">
        <v>5</v>
      </c>
      <c r="F347">
        <v>3</v>
      </c>
      <c r="G347" t="s">
        <v>30</v>
      </c>
      <c r="H347">
        <v>3</v>
      </c>
      <c r="I347">
        <v>1</v>
      </c>
      <c r="K347" t="str">
        <f>VLOOKUP(G347,species.lookup!$A$2:$I$108,2,0)</f>
        <v>Ocean Surgeonfish</v>
      </c>
      <c r="L347" t="str">
        <f>VLOOKUP(G347,species.lookup!$A$2:$I$108,3,0)</f>
        <v>Acanthurus bahianus</v>
      </c>
      <c r="M347" t="str">
        <f>VLOOKUP(G347,species.lookup!$A$2:$I$108,4,0)</f>
        <v>Acanthuridae</v>
      </c>
      <c r="N347" t="str">
        <f>VLOOKUP(G347,species.lookup!$A$2:$I$108,5,0)</f>
        <v>Herbivores</v>
      </c>
      <c r="O347">
        <f>VLOOKUP(G347,species.lookup!$A$2:$I$108,6,0)</f>
        <v>2.3699999999999999E-2</v>
      </c>
      <c r="P347">
        <f>VLOOKUP(G347,species.lookup!$A$2:$I$108,7,0)</f>
        <v>2.9752000000000001</v>
      </c>
      <c r="Q347">
        <f t="shared" si="5"/>
        <v>0.62270091381792658</v>
      </c>
    </row>
    <row r="348" spans="1:17" x14ac:dyDescent="0.2">
      <c r="A348" s="32">
        <v>44140</v>
      </c>
      <c r="C348" t="s">
        <v>388</v>
      </c>
      <c r="D348" t="s">
        <v>384</v>
      </c>
      <c r="E348">
        <v>5</v>
      </c>
      <c r="F348">
        <v>3</v>
      </c>
      <c r="G348" t="s">
        <v>39</v>
      </c>
      <c r="H348">
        <v>8</v>
      </c>
      <c r="I348">
        <v>1</v>
      </c>
      <c r="K348" t="str">
        <f>VLOOKUP(G348,species.lookup!$A$2:$I$108,2,0)</f>
        <v>Blue Tang</v>
      </c>
      <c r="L348" t="str">
        <f>VLOOKUP(G348,species.lookup!$A$2:$I$108,3,0)</f>
        <v>Acanthurus coeruleus</v>
      </c>
      <c r="M348" t="str">
        <f>VLOOKUP(G348,species.lookup!$A$2:$I$108,4,0)</f>
        <v>Acanthuridae</v>
      </c>
      <c r="N348" t="str">
        <f>VLOOKUP(G348,species.lookup!$A$2:$I$108,5,0)</f>
        <v>Herbivores</v>
      </c>
      <c r="O348">
        <f>VLOOKUP(G348,species.lookup!$A$2:$I$108,6,0)</f>
        <v>4.1500000000000002E-2</v>
      </c>
      <c r="P348">
        <f>VLOOKUP(G348,species.lookup!$A$2:$I$108,7,0)</f>
        <v>2.8346</v>
      </c>
      <c r="Q348">
        <f t="shared" si="5"/>
        <v>15.064231248415338</v>
      </c>
    </row>
    <row r="349" spans="1:17" x14ac:dyDescent="0.2">
      <c r="A349" s="32">
        <v>44140</v>
      </c>
      <c r="C349" t="s">
        <v>388</v>
      </c>
      <c r="D349" t="s">
        <v>384</v>
      </c>
      <c r="E349">
        <v>5</v>
      </c>
      <c r="F349">
        <v>3</v>
      </c>
      <c r="G349" t="s">
        <v>191</v>
      </c>
      <c r="H349">
        <v>14</v>
      </c>
      <c r="I349">
        <v>1</v>
      </c>
      <c r="K349" t="str">
        <f>VLOOKUP(G349,species.lookup!$A$2:$I$108,2,0)</f>
        <v>Slippery Dick</v>
      </c>
      <c r="L349" t="str">
        <f>VLOOKUP(G349,species.lookup!$A$2:$I$108,3,0)</f>
        <v>Halichoeres bivittatus</v>
      </c>
      <c r="M349" t="str">
        <f>VLOOKUP(G349,species.lookup!$A$2:$I$108,4,0)</f>
        <v>Labridae</v>
      </c>
      <c r="N349" t="str">
        <f>VLOOKUP(G349,species.lookup!$A$2:$I$108,5,0)</f>
        <v>Carnivores</v>
      </c>
      <c r="O349">
        <f>VLOOKUP(G349,species.lookup!$A$2:$I$108,6,0)</f>
        <v>9.3299999999999998E-3</v>
      </c>
      <c r="P349">
        <f>VLOOKUP(G349,species.lookup!$A$2:$I$108,7,0)</f>
        <v>3.06</v>
      </c>
      <c r="Q349">
        <f t="shared" si="5"/>
        <v>29.99393409846488</v>
      </c>
    </row>
    <row r="350" spans="1:17" x14ac:dyDescent="0.2">
      <c r="A350" s="32">
        <v>44140</v>
      </c>
      <c r="C350" t="s">
        <v>388</v>
      </c>
      <c r="D350" t="s">
        <v>384</v>
      </c>
      <c r="E350">
        <v>5</v>
      </c>
      <c r="F350">
        <v>3</v>
      </c>
      <c r="G350" t="s">
        <v>191</v>
      </c>
      <c r="H350">
        <v>10</v>
      </c>
      <c r="I350">
        <v>1</v>
      </c>
      <c r="K350" t="str">
        <f>VLOOKUP(G350,species.lookup!$A$2:$I$108,2,0)</f>
        <v>Slippery Dick</v>
      </c>
      <c r="L350" t="str">
        <f>VLOOKUP(G350,species.lookup!$A$2:$I$108,3,0)</f>
        <v>Halichoeres bivittatus</v>
      </c>
      <c r="M350" t="str">
        <f>VLOOKUP(G350,species.lookup!$A$2:$I$108,4,0)</f>
        <v>Labridae</v>
      </c>
      <c r="N350" t="str">
        <f>VLOOKUP(G350,species.lookup!$A$2:$I$108,5,0)</f>
        <v>Carnivores</v>
      </c>
      <c r="O350">
        <f>VLOOKUP(G350,species.lookup!$A$2:$I$108,6,0)</f>
        <v>9.3299999999999998E-3</v>
      </c>
      <c r="P350">
        <f>VLOOKUP(G350,species.lookup!$A$2:$I$108,7,0)</f>
        <v>3.06</v>
      </c>
      <c r="Q350">
        <f t="shared" si="5"/>
        <v>10.712273288565926</v>
      </c>
    </row>
    <row r="351" spans="1:17" x14ac:dyDescent="0.2">
      <c r="A351" s="32">
        <v>44140</v>
      </c>
      <c r="C351" t="s">
        <v>388</v>
      </c>
      <c r="D351" t="s">
        <v>384</v>
      </c>
      <c r="E351">
        <v>5</v>
      </c>
      <c r="F351">
        <v>3</v>
      </c>
      <c r="G351" t="s">
        <v>191</v>
      </c>
      <c r="H351">
        <v>8</v>
      </c>
      <c r="I351">
        <v>1</v>
      </c>
      <c r="K351" t="str">
        <f>VLOOKUP(G351,species.lookup!$A$2:$I$108,2,0)</f>
        <v>Slippery Dick</v>
      </c>
      <c r="L351" t="str">
        <f>VLOOKUP(G351,species.lookup!$A$2:$I$108,3,0)</f>
        <v>Halichoeres bivittatus</v>
      </c>
      <c r="M351" t="str">
        <f>VLOOKUP(G351,species.lookup!$A$2:$I$108,4,0)</f>
        <v>Labridae</v>
      </c>
      <c r="N351" t="str">
        <f>VLOOKUP(G351,species.lookup!$A$2:$I$108,5,0)</f>
        <v>Carnivores</v>
      </c>
      <c r="O351">
        <f>VLOOKUP(G351,species.lookup!$A$2:$I$108,6,0)</f>
        <v>9.3299999999999998E-3</v>
      </c>
      <c r="P351">
        <f>VLOOKUP(G351,species.lookup!$A$2:$I$108,7,0)</f>
        <v>3.06</v>
      </c>
      <c r="Q351">
        <f t="shared" si="5"/>
        <v>5.4117410047026144</v>
      </c>
    </row>
    <row r="352" spans="1:17" x14ac:dyDescent="0.2">
      <c r="A352" s="32">
        <v>44140</v>
      </c>
      <c r="C352" t="s">
        <v>388</v>
      </c>
      <c r="D352" t="s">
        <v>384</v>
      </c>
      <c r="E352">
        <v>5</v>
      </c>
      <c r="F352">
        <v>3</v>
      </c>
      <c r="G352" t="s">
        <v>247</v>
      </c>
      <c r="H352">
        <v>19</v>
      </c>
      <c r="I352">
        <v>1</v>
      </c>
      <c r="K352" t="str">
        <f>VLOOKUP(G352,species.lookup!$A$2:$I$108,2,0)</f>
        <v>Schoolmaster</v>
      </c>
      <c r="L352" t="str">
        <f>VLOOKUP(G352,species.lookup!$A$2:$I$108,3,0)</f>
        <v>Lutjanus apodus</v>
      </c>
      <c r="M352" t="str">
        <f>VLOOKUP(G352,species.lookup!$A$2:$I$108,4,0)</f>
        <v>Lutjanidae</v>
      </c>
      <c r="N352" t="str">
        <f>VLOOKUP(G352,species.lookup!$A$2:$I$108,5,0)</f>
        <v>Carnivores</v>
      </c>
      <c r="O352">
        <f>VLOOKUP(G352,species.lookup!$A$2:$I$108,6,0)</f>
        <v>1.9400000000000001E-2</v>
      </c>
      <c r="P352">
        <f>VLOOKUP(G352,species.lookup!$A$2:$I$108,7,0)</f>
        <v>2.9779</v>
      </c>
      <c r="Q352">
        <f t="shared" si="5"/>
        <v>124.68151714636004</v>
      </c>
    </row>
    <row r="353" spans="1:17" x14ac:dyDescent="0.2">
      <c r="A353" s="32">
        <v>44140</v>
      </c>
      <c r="C353" t="s">
        <v>388</v>
      </c>
      <c r="D353" t="s">
        <v>384</v>
      </c>
      <c r="E353">
        <v>5</v>
      </c>
      <c r="F353">
        <v>3</v>
      </c>
      <c r="G353" t="s">
        <v>337</v>
      </c>
      <c r="H353">
        <v>8</v>
      </c>
      <c r="I353">
        <v>1</v>
      </c>
      <c r="J353" t="s">
        <v>385</v>
      </c>
      <c r="K353" t="str">
        <f>VLOOKUP(G353,species.lookup!$A$2:$I$108,2,0)</f>
        <v>Redtail Parrotfish</v>
      </c>
      <c r="L353" t="str">
        <f>VLOOKUP(G353,species.lookup!$A$2:$I$108,3,0)</f>
        <v>Sparisoma chrysopterum</v>
      </c>
      <c r="M353" t="str">
        <f>VLOOKUP(G353,species.lookup!$A$2:$I$108,4,0)</f>
        <v>Scaridae</v>
      </c>
      <c r="N353" t="str">
        <f>VLOOKUP(G353,species.lookup!$A$2:$I$108,5,0)</f>
        <v>Herbivores</v>
      </c>
      <c r="O353">
        <f>VLOOKUP(G353,species.lookup!$A$2:$I$108,6,0)</f>
        <v>9.9000000000000008E-3</v>
      </c>
      <c r="P353">
        <f>VLOOKUP(G353,species.lookup!$A$2:$I$108,7,0)</f>
        <v>3.1707999999999998</v>
      </c>
      <c r="Q353">
        <f t="shared" si="5"/>
        <v>7.2302435274639771</v>
      </c>
    </row>
    <row r="354" spans="1:17" x14ac:dyDescent="0.2">
      <c r="A354" s="32">
        <v>44140</v>
      </c>
      <c r="C354" t="s">
        <v>388</v>
      </c>
      <c r="D354" t="s">
        <v>384</v>
      </c>
      <c r="E354">
        <v>5</v>
      </c>
      <c r="F354">
        <v>3</v>
      </c>
      <c r="G354" t="s">
        <v>337</v>
      </c>
      <c r="H354">
        <v>10</v>
      </c>
      <c r="I354">
        <v>1</v>
      </c>
      <c r="J354" t="s">
        <v>385</v>
      </c>
      <c r="K354" t="str">
        <f>VLOOKUP(G354,species.lookup!$A$2:$I$108,2,0)</f>
        <v>Redtail Parrotfish</v>
      </c>
      <c r="L354" t="str">
        <f>VLOOKUP(G354,species.lookup!$A$2:$I$108,3,0)</f>
        <v>Sparisoma chrysopterum</v>
      </c>
      <c r="M354" t="str">
        <f>VLOOKUP(G354,species.lookup!$A$2:$I$108,4,0)</f>
        <v>Scaridae</v>
      </c>
      <c r="N354" t="str">
        <f>VLOOKUP(G354,species.lookup!$A$2:$I$108,5,0)</f>
        <v>Herbivores</v>
      </c>
      <c r="O354">
        <f>VLOOKUP(G354,species.lookup!$A$2:$I$108,6,0)</f>
        <v>9.9000000000000008E-3</v>
      </c>
      <c r="P354">
        <f>VLOOKUP(G354,species.lookup!$A$2:$I$108,7,0)</f>
        <v>3.1707999999999998</v>
      </c>
      <c r="Q354">
        <f t="shared" si="5"/>
        <v>14.670171623412678</v>
      </c>
    </row>
    <row r="355" spans="1:17" x14ac:dyDescent="0.2">
      <c r="A355" s="32">
        <v>44140</v>
      </c>
      <c r="C355" t="s">
        <v>388</v>
      </c>
      <c r="D355" t="s">
        <v>384</v>
      </c>
      <c r="E355">
        <v>5</v>
      </c>
      <c r="F355">
        <v>3</v>
      </c>
      <c r="G355" t="s">
        <v>188</v>
      </c>
      <c r="H355">
        <v>19</v>
      </c>
      <c r="I355">
        <v>1</v>
      </c>
      <c r="K355" t="str">
        <f>VLOOKUP(G355,species.lookup!$A$2:$I$108,2,0)</f>
        <v>Tomate</v>
      </c>
      <c r="L355" t="str">
        <f>VLOOKUP(G355,species.lookup!$A$2:$I$108,3,0)</f>
        <v>Haemulon aurolineatum</v>
      </c>
      <c r="M355" t="str">
        <f>VLOOKUP(G355,species.lookup!$A$2:$I$108,4,0)</f>
        <v>Haemulidae</v>
      </c>
      <c r="N355" t="str">
        <f>VLOOKUP(G355,species.lookup!$A$2:$I$108,5,0)</f>
        <v>Carnivores</v>
      </c>
      <c r="O355">
        <f>VLOOKUP(G355,species.lookup!$A$2:$I$108,6,0)</f>
        <v>0.01</v>
      </c>
      <c r="P355">
        <f>VLOOKUP(G355,species.lookup!$A$2:$I$108,7,0)</f>
        <v>3.2077</v>
      </c>
      <c r="Q355">
        <f t="shared" si="5"/>
        <v>126.43226718335359</v>
      </c>
    </row>
    <row r="356" spans="1:17" x14ac:dyDescent="0.2">
      <c r="A356" s="32">
        <v>44140</v>
      </c>
      <c r="C356" t="s">
        <v>388</v>
      </c>
      <c r="D356" t="s">
        <v>384</v>
      </c>
      <c r="E356">
        <v>5</v>
      </c>
      <c r="F356">
        <v>3</v>
      </c>
      <c r="G356" t="s">
        <v>30</v>
      </c>
      <c r="H356">
        <v>16</v>
      </c>
      <c r="I356">
        <v>4</v>
      </c>
      <c r="K356" t="str">
        <f>VLOOKUP(G356,species.lookup!$A$2:$I$108,2,0)</f>
        <v>Ocean Surgeonfish</v>
      </c>
      <c r="L356" t="str">
        <f>VLOOKUP(G356,species.lookup!$A$2:$I$108,3,0)</f>
        <v>Acanthurus bahianus</v>
      </c>
      <c r="M356" t="str">
        <f>VLOOKUP(G356,species.lookup!$A$2:$I$108,4,0)</f>
        <v>Acanthuridae</v>
      </c>
      <c r="N356" t="str">
        <f>VLOOKUP(G356,species.lookup!$A$2:$I$108,5,0)</f>
        <v>Herbivores</v>
      </c>
      <c r="O356">
        <f>VLOOKUP(G356,species.lookup!$A$2:$I$108,6,0)</f>
        <v>2.3699999999999999E-2</v>
      </c>
      <c r="P356">
        <f>VLOOKUP(G356,species.lookup!$A$2:$I$108,7,0)</f>
        <v>2.9752000000000001</v>
      </c>
      <c r="Q356">
        <f t="shared" si="5"/>
        <v>90.624603280134849</v>
      </c>
    </row>
    <row r="357" spans="1:17" x14ac:dyDescent="0.2">
      <c r="A357" s="32">
        <v>44140</v>
      </c>
      <c r="C357" t="s">
        <v>388</v>
      </c>
      <c r="D357" t="s">
        <v>384</v>
      </c>
      <c r="E357">
        <v>5</v>
      </c>
      <c r="F357">
        <v>3</v>
      </c>
      <c r="G357" t="s">
        <v>374</v>
      </c>
      <c r="H357">
        <v>8</v>
      </c>
      <c r="I357">
        <v>10</v>
      </c>
      <c r="K357" t="str">
        <f>VLOOKUP(G357,species.lookup!$A$2:$I$108,2,0)</f>
        <v>Bluehead Wrasse</v>
      </c>
      <c r="L357" t="str">
        <f>VLOOKUP(G357,species.lookup!$A$2:$I$108,3,0)</f>
        <v>Thalassoma bifasciatum</v>
      </c>
      <c r="M357" t="str">
        <f>VLOOKUP(G357,species.lookup!$A$2:$I$108,4,0)</f>
        <v>Labridae</v>
      </c>
      <c r="N357" t="str">
        <f>VLOOKUP(G357,species.lookup!$A$2:$I$108,5,0)</f>
        <v>Carnivores</v>
      </c>
      <c r="O357">
        <f>VLOOKUP(G357,species.lookup!$A$2:$I$108,6,0)</f>
        <v>8.9099999999999995E-3</v>
      </c>
      <c r="P357">
        <f>VLOOKUP(G357,species.lookup!$A$2:$I$108,7,0)</f>
        <v>3.01</v>
      </c>
      <c r="Q357">
        <f t="shared" si="5"/>
        <v>4.6577756365061544</v>
      </c>
    </row>
    <row r="358" spans="1:17" x14ac:dyDescent="0.2">
      <c r="A358" s="32">
        <v>44141</v>
      </c>
      <c r="B358" s="33">
        <v>0.40277777777777773</v>
      </c>
      <c r="C358" t="s">
        <v>392</v>
      </c>
      <c r="D358" t="s">
        <v>384</v>
      </c>
      <c r="E358">
        <v>1</v>
      </c>
      <c r="F358">
        <v>7.6</v>
      </c>
      <c r="G358" t="s">
        <v>191</v>
      </c>
      <c r="H358">
        <v>10</v>
      </c>
      <c r="I358">
        <v>1</v>
      </c>
      <c r="K358" t="str">
        <f>VLOOKUP(G358,species.lookup!$A$2:$I$108,2,0)</f>
        <v>Slippery Dick</v>
      </c>
      <c r="L358" t="str">
        <f>VLOOKUP(G358,species.lookup!$A$2:$I$108,3,0)</f>
        <v>Halichoeres bivittatus</v>
      </c>
      <c r="M358" t="str">
        <f>VLOOKUP(G358,species.lookup!$A$2:$I$108,4,0)</f>
        <v>Labridae</v>
      </c>
      <c r="N358" t="str">
        <f>VLOOKUP(G358,species.lookup!$A$2:$I$108,5,0)</f>
        <v>Carnivores</v>
      </c>
      <c r="O358">
        <f>VLOOKUP(G358,species.lookup!$A$2:$I$108,6,0)</f>
        <v>9.3299999999999998E-3</v>
      </c>
      <c r="P358">
        <f>VLOOKUP(G358,species.lookup!$A$2:$I$108,7,0)</f>
        <v>3.06</v>
      </c>
      <c r="Q358">
        <f t="shared" si="5"/>
        <v>10.712273288565926</v>
      </c>
    </row>
    <row r="359" spans="1:17" x14ac:dyDescent="0.2">
      <c r="A359" s="32">
        <v>44141</v>
      </c>
      <c r="B359" s="33">
        <v>0.40277777777777773</v>
      </c>
      <c r="C359" t="s">
        <v>392</v>
      </c>
      <c r="D359" t="s">
        <v>384</v>
      </c>
      <c r="E359">
        <v>1</v>
      </c>
      <c r="F359">
        <v>7.6</v>
      </c>
      <c r="G359" t="s">
        <v>353</v>
      </c>
      <c r="H359">
        <v>10</v>
      </c>
      <c r="I359">
        <v>1</v>
      </c>
      <c r="K359" t="str">
        <f>VLOOKUP(G359,species.lookup!$A$2:$I$108,2,0)</f>
        <v>Dusky Damselfish</v>
      </c>
      <c r="L359" t="str">
        <f>VLOOKUP(G359,species.lookup!$A$2:$I$108,3,0)</f>
        <v>Stegastes adustus </v>
      </c>
      <c r="M359" t="str">
        <f>VLOOKUP(G359,species.lookup!$A$2:$I$108,4,0)</f>
        <v>Pomacentridae</v>
      </c>
      <c r="N359" t="str">
        <f>VLOOKUP(G359,species.lookup!$A$2:$I$108,5,0)</f>
        <v>Herbivores</v>
      </c>
      <c r="O359">
        <f>VLOOKUP(G359,species.lookup!$A$2:$I$108,6,0)</f>
        <v>1.95E-2</v>
      </c>
      <c r="P359">
        <f>VLOOKUP(G359,species.lookup!$A$2:$I$108,7,0)</f>
        <v>2.99</v>
      </c>
      <c r="Q359">
        <f t="shared" si="5"/>
        <v>19.056125808638321</v>
      </c>
    </row>
    <row r="360" spans="1:17" x14ac:dyDescent="0.2">
      <c r="A360" s="32">
        <v>44141</v>
      </c>
      <c r="B360" s="33">
        <v>0.40277777777777801</v>
      </c>
      <c r="C360" t="s">
        <v>392</v>
      </c>
      <c r="D360" t="s">
        <v>384</v>
      </c>
      <c r="E360">
        <v>1</v>
      </c>
      <c r="F360">
        <v>7.6</v>
      </c>
      <c r="G360" t="s">
        <v>318</v>
      </c>
      <c r="H360">
        <v>12</v>
      </c>
      <c r="I360">
        <v>1</v>
      </c>
      <c r="J360" t="s">
        <v>387</v>
      </c>
      <c r="K360" t="str">
        <f>VLOOKUP(G360,species.lookup!$A$2:$I$108,2,0)</f>
        <v>Striped Parrotfish</v>
      </c>
      <c r="L360" t="str">
        <f>VLOOKUP(G360,species.lookup!$A$2:$I$108,3,0)</f>
        <v>Scarus iserti</v>
      </c>
      <c r="M360" t="str">
        <f>VLOOKUP(G360,species.lookup!$A$2:$I$108,4,0)</f>
        <v>Scaridae</v>
      </c>
      <c r="N360" t="str">
        <f>VLOOKUP(G360,species.lookup!$A$2:$I$108,5,0)</f>
        <v>Herbivores</v>
      </c>
      <c r="O360">
        <f>VLOOKUP(G360,species.lookup!$A$2:$I$108,6,0)</f>
        <v>1.47E-2</v>
      </c>
      <c r="P360">
        <f>VLOOKUP(G360,species.lookup!$A$2:$I$108,7,0)</f>
        <v>3.0548000000000002</v>
      </c>
      <c r="Q360">
        <f t="shared" si="5"/>
        <v>29.107184931818338</v>
      </c>
    </row>
    <row r="361" spans="1:17" x14ac:dyDescent="0.2">
      <c r="A361" s="32">
        <v>44141</v>
      </c>
      <c r="B361" s="33">
        <v>0.40277777777777801</v>
      </c>
      <c r="C361" t="s">
        <v>392</v>
      </c>
      <c r="D361" t="s">
        <v>384</v>
      </c>
      <c r="E361">
        <v>1</v>
      </c>
      <c r="F361">
        <v>7.6</v>
      </c>
      <c r="G361" t="s">
        <v>194</v>
      </c>
      <c r="H361">
        <v>7</v>
      </c>
      <c r="I361">
        <v>1</v>
      </c>
      <c r="K361" t="str">
        <f>VLOOKUP(G361,species.lookup!$A$2:$I$108,2,0)</f>
        <v>Yellowhead Wrasse</v>
      </c>
      <c r="L361" t="str">
        <f>VLOOKUP(G361,species.lookup!$A$2:$I$108,3,0)</f>
        <v>Halichoeres garnoti</v>
      </c>
      <c r="M361" t="str">
        <f>VLOOKUP(G361,species.lookup!$A$2:$I$108,4,0)</f>
        <v>Labridae</v>
      </c>
      <c r="N361" t="str">
        <f>VLOOKUP(G361,species.lookup!$A$2:$I$108,5,0)</f>
        <v>Carnivores</v>
      </c>
      <c r="O361">
        <f>VLOOKUP(G361,species.lookup!$A$2:$I$108,6,0)</f>
        <v>0.01</v>
      </c>
      <c r="P361">
        <f>VLOOKUP(G361,species.lookup!$A$2:$I$108,7,0)</f>
        <v>3.13</v>
      </c>
      <c r="Q361">
        <f t="shared" si="5"/>
        <v>4.4172996945205609</v>
      </c>
    </row>
    <row r="362" spans="1:17" x14ac:dyDescent="0.2">
      <c r="A362" s="32">
        <v>44141</v>
      </c>
      <c r="B362" s="33">
        <v>0.40277777777777801</v>
      </c>
      <c r="C362" t="s">
        <v>392</v>
      </c>
      <c r="D362" t="s">
        <v>384</v>
      </c>
      <c r="E362">
        <v>1</v>
      </c>
      <c r="F362">
        <v>7.6</v>
      </c>
      <c r="G362" t="s">
        <v>286</v>
      </c>
      <c r="H362">
        <v>9</v>
      </c>
      <c r="I362">
        <v>2</v>
      </c>
      <c r="K362" t="str">
        <f>VLOOKUP(G362,species.lookup!$A$2:$I$108,2,0)</f>
        <v>Yellowtail Snapper</v>
      </c>
      <c r="L362" t="str">
        <f>VLOOKUP(G362,species.lookup!$A$2:$I$108,3,0)</f>
        <v>Ocyurus chrysurus</v>
      </c>
      <c r="M362" t="str">
        <f>VLOOKUP(G362,species.lookup!$A$2:$I$108,4,0)</f>
        <v>Lutjanidae</v>
      </c>
      <c r="N362" t="str">
        <f>VLOOKUP(G362,species.lookup!$A$2:$I$108,5,0)</f>
        <v>Carnivores</v>
      </c>
      <c r="O362">
        <f>VLOOKUP(G362,species.lookup!$A$2:$I$108,6,0)</f>
        <v>4.0500000000000001E-2</v>
      </c>
      <c r="P362">
        <f>VLOOKUP(G362,species.lookup!$A$2:$I$108,7,0)</f>
        <v>2.718</v>
      </c>
      <c r="Q362">
        <f t="shared" si="5"/>
        <v>15.888619469743274</v>
      </c>
    </row>
    <row r="363" spans="1:17" x14ac:dyDescent="0.2">
      <c r="A363" s="32">
        <v>44141</v>
      </c>
      <c r="B363" s="33">
        <v>0.40277777777777801</v>
      </c>
      <c r="C363" t="s">
        <v>392</v>
      </c>
      <c r="D363" t="s">
        <v>384</v>
      </c>
      <c r="E363">
        <v>1</v>
      </c>
      <c r="F363">
        <v>7.6</v>
      </c>
      <c r="G363" t="s">
        <v>30</v>
      </c>
      <c r="H363">
        <v>10</v>
      </c>
      <c r="I363">
        <v>1</v>
      </c>
      <c r="K363" t="str">
        <f>VLOOKUP(G363,species.lookup!$A$2:$I$108,2,0)</f>
        <v>Ocean Surgeonfish</v>
      </c>
      <c r="L363" t="str">
        <f>VLOOKUP(G363,species.lookup!$A$2:$I$108,3,0)</f>
        <v>Acanthurus bahianus</v>
      </c>
      <c r="M363" t="str">
        <f>VLOOKUP(G363,species.lookup!$A$2:$I$108,4,0)</f>
        <v>Acanthuridae</v>
      </c>
      <c r="N363" t="str">
        <f>VLOOKUP(G363,species.lookup!$A$2:$I$108,5,0)</f>
        <v>Herbivores</v>
      </c>
      <c r="O363">
        <f>VLOOKUP(G363,species.lookup!$A$2:$I$108,6,0)</f>
        <v>2.3699999999999999E-2</v>
      </c>
      <c r="P363">
        <f>VLOOKUP(G363,species.lookup!$A$2:$I$108,7,0)</f>
        <v>2.9752000000000001</v>
      </c>
      <c r="Q363">
        <f t="shared" si="5"/>
        <v>22.384548860432666</v>
      </c>
    </row>
    <row r="364" spans="1:17" x14ac:dyDescent="0.2">
      <c r="A364" s="32">
        <v>44141</v>
      </c>
      <c r="B364" s="33">
        <v>0.40277777777777801</v>
      </c>
      <c r="C364" t="s">
        <v>392</v>
      </c>
      <c r="D364" t="s">
        <v>384</v>
      </c>
      <c r="E364">
        <v>1</v>
      </c>
      <c r="F364">
        <v>7.6</v>
      </c>
      <c r="G364" t="s">
        <v>111</v>
      </c>
      <c r="H364">
        <v>6</v>
      </c>
      <c r="I364">
        <v>2</v>
      </c>
      <c r="K364" t="str">
        <f>VLOOKUP(G364,species.lookup!$A$2:$I$108,2,0)</f>
        <v>Foureye Butterflyfish</v>
      </c>
      <c r="L364" t="str">
        <f>VLOOKUP(G364,species.lookup!$A$2:$I$108,3,0)</f>
        <v>Chaetodon capistratus</v>
      </c>
      <c r="M364" t="str">
        <f>VLOOKUP(G364,species.lookup!$A$2:$I$108,4,0)</f>
        <v>Chaetodontidae</v>
      </c>
      <c r="N364" t="str">
        <f>VLOOKUP(G364,species.lookup!$A$2:$I$108,5,0)</f>
        <v>Carnivores</v>
      </c>
      <c r="O364">
        <f>VLOOKUP(G364,species.lookup!$A$2:$I$108,6,0)</f>
        <v>2.1999999999999999E-2</v>
      </c>
      <c r="P364">
        <f>VLOOKUP(G364,species.lookup!$A$2:$I$108,7,0)</f>
        <v>3.1897000000000002</v>
      </c>
      <c r="Q364">
        <f t="shared" si="5"/>
        <v>6.6756217991125668</v>
      </c>
    </row>
    <row r="365" spans="1:17" x14ac:dyDescent="0.2">
      <c r="A365" s="32">
        <v>44141</v>
      </c>
      <c r="B365" s="33">
        <v>0.40277777777777801</v>
      </c>
      <c r="C365" t="s">
        <v>392</v>
      </c>
      <c r="D365" t="s">
        <v>384</v>
      </c>
      <c r="E365">
        <v>1</v>
      </c>
      <c r="F365">
        <v>7.6</v>
      </c>
      <c r="G365" t="s">
        <v>172</v>
      </c>
      <c r="H365">
        <v>17</v>
      </c>
      <c r="I365">
        <v>1</v>
      </c>
      <c r="K365" t="str">
        <f>VLOOKUP(G365,species.lookup!$A$2:$I$108,2,0)</f>
        <v>French Grunt</v>
      </c>
      <c r="L365" t="str">
        <f>VLOOKUP(G365,species.lookup!$A$2:$I$108,3,0)</f>
        <v>Haemulon flavolineatum</v>
      </c>
      <c r="M365" t="str">
        <f>VLOOKUP(G365,species.lookup!$A$2:$I$108,4,0)</f>
        <v>Haemulidae</v>
      </c>
      <c r="N365" t="str">
        <f>VLOOKUP(G365,species.lookup!$A$2:$I$108,5,0)</f>
        <v>Carnivores</v>
      </c>
      <c r="O365">
        <f>VLOOKUP(G365,species.lookup!$A$2:$I$108,6,0)</f>
        <v>1.2699999999999999E-2</v>
      </c>
      <c r="P365">
        <f>VLOOKUP(G365,species.lookup!$A$2:$I$108,7,0)</f>
        <v>3.1581000000000001</v>
      </c>
      <c r="Q365">
        <f t="shared" si="5"/>
        <v>97.652745861265373</v>
      </c>
    </row>
    <row r="366" spans="1:17" x14ac:dyDescent="0.2">
      <c r="A366" s="32">
        <v>44141</v>
      </c>
      <c r="B366" s="33">
        <v>0.40277777777777801</v>
      </c>
      <c r="C366" t="s">
        <v>392</v>
      </c>
      <c r="D366" t="s">
        <v>384</v>
      </c>
      <c r="E366">
        <v>1</v>
      </c>
      <c r="F366">
        <v>7.6</v>
      </c>
      <c r="G366" t="s">
        <v>172</v>
      </c>
      <c r="H366">
        <v>14</v>
      </c>
      <c r="I366">
        <v>1</v>
      </c>
      <c r="K366" t="str">
        <f>VLOOKUP(G366,species.lookup!$A$2:$I$108,2,0)</f>
        <v>French Grunt</v>
      </c>
      <c r="L366" t="str">
        <f>VLOOKUP(G366,species.lookup!$A$2:$I$108,3,0)</f>
        <v>Haemulon flavolineatum</v>
      </c>
      <c r="M366" t="str">
        <f>VLOOKUP(G366,species.lookup!$A$2:$I$108,4,0)</f>
        <v>Haemulidae</v>
      </c>
      <c r="N366" t="str">
        <f>VLOOKUP(G366,species.lookup!$A$2:$I$108,5,0)</f>
        <v>Carnivores</v>
      </c>
      <c r="O366">
        <f>VLOOKUP(G366,species.lookup!$A$2:$I$108,6,0)</f>
        <v>1.2699999999999999E-2</v>
      </c>
      <c r="P366">
        <f>VLOOKUP(G366,species.lookup!$A$2:$I$108,7,0)</f>
        <v>3.1581000000000001</v>
      </c>
      <c r="Q366">
        <f t="shared" si="5"/>
        <v>52.892082958299284</v>
      </c>
    </row>
    <row r="367" spans="1:17" x14ac:dyDescent="0.2">
      <c r="A367" s="32">
        <v>44141</v>
      </c>
      <c r="B367" s="33">
        <v>0.40277777777777801</v>
      </c>
      <c r="C367" t="s">
        <v>392</v>
      </c>
      <c r="D367" t="s">
        <v>384</v>
      </c>
      <c r="E367">
        <v>1</v>
      </c>
      <c r="F367">
        <v>7.6</v>
      </c>
      <c r="G367" t="s">
        <v>172</v>
      </c>
      <c r="H367">
        <v>12</v>
      </c>
      <c r="I367">
        <v>1</v>
      </c>
      <c r="K367" t="str">
        <f>VLOOKUP(G367,species.lookup!$A$2:$I$108,2,0)</f>
        <v>French Grunt</v>
      </c>
      <c r="L367" t="str">
        <f>VLOOKUP(G367,species.lookup!$A$2:$I$108,3,0)</f>
        <v>Haemulon flavolineatum</v>
      </c>
      <c r="M367" t="str">
        <f>VLOOKUP(G367,species.lookup!$A$2:$I$108,4,0)</f>
        <v>Haemulidae</v>
      </c>
      <c r="N367" t="str">
        <f>VLOOKUP(G367,species.lookup!$A$2:$I$108,5,0)</f>
        <v>Carnivores</v>
      </c>
      <c r="O367">
        <f>VLOOKUP(G367,species.lookup!$A$2:$I$108,6,0)</f>
        <v>1.2699999999999999E-2</v>
      </c>
      <c r="P367">
        <f>VLOOKUP(G367,species.lookup!$A$2:$I$108,7,0)</f>
        <v>3.1581000000000001</v>
      </c>
      <c r="Q367">
        <f t="shared" si="5"/>
        <v>32.506185853485817</v>
      </c>
    </row>
    <row r="368" spans="1:17" x14ac:dyDescent="0.2">
      <c r="A368" s="32">
        <v>44141</v>
      </c>
      <c r="B368" s="33">
        <v>0.40277777777777801</v>
      </c>
      <c r="C368" t="s">
        <v>392</v>
      </c>
      <c r="D368" t="s">
        <v>384</v>
      </c>
      <c r="E368">
        <v>1</v>
      </c>
      <c r="F368">
        <v>7.6</v>
      </c>
      <c r="G368" t="s">
        <v>353</v>
      </c>
      <c r="H368">
        <v>8</v>
      </c>
      <c r="I368">
        <v>3</v>
      </c>
      <c r="K368" t="str">
        <f>VLOOKUP(G368,species.lookup!$A$2:$I$108,2,0)</f>
        <v>Dusky Damselfish</v>
      </c>
      <c r="L368" t="str">
        <f>VLOOKUP(G368,species.lookup!$A$2:$I$108,3,0)</f>
        <v>Stegastes adustus </v>
      </c>
      <c r="M368" t="str">
        <f>VLOOKUP(G368,species.lookup!$A$2:$I$108,4,0)</f>
        <v>Pomacentridae</v>
      </c>
      <c r="N368" t="str">
        <f>VLOOKUP(G368,species.lookup!$A$2:$I$108,5,0)</f>
        <v>Herbivores</v>
      </c>
      <c r="O368">
        <f>VLOOKUP(G368,species.lookup!$A$2:$I$108,6,0)</f>
        <v>1.95E-2</v>
      </c>
      <c r="P368">
        <f>VLOOKUP(G368,species.lookup!$A$2:$I$108,7,0)</f>
        <v>2.99</v>
      </c>
      <c r="Q368">
        <f t="shared" si="5"/>
        <v>9.7785322511078778</v>
      </c>
    </row>
    <row r="369" spans="1:17" x14ac:dyDescent="0.2">
      <c r="A369" s="32">
        <v>44141</v>
      </c>
      <c r="B369" s="33">
        <v>0.40277777777777801</v>
      </c>
      <c r="C369" t="s">
        <v>392</v>
      </c>
      <c r="D369" t="s">
        <v>384</v>
      </c>
      <c r="E369">
        <v>1</v>
      </c>
      <c r="F369">
        <v>7.6</v>
      </c>
      <c r="G369" t="s">
        <v>318</v>
      </c>
      <c r="H369">
        <v>8</v>
      </c>
      <c r="I369">
        <v>2</v>
      </c>
      <c r="J369" t="s">
        <v>385</v>
      </c>
      <c r="K369" t="str">
        <f>VLOOKUP(G369,species.lookup!$A$2:$I$108,2,0)</f>
        <v>Striped Parrotfish</v>
      </c>
      <c r="L369" t="str">
        <f>VLOOKUP(G369,species.lookup!$A$2:$I$108,3,0)</f>
        <v>Scarus iserti</v>
      </c>
      <c r="M369" t="str">
        <f>VLOOKUP(G369,species.lookup!$A$2:$I$108,4,0)</f>
        <v>Scaridae</v>
      </c>
      <c r="N369" t="str">
        <f>VLOOKUP(G369,species.lookup!$A$2:$I$108,5,0)</f>
        <v>Herbivores</v>
      </c>
      <c r="O369">
        <f>VLOOKUP(G369,species.lookup!$A$2:$I$108,6,0)</f>
        <v>1.47E-2</v>
      </c>
      <c r="P369">
        <f>VLOOKUP(G369,species.lookup!$A$2:$I$108,7,0)</f>
        <v>3.0548000000000002</v>
      </c>
      <c r="Q369">
        <f t="shared" si="5"/>
        <v>8.4348356905685886</v>
      </c>
    </row>
    <row r="370" spans="1:17" x14ac:dyDescent="0.2">
      <c r="A370" s="32">
        <v>44141</v>
      </c>
      <c r="B370" s="33">
        <v>0.40277777777777801</v>
      </c>
      <c r="C370" t="s">
        <v>392</v>
      </c>
      <c r="D370" t="s">
        <v>384</v>
      </c>
      <c r="E370">
        <v>1</v>
      </c>
      <c r="F370">
        <v>7.6</v>
      </c>
      <c r="G370" t="s">
        <v>318</v>
      </c>
      <c r="H370">
        <v>10</v>
      </c>
      <c r="I370">
        <v>1</v>
      </c>
      <c r="J370" t="s">
        <v>385</v>
      </c>
      <c r="K370" t="str">
        <f>VLOOKUP(G370,species.lookup!$A$2:$I$108,2,0)</f>
        <v>Striped Parrotfish</v>
      </c>
      <c r="L370" t="str">
        <f>VLOOKUP(G370,species.lookup!$A$2:$I$108,3,0)</f>
        <v>Scarus iserti</v>
      </c>
      <c r="M370" t="str">
        <f>VLOOKUP(G370,species.lookup!$A$2:$I$108,4,0)</f>
        <v>Scaridae</v>
      </c>
      <c r="N370" t="str">
        <f>VLOOKUP(G370,species.lookup!$A$2:$I$108,5,0)</f>
        <v>Herbivores</v>
      </c>
      <c r="O370">
        <f>VLOOKUP(G370,species.lookup!$A$2:$I$108,6,0)</f>
        <v>1.47E-2</v>
      </c>
      <c r="P370">
        <f>VLOOKUP(G370,species.lookup!$A$2:$I$108,7,0)</f>
        <v>3.0548000000000002</v>
      </c>
      <c r="Q370">
        <f t="shared" si="5"/>
        <v>16.676977189904147</v>
      </c>
    </row>
    <row r="371" spans="1:17" x14ac:dyDescent="0.2">
      <c r="A371" s="32">
        <v>44141</v>
      </c>
      <c r="B371" s="33">
        <v>0.40277777777777801</v>
      </c>
      <c r="C371" t="s">
        <v>392</v>
      </c>
      <c r="D371" t="s">
        <v>384</v>
      </c>
      <c r="E371">
        <v>1</v>
      </c>
      <c r="F371">
        <v>7.6</v>
      </c>
      <c r="G371" t="s">
        <v>362</v>
      </c>
      <c r="H371">
        <v>4</v>
      </c>
      <c r="I371">
        <v>1</v>
      </c>
      <c r="K371" t="str">
        <f>VLOOKUP(G371,species.lookup!$A$2:$I$108,2,0)</f>
        <v>Bicolour Damselfish</v>
      </c>
      <c r="L371" t="str">
        <f>VLOOKUP(G371,species.lookup!$A$2:$I$108,3,0)</f>
        <v>Stegastes partitus</v>
      </c>
      <c r="M371" t="str">
        <f>VLOOKUP(G371,species.lookup!$A$2:$I$108,4,0)</f>
        <v>Pomacentridae</v>
      </c>
      <c r="N371" t="str">
        <f>VLOOKUP(G371,species.lookup!$A$2:$I$108,5,0)</f>
        <v>Herbivores</v>
      </c>
      <c r="O371">
        <f>VLOOKUP(G371,species.lookup!$A$2:$I$108,6,0)</f>
        <v>1.4789999999999999E-2</v>
      </c>
      <c r="P371">
        <f>VLOOKUP(G371,species.lookup!$A$2:$I$108,7,0)</f>
        <v>3.01</v>
      </c>
      <c r="Q371">
        <f t="shared" si="5"/>
        <v>0.95977348519004924</v>
      </c>
    </row>
    <row r="372" spans="1:17" x14ac:dyDescent="0.2">
      <c r="A372" s="32">
        <v>44141</v>
      </c>
      <c r="B372" s="33">
        <v>0.40277777777777801</v>
      </c>
      <c r="C372" t="s">
        <v>392</v>
      </c>
      <c r="D372" t="s">
        <v>384</v>
      </c>
      <c r="E372">
        <v>1</v>
      </c>
      <c r="F372">
        <v>7.6</v>
      </c>
      <c r="G372" t="s">
        <v>346</v>
      </c>
      <c r="H372">
        <v>4</v>
      </c>
      <c r="I372">
        <v>1</v>
      </c>
      <c r="J372" t="s">
        <v>387</v>
      </c>
      <c r="K372" t="str">
        <f>VLOOKUP(G372,species.lookup!$A$2:$I$108,2,0)</f>
        <v>Stoplight Parrotfish</v>
      </c>
      <c r="L372" t="str">
        <f>VLOOKUP(G372,species.lookup!$A$2:$I$108,3,0)</f>
        <v>Sparisoma viride</v>
      </c>
      <c r="M372" t="str">
        <f>VLOOKUP(G372,species.lookup!$A$2:$I$108,4,0)</f>
        <v>Scaridae</v>
      </c>
      <c r="N372" t="str">
        <f>VLOOKUP(G372,species.lookup!$A$2:$I$108,5,0)</f>
        <v>Herbivores</v>
      </c>
      <c r="O372">
        <f>VLOOKUP(G372,species.lookup!$A$2:$I$108,6,0)</f>
        <v>2.5000000000000001E-2</v>
      </c>
      <c r="P372">
        <f>VLOOKUP(G372,species.lookup!$A$2:$I$108,7,0)</f>
        <v>2.9214000000000002</v>
      </c>
      <c r="Q372">
        <f t="shared" si="5"/>
        <v>1.4348221330880631</v>
      </c>
    </row>
    <row r="373" spans="1:17" x14ac:dyDescent="0.2">
      <c r="A373" s="32">
        <v>44141</v>
      </c>
      <c r="B373" s="33">
        <v>0.40277777777777801</v>
      </c>
      <c r="C373" t="s">
        <v>392</v>
      </c>
      <c r="D373" t="s">
        <v>384</v>
      </c>
      <c r="E373">
        <v>1</v>
      </c>
      <c r="F373">
        <v>7.6</v>
      </c>
      <c r="G373" t="s">
        <v>191</v>
      </c>
      <c r="H373">
        <v>10</v>
      </c>
      <c r="I373">
        <v>1</v>
      </c>
      <c r="K373" t="str">
        <f>VLOOKUP(G373,species.lookup!$A$2:$I$108,2,0)</f>
        <v>Slippery Dick</v>
      </c>
      <c r="L373" t="str">
        <f>VLOOKUP(G373,species.lookup!$A$2:$I$108,3,0)</f>
        <v>Halichoeres bivittatus</v>
      </c>
      <c r="M373" t="str">
        <f>VLOOKUP(G373,species.lookup!$A$2:$I$108,4,0)</f>
        <v>Labridae</v>
      </c>
      <c r="N373" t="str">
        <f>VLOOKUP(G373,species.lookup!$A$2:$I$108,5,0)</f>
        <v>Carnivores</v>
      </c>
      <c r="O373">
        <f>VLOOKUP(G373,species.lookup!$A$2:$I$108,6,0)</f>
        <v>9.3299999999999998E-3</v>
      </c>
      <c r="P373">
        <f>VLOOKUP(G373,species.lookup!$A$2:$I$108,7,0)</f>
        <v>3.06</v>
      </c>
      <c r="Q373">
        <f t="shared" si="5"/>
        <v>10.712273288565926</v>
      </c>
    </row>
    <row r="374" spans="1:17" x14ac:dyDescent="0.2">
      <c r="A374" s="32">
        <v>44141</v>
      </c>
      <c r="B374" s="33">
        <v>0.40277777777777801</v>
      </c>
      <c r="C374" t="s">
        <v>392</v>
      </c>
      <c r="D374" t="s">
        <v>384</v>
      </c>
      <c r="E374">
        <v>1</v>
      </c>
      <c r="F374">
        <v>7.6</v>
      </c>
      <c r="G374" t="s">
        <v>39</v>
      </c>
      <c r="H374">
        <v>8</v>
      </c>
      <c r="I374">
        <v>1</v>
      </c>
      <c r="K374" t="str">
        <f>VLOOKUP(G374,species.lookup!$A$2:$I$108,2,0)</f>
        <v>Blue Tang</v>
      </c>
      <c r="L374" t="str">
        <f>VLOOKUP(G374,species.lookup!$A$2:$I$108,3,0)</f>
        <v>Acanthurus coeruleus</v>
      </c>
      <c r="M374" t="str">
        <f>VLOOKUP(G374,species.lookup!$A$2:$I$108,4,0)</f>
        <v>Acanthuridae</v>
      </c>
      <c r="N374" t="str">
        <f>VLOOKUP(G374,species.lookup!$A$2:$I$108,5,0)</f>
        <v>Herbivores</v>
      </c>
      <c r="O374">
        <f>VLOOKUP(G374,species.lookup!$A$2:$I$108,6,0)</f>
        <v>4.1500000000000002E-2</v>
      </c>
      <c r="P374">
        <f>VLOOKUP(G374,species.lookup!$A$2:$I$108,7,0)</f>
        <v>2.8346</v>
      </c>
      <c r="Q374">
        <f t="shared" si="5"/>
        <v>15.064231248415338</v>
      </c>
    </row>
    <row r="375" spans="1:17" x14ac:dyDescent="0.2">
      <c r="A375" s="32">
        <v>44141</v>
      </c>
      <c r="B375" s="33">
        <v>0.40277777777777801</v>
      </c>
      <c r="C375" t="s">
        <v>392</v>
      </c>
      <c r="D375" t="s">
        <v>384</v>
      </c>
      <c r="E375">
        <v>1</v>
      </c>
      <c r="F375">
        <v>7.6</v>
      </c>
      <c r="G375" t="s">
        <v>39</v>
      </c>
      <c r="H375">
        <v>14</v>
      </c>
      <c r="I375">
        <v>2</v>
      </c>
      <c r="K375" t="str">
        <f>VLOOKUP(G375,species.lookup!$A$2:$I$108,2,0)</f>
        <v>Blue Tang</v>
      </c>
      <c r="L375" t="str">
        <f>VLOOKUP(G375,species.lookup!$A$2:$I$108,3,0)</f>
        <v>Acanthurus coeruleus</v>
      </c>
      <c r="M375" t="str">
        <f>VLOOKUP(G375,species.lookup!$A$2:$I$108,4,0)</f>
        <v>Acanthuridae</v>
      </c>
      <c r="N375" t="str">
        <f>VLOOKUP(G375,species.lookup!$A$2:$I$108,5,0)</f>
        <v>Herbivores</v>
      </c>
      <c r="O375">
        <f>VLOOKUP(G375,species.lookup!$A$2:$I$108,6,0)</f>
        <v>4.1500000000000002E-2</v>
      </c>
      <c r="P375">
        <f>VLOOKUP(G375,species.lookup!$A$2:$I$108,7,0)</f>
        <v>2.8346</v>
      </c>
      <c r="Q375">
        <f t="shared" si="5"/>
        <v>73.597426182870976</v>
      </c>
    </row>
    <row r="376" spans="1:17" x14ac:dyDescent="0.2">
      <c r="A376" s="32">
        <v>44141</v>
      </c>
      <c r="B376" s="33">
        <v>0.40277777777777801</v>
      </c>
      <c r="C376" t="s">
        <v>392</v>
      </c>
      <c r="D376" t="s">
        <v>384</v>
      </c>
      <c r="E376">
        <v>1</v>
      </c>
      <c r="F376">
        <v>7.6</v>
      </c>
      <c r="G376" t="s">
        <v>247</v>
      </c>
      <c r="H376">
        <v>18</v>
      </c>
      <c r="I376">
        <v>1</v>
      </c>
      <c r="K376" t="str">
        <f>VLOOKUP(G376,species.lookup!$A$2:$I$108,2,0)</f>
        <v>Schoolmaster</v>
      </c>
      <c r="L376" t="str">
        <f>VLOOKUP(G376,species.lookup!$A$2:$I$108,3,0)</f>
        <v>Lutjanus apodus</v>
      </c>
      <c r="M376" t="str">
        <f>VLOOKUP(G376,species.lookup!$A$2:$I$108,4,0)</f>
        <v>Lutjanidae</v>
      </c>
      <c r="N376" t="str">
        <f>VLOOKUP(G376,species.lookup!$A$2:$I$108,5,0)</f>
        <v>Carnivores</v>
      </c>
      <c r="O376">
        <f>VLOOKUP(G376,species.lookup!$A$2:$I$108,6,0)</f>
        <v>1.9400000000000001E-2</v>
      </c>
      <c r="P376">
        <f>VLOOKUP(G376,species.lookup!$A$2:$I$108,7,0)</f>
        <v>2.9779</v>
      </c>
      <c r="Q376">
        <f t="shared" si="5"/>
        <v>106.13966751977115</v>
      </c>
    </row>
    <row r="377" spans="1:17" x14ac:dyDescent="0.2">
      <c r="A377" s="32">
        <v>44141</v>
      </c>
      <c r="B377" s="33">
        <v>0.40277777777777801</v>
      </c>
      <c r="C377" t="s">
        <v>392</v>
      </c>
      <c r="D377" t="s">
        <v>384</v>
      </c>
      <c r="E377">
        <v>1</v>
      </c>
      <c r="F377">
        <v>7.6</v>
      </c>
      <c r="G377" t="s">
        <v>359</v>
      </c>
      <c r="H377">
        <v>4</v>
      </c>
      <c r="I377">
        <v>2</v>
      </c>
      <c r="K377" t="str">
        <f>VLOOKUP(G377,species.lookup!$A$2:$I$108,2,0)</f>
        <v>Beaugregory</v>
      </c>
      <c r="L377" t="str">
        <f>VLOOKUP(G377,species.lookup!$A$2:$I$108,3,0)</f>
        <v>Stegastes leucostictus</v>
      </c>
      <c r="M377" t="str">
        <f>VLOOKUP(G377,species.lookup!$A$2:$I$108,4,0)</f>
        <v>Pomacentridae</v>
      </c>
      <c r="N377" t="str">
        <f>VLOOKUP(G377,species.lookup!$A$2:$I$108,5,0)</f>
        <v>Omnivores</v>
      </c>
      <c r="O377">
        <f>VLOOKUP(G377,species.lookup!$A$2:$I$108,6,0)</f>
        <v>1.9949999999999999E-2</v>
      </c>
      <c r="P377">
        <f>VLOOKUP(G377,species.lookup!$A$2:$I$108,7,0)</f>
        <v>2.95</v>
      </c>
      <c r="Q377">
        <f t="shared" si="5"/>
        <v>1.1912965235941961</v>
      </c>
    </row>
    <row r="378" spans="1:17" x14ac:dyDescent="0.2">
      <c r="A378" s="32">
        <v>44141</v>
      </c>
      <c r="B378" s="33">
        <v>0.40277777777777801</v>
      </c>
      <c r="C378" t="s">
        <v>392</v>
      </c>
      <c r="D378" t="s">
        <v>384</v>
      </c>
      <c r="E378">
        <v>1</v>
      </c>
      <c r="F378">
        <v>7.6</v>
      </c>
      <c r="G378" t="s">
        <v>346</v>
      </c>
      <c r="H378">
        <v>12</v>
      </c>
      <c r="I378">
        <v>1</v>
      </c>
      <c r="J378" t="s">
        <v>387</v>
      </c>
      <c r="K378" t="str">
        <f>VLOOKUP(G378,species.lookup!$A$2:$I$108,2,0)</f>
        <v>Stoplight Parrotfish</v>
      </c>
      <c r="L378" t="str">
        <f>VLOOKUP(G378,species.lookup!$A$2:$I$108,3,0)</f>
        <v>Sparisoma viride</v>
      </c>
      <c r="M378" t="str">
        <f>VLOOKUP(G378,species.lookup!$A$2:$I$108,4,0)</f>
        <v>Scaridae</v>
      </c>
      <c r="N378" t="str">
        <f>VLOOKUP(G378,species.lookup!$A$2:$I$108,5,0)</f>
        <v>Herbivores</v>
      </c>
      <c r="O378">
        <f>VLOOKUP(G378,species.lookup!$A$2:$I$108,6,0)</f>
        <v>2.5000000000000001E-2</v>
      </c>
      <c r="P378">
        <f>VLOOKUP(G378,species.lookup!$A$2:$I$108,7,0)</f>
        <v>2.9214000000000002</v>
      </c>
      <c r="Q378">
        <f t="shared" si="5"/>
        <v>35.535309379641568</v>
      </c>
    </row>
    <row r="379" spans="1:17" x14ac:dyDescent="0.2">
      <c r="A379" s="32">
        <v>44141</v>
      </c>
      <c r="B379" s="33">
        <v>0.40277777777777801</v>
      </c>
      <c r="C379" t="s">
        <v>392</v>
      </c>
      <c r="D379" t="s">
        <v>384</v>
      </c>
      <c r="E379">
        <v>1</v>
      </c>
      <c r="F379">
        <v>7.6</v>
      </c>
      <c r="G379" t="s">
        <v>346</v>
      </c>
      <c r="H379">
        <v>14</v>
      </c>
      <c r="I379">
        <v>1</v>
      </c>
      <c r="J379" t="s">
        <v>387</v>
      </c>
      <c r="K379" t="str">
        <f>VLOOKUP(G379,species.lookup!$A$2:$I$108,2,0)</f>
        <v>Stoplight Parrotfish</v>
      </c>
      <c r="L379" t="str">
        <f>VLOOKUP(G379,species.lookup!$A$2:$I$108,3,0)</f>
        <v>Sparisoma viride</v>
      </c>
      <c r="M379" t="str">
        <f>VLOOKUP(G379,species.lookup!$A$2:$I$108,4,0)</f>
        <v>Scaridae</v>
      </c>
      <c r="N379" t="str">
        <f>VLOOKUP(G379,species.lookup!$A$2:$I$108,5,0)</f>
        <v>Herbivores</v>
      </c>
      <c r="O379">
        <f>VLOOKUP(G379,species.lookup!$A$2:$I$108,6,0)</f>
        <v>2.5000000000000001E-2</v>
      </c>
      <c r="P379">
        <f>VLOOKUP(G379,species.lookup!$A$2:$I$108,7,0)</f>
        <v>2.9214000000000002</v>
      </c>
      <c r="Q379">
        <f t="shared" si="5"/>
        <v>55.7491759254154</v>
      </c>
    </row>
    <row r="380" spans="1:17" x14ac:dyDescent="0.2">
      <c r="A380" s="32">
        <v>44141</v>
      </c>
      <c r="B380" s="33">
        <v>0.40277777777777801</v>
      </c>
      <c r="C380" t="s">
        <v>392</v>
      </c>
      <c r="D380" t="s">
        <v>384</v>
      </c>
      <c r="E380">
        <v>1</v>
      </c>
      <c r="F380">
        <v>7.6</v>
      </c>
      <c r="G380" t="s">
        <v>318</v>
      </c>
      <c r="H380">
        <v>10</v>
      </c>
      <c r="I380">
        <v>1</v>
      </c>
      <c r="J380" t="s">
        <v>385</v>
      </c>
      <c r="K380" t="str">
        <f>VLOOKUP(G380,species.lookup!$A$2:$I$108,2,0)</f>
        <v>Striped Parrotfish</v>
      </c>
      <c r="L380" t="str">
        <f>VLOOKUP(G380,species.lookup!$A$2:$I$108,3,0)</f>
        <v>Scarus iserti</v>
      </c>
      <c r="M380" t="str">
        <f>VLOOKUP(G380,species.lookup!$A$2:$I$108,4,0)</f>
        <v>Scaridae</v>
      </c>
      <c r="N380" t="str">
        <f>VLOOKUP(G380,species.lookup!$A$2:$I$108,5,0)</f>
        <v>Herbivores</v>
      </c>
      <c r="O380">
        <f>VLOOKUP(G380,species.lookup!$A$2:$I$108,6,0)</f>
        <v>1.47E-2</v>
      </c>
      <c r="P380">
        <f>VLOOKUP(G380,species.lookup!$A$2:$I$108,7,0)</f>
        <v>3.0548000000000002</v>
      </c>
      <c r="Q380">
        <f t="shared" si="5"/>
        <v>16.676977189904147</v>
      </c>
    </row>
    <row r="381" spans="1:17" x14ac:dyDescent="0.2">
      <c r="A381" s="32">
        <v>44141</v>
      </c>
      <c r="B381" s="33">
        <v>0.40277777777777801</v>
      </c>
      <c r="C381" t="s">
        <v>392</v>
      </c>
      <c r="D381" t="s">
        <v>384</v>
      </c>
      <c r="E381">
        <v>1</v>
      </c>
      <c r="F381">
        <v>7.6</v>
      </c>
      <c r="G381" t="s">
        <v>324</v>
      </c>
      <c r="H381">
        <v>16</v>
      </c>
      <c r="I381">
        <v>1</v>
      </c>
      <c r="J381" t="s">
        <v>387</v>
      </c>
      <c r="K381" t="str">
        <f>VLOOKUP(G381,species.lookup!$A$2:$I$108,2,0)</f>
        <v>Queen Parrotfish</v>
      </c>
      <c r="L381" t="str">
        <f>VLOOKUP(G381,species.lookup!$A$2:$I$108,3,0)</f>
        <v>Scarus vetula</v>
      </c>
      <c r="M381" t="str">
        <f>VLOOKUP(G381,species.lookup!$A$2:$I$108,4,0)</f>
        <v>Scaridae</v>
      </c>
      <c r="N381" t="str">
        <f>VLOOKUP(G381,species.lookup!$A$2:$I$108,5,0)</f>
        <v>Herbivores</v>
      </c>
      <c r="O381">
        <f>VLOOKUP(G381,species.lookup!$A$2:$I$108,6,0)</f>
        <v>2.5000000000000001E-2</v>
      </c>
      <c r="P381">
        <f>VLOOKUP(G381,species.lookup!$A$2:$I$108,7,0)</f>
        <v>2.9214000000000002</v>
      </c>
      <c r="Q381">
        <f t="shared" si="5"/>
        <v>82.348582143975179</v>
      </c>
    </row>
    <row r="382" spans="1:17" x14ac:dyDescent="0.2">
      <c r="A382" s="32">
        <v>44141</v>
      </c>
      <c r="B382" s="33">
        <v>0.40277777777777801</v>
      </c>
      <c r="C382" t="s">
        <v>392</v>
      </c>
      <c r="D382" t="s">
        <v>384</v>
      </c>
      <c r="E382">
        <v>1</v>
      </c>
      <c r="F382">
        <v>7.6</v>
      </c>
      <c r="G382" t="s">
        <v>324</v>
      </c>
      <c r="H382">
        <v>22</v>
      </c>
      <c r="I382">
        <v>1</v>
      </c>
      <c r="J382" t="s">
        <v>387</v>
      </c>
      <c r="K382" t="str">
        <f>VLOOKUP(G382,species.lookup!$A$2:$I$108,2,0)</f>
        <v>Queen Parrotfish</v>
      </c>
      <c r="L382" t="str">
        <f>VLOOKUP(G382,species.lookup!$A$2:$I$108,3,0)</f>
        <v>Scarus vetula</v>
      </c>
      <c r="M382" t="str">
        <f>VLOOKUP(G382,species.lookup!$A$2:$I$108,4,0)</f>
        <v>Scaridae</v>
      </c>
      <c r="N382" t="str">
        <f>VLOOKUP(G382,species.lookup!$A$2:$I$108,5,0)</f>
        <v>Herbivores</v>
      </c>
      <c r="O382">
        <f>VLOOKUP(G382,species.lookup!$A$2:$I$108,6,0)</f>
        <v>2.5000000000000001E-2</v>
      </c>
      <c r="P382">
        <f>VLOOKUP(G382,species.lookup!$A$2:$I$108,7,0)</f>
        <v>2.9214000000000002</v>
      </c>
      <c r="Q382">
        <f t="shared" si="5"/>
        <v>208.78227637141873</v>
      </c>
    </row>
    <row r="383" spans="1:17" x14ac:dyDescent="0.2">
      <c r="A383" s="32">
        <v>44141</v>
      </c>
      <c r="B383" s="33">
        <v>0.40277777777777801</v>
      </c>
      <c r="C383" t="s">
        <v>392</v>
      </c>
      <c r="D383" t="s">
        <v>384</v>
      </c>
      <c r="E383">
        <v>1</v>
      </c>
      <c r="F383">
        <v>7.6</v>
      </c>
      <c r="G383" t="s">
        <v>324</v>
      </c>
      <c r="H383">
        <v>20</v>
      </c>
      <c r="I383">
        <v>1</v>
      </c>
      <c r="J383" t="s">
        <v>387</v>
      </c>
      <c r="K383" t="str">
        <f>VLOOKUP(G383,species.lookup!$A$2:$I$108,2,0)</f>
        <v>Queen Parrotfish</v>
      </c>
      <c r="L383" t="str">
        <f>VLOOKUP(G383,species.lookup!$A$2:$I$108,3,0)</f>
        <v>Scarus vetula</v>
      </c>
      <c r="M383" t="str">
        <f>VLOOKUP(G383,species.lookup!$A$2:$I$108,4,0)</f>
        <v>Scaridae</v>
      </c>
      <c r="N383" t="str">
        <f>VLOOKUP(G383,species.lookup!$A$2:$I$108,5,0)</f>
        <v>Herbivores</v>
      </c>
      <c r="O383">
        <f>VLOOKUP(G383,species.lookup!$A$2:$I$108,6,0)</f>
        <v>2.5000000000000001E-2</v>
      </c>
      <c r="P383">
        <f>VLOOKUP(G383,species.lookup!$A$2:$I$108,7,0)</f>
        <v>2.9214000000000002</v>
      </c>
      <c r="Q383">
        <f t="shared" si="5"/>
        <v>158.04073398743014</v>
      </c>
    </row>
    <row r="384" spans="1:17" x14ac:dyDescent="0.2">
      <c r="A384" s="32">
        <v>44141</v>
      </c>
      <c r="B384" s="33">
        <v>0.40277777777777801</v>
      </c>
      <c r="C384" t="s">
        <v>392</v>
      </c>
      <c r="D384" t="s">
        <v>384</v>
      </c>
      <c r="E384">
        <v>1</v>
      </c>
      <c r="F384">
        <v>7.6</v>
      </c>
      <c r="G384" t="s">
        <v>318</v>
      </c>
      <c r="H384">
        <v>14</v>
      </c>
      <c r="I384">
        <v>1</v>
      </c>
      <c r="J384" t="s">
        <v>386</v>
      </c>
      <c r="K384" t="str">
        <f>VLOOKUP(G384,species.lookup!$A$2:$I$108,2,0)</f>
        <v>Striped Parrotfish</v>
      </c>
      <c r="L384" t="str">
        <f>VLOOKUP(G384,species.lookup!$A$2:$I$108,3,0)</f>
        <v>Scarus iserti</v>
      </c>
      <c r="M384" t="str">
        <f>VLOOKUP(G384,species.lookup!$A$2:$I$108,4,0)</f>
        <v>Scaridae</v>
      </c>
      <c r="N384" t="str">
        <f>VLOOKUP(G384,species.lookup!$A$2:$I$108,5,0)</f>
        <v>Herbivores</v>
      </c>
      <c r="O384">
        <f>VLOOKUP(G384,species.lookup!$A$2:$I$108,6,0)</f>
        <v>1.47E-2</v>
      </c>
      <c r="P384">
        <f>VLOOKUP(G384,species.lookup!$A$2:$I$108,7,0)</f>
        <v>3.0548000000000002</v>
      </c>
      <c r="Q384">
        <f t="shared" si="5"/>
        <v>46.613236474289479</v>
      </c>
    </row>
    <row r="385" spans="1:17" x14ac:dyDescent="0.2">
      <c r="A385" s="32">
        <v>44141</v>
      </c>
      <c r="B385" s="33">
        <v>0.40277777777777801</v>
      </c>
      <c r="C385" t="s">
        <v>392</v>
      </c>
      <c r="D385" t="s">
        <v>384</v>
      </c>
      <c r="E385">
        <v>1</v>
      </c>
      <c r="F385">
        <v>7.6</v>
      </c>
      <c r="G385" t="s">
        <v>368</v>
      </c>
      <c r="H385">
        <v>8</v>
      </c>
      <c r="I385">
        <v>1</v>
      </c>
      <c r="K385" t="str">
        <f>VLOOKUP(G385,species.lookup!$A$2:$I$108,2,0)</f>
        <v>Cocoa Damselfish</v>
      </c>
      <c r="L385" t="str">
        <f>VLOOKUP(G385,species.lookup!$A$2:$I$108,3,0)</f>
        <v>Stegastes variabilis</v>
      </c>
      <c r="M385" t="str">
        <f>VLOOKUP(G385,species.lookup!$A$2:$I$108,4,0)</f>
        <v>Pomacentridae</v>
      </c>
      <c r="N385" t="str">
        <f>VLOOKUP(G385,species.lookup!$A$2:$I$108,5,0)</f>
        <v>Herbivores</v>
      </c>
      <c r="O385">
        <f>VLOOKUP(G385,species.lookup!$A$2:$I$108,6,0)</f>
        <v>1.66E-2</v>
      </c>
      <c r="P385">
        <f>VLOOKUP(G385,species.lookup!$A$2:$I$108,7,0)</f>
        <v>2.99</v>
      </c>
      <c r="Q385">
        <f t="shared" si="5"/>
        <v>8.3242889932508088</v>
      </c>
    </row>
    <row r="386" spans="1:17" x14ac:dyDescent="0.2">
      <c r="A386" s="32">
        <v>44141</v>
      </c>
      <c r="B386" s="33">
        <v>0.40277777777777801</v>
      </c>
      <c r="C386" t="s">
        <v>392</v>
      </c>
      <c r="D386" t="s">
        <v>384</v>
      </c>
      <c r="E386">
        <v>1</v>
      </c>
      <c r="F386">
        <v>7.6</v>
      </c>
      <c r="G386" t="s">
        <v>243</v>
      </c>
      <c r="H386">
        <v>45</v>
      </c>
      <c r="I386">
        <v>1</v>
      </c>
      <c r="K386" t="str">
        <f>VLOOKUP(G386,species.lookup!$A$2:$I$108,2,0)</f>
        <v>Mutton Snapper</v>
      </c>
      <c r="L386" t="str">
        <f>VLOOKUP(G386,species.lookup!$A$2:$I$108,3,0)</f>
        <v>Lutjanus analis</v>
      </c>
      <c r="M386" t="str">
        <f>VLOOKUP(G386,species.lookup!$A$2:$I$108,4,0)</f>
        <v>Lutjanidae</v>
      </c>
      <c r="N386" t="str">
        <f>VLOOKUP(G386,species.lookup!$A$2:$I$108,5,0)</f>
        <v>Carnivores</v>
      </c>
      <c r="O386">
        <f>VLOOKUP(G386,species.lookup!$A$2:$I$108,6,0)</f>
        <v>1.6199999999999999E-2</v>
      </c>
      <c r="P386">
        <f>VLOOKUP(G386,species.lookup!$A$2:$I$108,7,0)</f>
        <v>3.0112000000000001</v>
      </c>
      <c r="Q386">
        <f t="shared" si="5"/>
        <v>1540.5242390583339</v>
      </c>
    </row>
    <row r="387" spans="1:17" x14ac:dyDescent="0.2">
      <c r="A387" s="32">
        <v>44141</v>
      </c>
      <c r="B387" s="33">
        <v>0.40277777777777801</v>
      </c>
      <c r="C387" t="s">
        <v>392</v>
      </c>
      <c r="D387" t="s">
        <v>384</v>
      </c>
      <c r="E387">
        <v>1</v>
      </c>
      <c r="F387">
        <v>7.6</v>
      </c>
      <c r="G387" t="s">
        <v>36</v>
      </c>
      <c r="H387">
        <v>14</v>
      </c>
      <c r="I387">
        <v>1</v>
      </c>
      <c r="K387" t="str">
        <f>VLOOKUP(G387,species.lookup!$A$2:$I$108,2,0)</f>
        <v>Doctorfish</v>
      </c>
      <c r="L387" t="str">
        <f>VLOOKUP(G387,species.lookup!$A$2:$I$108,3,0)</f>
        <v>Acanthurus chirurgus</v>
      </c>
      <c r="M387" t="str">
        <f>VLOOKUP(G387,species.lookup!$A$2:$I$108,4,0)</f>
        <v>Acanthuridae</v>
      </c>
      <c r="N387" t="str">
        <f>VLOOKUP(G387,species.lookup!$A$2:$I$108,5,0)</f>
        <v>Herbivores</v>
      </c>
      <c r="O387">
        <f>VLOOKUP(G387,species.lookup!$A$2:$I$108,6,0)</f>
        <v>4.0000000000000001E-3</v>
      </c>
      <c r="P387">
        <f>VLOOKUP(G387,species.lookup!$A$2:$I$108,7,0)</f>
        <v>3.5327999999999999</v>
      </c>
      <c r="Q387">
        <f t="shared" ref="Q387:Q450" si="6">O387*H387^P387</f>
        <v>44.781755635744446</v>
      </c>
    </row>
    <row r="388" spans="1:17" x14ac:dyDescent="0.2">
      <c r="A388" s="32">
        <v>44141</v>
      </c>
      <c r="B388" s="33">
        <v>0.40277777777777801</v>
      </c>
      <c r="C388" t="s">
        <v>392</v>
      </c>
      <c r="D388" t="s">
        <v>384</v>
      </c>
      <c r="E388">
        <v>1</v>
      </c>
      <c r="F388">
        <v>7.6</v>
      </c>
      <c r="G388" t="s">
        <v>36</v>
      </c>
      <c r="H388">
        <v>4</v>
      </c>
      <c r="I388">
        <v>2</v>
      </c>
      <c r="K388" t="str">
        <f>VLOOKUP(G388,species.lookup!$A$2:$I$108,2,0)</f>
        <v>Doctorfish</v>
      </c>
      <c r="L388" t="str">
        <f>VLOOKUP(G388,species.lookup!$A$2:$I$108,3,0)</f>
        <v>Acanthurus chirurgus</v>
      </c>
      <c r="M388" t="str">
        <f>VLOOKUP(G388,species.lookup!$A$2:$I$108,4,0)</f>
        <v>Acanthuridae</v>
      </c>
      <c r="N388" t="str">
        <f>VLOOKUP(G388,species.lookup!$A$2:$I$108,5,0)</f>
        <v>Herbivores</v>
      </c>
      <c r="O388">
        <f>VLOOKUP(G388,species.lookup!$A$2:$I$108,6,0)</f>
        <v>4.0000000000000001E-3</v>
      </c>
      <c r="P388">
        <f>VLOOKUP(G388,species.lookup!$A$2:$I$108,7,0)</f>
        <v>3.5327999999999999</v>
      </c>
      <c r="Q388">
        <f t="shared" si="6"/>
        <v>0.53581828340126558</v>
      </c>
    </row>
    <row r="389" spans="1:17" x14ac:dyDescent="0.2">
      <c r="A389" s="32">
        <v>44141</v>
      </c>
      <c r="B389" s="33">
        <v>0.40277777777777801</v>
      </c>
      <c r="C389" t="s">
        <v>392</v>
      </c>
      <c r="D389" t="s">
        <v>384</v>
      </c>
      <c r="E389">
        <v>1</v>
      </c>
      <c r="F389">
        <v>7.6</v>
      </c>
      <c r="G389" t="s">
        <v>36</v>
      </c>
      <c r="H389">
        <v>16</v>
      </c>
      <c r="I389">
        <v>1</v>
      </c>
      <c r="K389" t="str">
        <f>VLOOKUP(G389,species.lookup!$A$2:$I$108,2,0)</f>
        <v>Doctorfish</v>
      </c>
      <c r="L389" t="str">
        <f>VLOOKUP(G389,species.lookup!$A$2:$I$108,3,0)</f>
        <v>Acanthurus chirurgus</v>
      </c>
      <c r="M389" t="str">
        <f>VLOOKUP(G389,species.lookup!$A$2:$I$108,4,0)</f>
        <v>Acanthuridae</v>
      </c>
      <c r="N389" t="str">
        <f>VLOOKUP(G389,species.lookup!$A$2:$I$108,5,0)</f>
        <v>Herbivores</v>
      </c>
      <c r="O389">
        <f>VLOOKUP(G389,species.lookup!$A$2:$I$108,6,0)</f>
        <v>4.0000000000000001E-3</v>
      </c>
      <c r="P389">
        <f>VLOOKUP(G389,species.lookup!$A$2:$I$108,7,0)</f>
        <v>3.5327999999999999</v>
      </c>
      <c r="Q389">
        <f t="shared" si="6"/>
        <v>71.775308206769751</v>
      </c>
    </row>
    <row r="390" spans="1:17" x14ac:dyDescent="0.2">
      <c r="A390" s="32">
        <v>44141</v>
      </c>
      <c r="B390" s="33">
        <v>0.40277777777777801</v>
      </c>
      <c r="C390" t="s">
        <v>392</v>
      </c>
      <c r="D390" t="s">
        <v>384</v>
      </c>
      <c r="E390">
        <v>1</v>
      </c>
      <c r="F390">
        <v>7.6</v>
      </c>
      <c r="G390" t="s">
        <v>346</v>
      </c>
      <c r="H390">
        <v>20</v>
      </c>
      <c r="I390">
        <v>2</v>
      </c>
      <c r="J390" t="s">
        <v>386</v>
      </c>
      <c r="K390" t="str">
        <f>VLOOKUP(G390,species.lookup!$A$2:$I$108,2,0)</f>
        <v>Stoplight Parrotfish</v>
      </c>
      <c r="L390" t="str">
        <f>VLOOKUP(G390,species.lookup!$A$2:$I$108,3,0)</f>
        <v>Sparisoma viride</v>
      </c>
      <c r="M390" t="str">
        <f>VLOOKUP(G390,species.lookup!$A$2:$I$108,4,0)</f>
        <v>Scaridae</v>
      </c>
      <c r="N390" t="str">
        <f>VLOOKUP(G390,species.lookup!$A$2:$I$108,5,0)</f>
        <v>Herbivores</v>
      </c>
      <c r="O390">
        <f>VLOOKUP(G390,species.lookup!$A$2:$I$108,6,0)</f>
        <v>2.5000000000000001E-2</v>
      </c>
      <c r="P390">
        <f>VLOOKUP(G390,species.lookup!$A$2:$I$108,7,0)</f>
        <v>2.9214000000000002</v>
      </c>
      <c r="Q390">
        <f t="shared" si="6"/>
        <v>158.04073398743014</v>
      </c>
    </row>
    <row r="391" spans="1:17" x14ac:dyDescent="0.2">
      <c r="A391" s="32">
        <v>44141</v>
      </c>
      <c r="B391" s="33">
        <v>0.40277777777777801</v>
      </c>
      <c r="C391" t="s">
        <v>392</v>
      </c>
      <c r="D391" t="s">
        <v>384</v>
      </c>
      <c r="E391">
        <v>1</v>
      </c>
      <c r="F391">
        <v>7.6</v>
      </c>
      <c r="G391" t="s">
        <v>346</v>
      </c>
      <c r="H391">
        <v>8</v>
      </c>
      <c r="I391">
        <v>1</v>
      </c>
      <c r="J391" t="s">
        <v>385</v>
      </c>
      <c r="K391" t="str">
        <f>VLOOKUP(G391,species.lookup!$A$2:$I$108,2,0)</f>
        <v>Stoplight Parrotfish</v>
      </c>
      <c r="L391" t="str">
        <f>VLOOKUP(G391,species.lookup!$A$2:$I$108,3,0)</f>
        <v>Sparisoma viride</v>
      </c>
      <c r="M391" t="str">
        <f>VLOOKUP(G391,species.lookup!$A$2:$I$108,4,0)</f>
        <v>Scaridae</v>
      </c>
      <c r="N391" t="str">
        <f>VLOOKUP(G391,species.lookup!$A$2:$I$108,5,0)</f>
        <v>Herbivores</v>
      </c>
      <c r="O391">
        <f>VLOOKUP(G391,species.lookup!$A$2:$I$108,6,0)</f>
        <v>2.5000000000000001E-2</v>
      </c>
      <c r="P391">
        <f>VLOOKUP(G391,species.lookup!$A$2:$I$108,7,0)</f>
        <v>2.9214000000000002</v>
      </c>
      <c r="Q391">
        <f t="shared" si="6"/>
        <v>10.869938743553069</v>
      </c>
    </row>
    <row r="392" spans="1:17" x14ac:dyDescent="0.2">
      <c r="A392" s="32">
        <v>44141</v>
      </c>
      <c r="B392" s="33">
        <v>0.40277777777777801</v>
      </c>
      <c r="C392" t="s">
        <v>392</v>
      </c>
      <c r="D392" t="s">
        <v>384</v>
      </c>
      <c r="E392">
        <v>1</v>
      </c>
      <c r="F392">
        <v>7.6</v>
      </c>
      <c r="G392" t="s">
        <v>346</v>
      </c>
      <c r="H392">
        <v>15</v>
      </c>
      <c r="I392">
        <v>1</v>
      </c>
      <c r="J392" t="s">
        <v>387</v>
      </c>
      <c r="K392" t="str">
        <f>VLOOKUP(G392,species.lookup!$A$2:$I$108,2,0)</f>
        <v>Stoplight Parrotfish</v>
      </c>
      <c r="L392" t="str">
        <f>VLOOKUP(G392,species.lookup!$A$2:$I$108,3,0)</f>
        <v>Sparisoma viride</v>
      </c>
      <c r="M392" t="str">
        <f>VLOOKUP(G392,species.lookup!$A$2:$I$108,4,0)</f>
        <v>Scaridae</v>
      </c>
      <c r="N392" t="str">
        <f>VLOOKUP(G392,species.lookup!$A$2:$I$108,5,0)</f>
        <v>Herbivores</v>
      </c>
      <c r="O392">
        <f>VLOOKUP(G392,species.lookup!$A$2:$I$108,6,0)</f>
        <v>2.5000000000000001E-2</v>
      </c>
      <c r="P392">
        <f>VLOOKUP(G392,species.lookup!$A$2:$I$108,7,0)</f>
        <v>2.9214000000000002</v>
      </c>
      <c r="Q392">
        <f t="shared" si="6"/>
        <v>68.198215811537764</v>
      </c>
    </row>
    <row r="393" spans="1:17" x14ac:dyDescent="0.2">
      <c r="A393" s="32">
        <v>44141</v>
      </c>
      <c r="B393" s="33">
        <v>0.40277777777777801</v>
      </c>
      <c r="C393" t="s">
        <v>392</v>
      </c>
      <c r="D393" t="s">
        <v>384</v>
      </c>
      <c r="E393">
        <v>1</v>
      </c>
      <c r="F393">
        <v>7.6</v>
      </c>
      <c r="G393" t="s">
        <v>247</v>
      </c>
      <c r="H393">
        <v>19</v>
      </c>
      <c r="I393">
        <v>1</v>
      </c>
      <c r="K393" t="str">
        <f>VLOOKUP(G393,species.lookup!$A$2:$I$108,2,0)</f>
        <v>Schoolmaster</v>
      </c>
      <c r="L393" t="str">
        <f>VLOOKUP(G393,species.lookup!$A$2:$I$108,3,0)</f>
        <v>Lutjanus apodus</v>
      </c>
      <c r="M393" t="str">
        <f>VLOOKUP(G393,species.lookup!$A$2:$I$108,4,0)</f>
        <v>Lutjanidae</v>
      </c>
      <c r="N393" t="str">
        <f>VLOOKUP(G393,species.lookup!$A$2:$I$108,5,0)</f>
        <v>Carnivores</v>
      </c>
      <c r="O393">
        <f>VLOOKUP(G393,species.lookup!$A$2:$I$108,6,0)</f>
        <v>1.9400000000000001E-2</v>
      </c>
      <c r="P393">
        <f>VLOOKUP(G393,species.lookup!$A$2:$I$108,7,0)</f>
        <v>2.9779</v>
      </c>
      <c r="Q393">
        <f t="shared" si="6"/>
        <v>124.68151714636004</v>
      </c>
    </row>
    <row r="394" spans="1:17" x14ac:dyDescent="0.2">
      <c r="A394" s="32">
        <v>44141</v>
      </c>
      <c r="B394" s="33">
        <v>0.40277777777777801</v>
      </c>
      <c r="C394" t="s">
        <v>392</v>
      </c>
      <c r="D394" t="s">
        <v>384</v>
      </c>
      <c r="E394">
        <v>1</v>
      </c>
      <c r="F394">
        <v>7.6</v>
      </c>
      <c r="G394" t="s">
        <v>318</v>
      </c>
      <c r="H394">
        <v>10</v>
      </c>
      <c r="I394">
        <v>2</v>
      </c>
      <c r="J394" t="s">
        <v>385</v>
      </c>
      <c r="K394" t="str">
        <f>VLOOKUP(G394,species.lookup!$A$2:$I$108,2,0)</f>
        <v>Striped Parrotfish</v>
      </c>
      <c r="L394" t="str">
        <f>VLOOKUP(G394,species.lookup!$A$2:$I$108,3,0)</f>
        <v>Scarus iserti</v>
      </c>
      <c r="M394" t="str">
        <f>VLOOKUP(G394,species.lookup!$A$2:$I$108,4,0)</f>
        <v>Scaridae</v>
      </c>
      <c r="N394" t="str">
        <f>VLOOKUP(G394,species.lookup!$A$2:$I$108,5,0)</f>
        <v>Herbivores</v>
      </c>
      <c r="O394">
        <f>VLOOKUP(G394,species.lookup!$A$2:$I$108,6,0)</f>
        <v>1.47E-2</v>
      </c>
      <c r="P394">
        <f>VLOOKUP(G394,species.lookup!$A$2:$I$108,7,0)</f>
        <v>3.0548000000000002</v>
      </c>
      <c r="Q394">
        <f t="shared" si="6"/>
        <v>16.676977189904147</v>
      </c>
    </row>
    <row r="395" spans="1:17" x14ac:dyDescent="0.2">
      <c r="A395" s="32">
        <v>44141</v>
      </c>
      <c r="B395" s="33">
        <v>0.40277777777777801</v>
      </c>
      <c r="C395" t="s">
        <v>392</v>
      </c>
      <c r="D395" t="s">
        <v>384</v>
      </c>
      <c r="E395">
        <v>1</v>
      </c>
      <c r="F395">
        <v>7.6</v>
      </c>
      <c r="G395" t="s">
        <v>318</v>
      </c>
      <c r="H395">
        <v>8</v>
      </c>
      <c r="I395">
        <v>1</v>
      </c>
      <c r="J395" t="s">
        <v>385</v>
      </c>
      <c r="K395" t="str">
        <f>VLOOKUP(G395,species.lookup!$A$2:$I$108,2,0)</f>
        <v>Striped Parrotfish</v>
      </c>
      <c r="L395" t="str">
        <f>VLOOKUP(G395,species.lookup!$A$2:$I$108,3,0)</f>
        <v>Scarus iserti</v>
      </c>
      <c r="M395" t="str">
        <f>VLOOKUP(G395,species.lookup!$A$2:$I$108,4,0)</f>
        <v>Scaridae</v>
      </c>
      <c r="N395" t="str">
        <f>VLOOKUP(G395,species.lookup!$A$2:$I$108,5,0)</f>
        <v>Herbivores</v>
      </c>
      <c r="O395">
        <f>VLOOKUP(G395,species.lookup!$A$2:$I$108,6,0)</f>
        <v>1.47E-2</v>
      </c>
      <c r="P395">
        <f>VLOOKUP(G395,species.lookup!$A$2:$I$108,7,0)</f>
        <v>3.0548000000000002</v>
      </c>
      <c r="Q395">
        <f t="shared" si="6"/>
        <v>8.4348356905685886</v>
      </c>
    </row>
    <row r="396" spans="1:17" x14ac:dyDescent="0.2">
      <c r="A396" s="32">
        <v>44141</v>
      </c>
      <c r="B396" s="33">
        <v>0.40277777777777801</v>
      </c>
      <c r="C396" t="s">
        <v>392</v>
      </c>
      <c r="D396" t="s">
        <v>384</v>
      </c>
      <c r="E396">
        <v>1</v>
      </c>
      <c r="F396">
        <v>7.6</v>
      </c>
      <c r="G396" t="s">
        <v>318</v>
      </c>
      <c r="H396">
        <v>12</v>
      </c>
      <c r="I396">
        <v>1</v>
      </c>
      <c r="J396" t="s">
        <v>387</v>
      </c>
      <c r="K396" t="str">
        <f>VLOOKUP(G396,species.lookup!$A$2:$I$108,2,0)</f>
        <v>Striped Parrotfish</v>
      </c>
      <c r="L396" t="str">
        <f>VLOOKUP(G396,species.lookup!$A$2:$I$108,3,0)</f>
        <v>Scarus iserti</v>
      </c>
      <c r="M396" t="str">
        <f>VLOOKUP(G396,species.lookup!$A$2:$I$108,4,0)</f>
        <v>Scaridae</v>
      </c>
      <c r="N396" t="str">
        <f>VLOOKUP(G396,species.lookup!$A$2:$I$108,5,0)</f>
        <v>Herbivores</v>
      </c>
      <c r="O396">
        <f>VLOOKUP(G396,species.lookup!$A$2:$I$108,6,0)</f>
        <v>1.47E-2</v>
      </c>
      <c r="P396">
        <f>VLOOKUP(G396,species.lookup!$A$2:$I$108,7,0)</f>
        <v>3.0548000000000002</v>
      </c>
      <c r="Q396">
        <f t="shared" si="6"/>
        <v>29.107184931818338</v>
      </c>
    </row>
    <row r="397" spans="1:17" x14ac:dyDescent="0.2">
      <c r="A397" s="32">
        <v>44141</v>
      </c>
      <c r="B397" s="33">
        <v>0.40277777777777801</v>
      </c>
      <c r="C397" t="s">
        <v>392</v>
      </c>
      <c r="D397" t="s">
        <v>384</v>
      </c>
      <c r="E397">
        <v>1</v>
      </c>
      <c r="F397">
        <v>7.6</v>
      </c>
      <c r="G397" t="s">
        <v>334</v>
      </c>
      <c r="H397">
        <v>14</v>
      </c>
      <c r="I397">
        <v>1</v>
      </c>
      <c r="J397" t="s">
        <v>387</v>
      </c>
      <c r="K397" t="str">
        <f>VLOOKUP(G397,species.lookup!$A$2:$I$108,2,0)</f>
        <v>Redband Parrotfish</v>
      </c>
      <c r="L397" t="str">
        <f>VLOOKUP(G397,species.lookup!$A$2:$I$108,3,0)</f>
        <v>Sparisoma aurofrenatum</v>
      </c>
      <c r="M397" t="str">
        <f>VLOOKUP(G397,species.lookup!$A$2:$I$108,4,0)</f>
        <v>Scaridae</v>
      </c>
      <c r="N397" t="str">
        <f>VLOOKUP(G397,species.lookup!$A$2:$I$108,5,0)</f>
        <v>Herbivores</v>
      </c>
      <c r="O397">
        <f>VLOOKUP(G397,species.lookup!$A$2:$I$108,6,0)</f>
        <v>4.5999999999999999E-3</v>
      </c>
      <c r="P397">
        <f>VLOOKUP(G397,species.lookup!$A$2:$I$108,7,0)</f>
        <v>3.4291</v>
      </c>
      <c r="Q397">
        <f t="shared" si="6"/>
        <v>39.169270105925079</v>
      </c>
    </row>
    <row r="398" spans="1:17" x14ac:dyDescent="0.2">
      <c r="A398" s="32">
        <v>44141</v>
      </c>
      <c r="B398" s="33">
        <v>0.40277777777777801</v>
      </c>
      <c r="C398" t="s">
        <v>392</v>
      </c>
      <c r="D398" t="s">
        <v>384</v>
      </c>
      <c r="E398">
        <v>1</v>
      </c>
      <c r="F398">
        <v>7.6</v>
      </c>
      <c r="G398" t="s">
        <v>334</v>
      </c>
      <c r="H398">
        <v>5</v>
      </c>
      <c r="I398">
        <v>1</v>
      </c>
      <c r="J398" t="s">
        <v>385</v>
      </c>
      <c r="K398" t="str">
        <f>VLOOKUP(G398,species.lookup!$A$2:$I$108,2,0)</f>
        <v>Redband Parrotfish</v>
      </c>
      <c r="L398" t="str">
        <f>VLOOKUP(G398,species.lookup!$A$2:$I$108,3,0)</f>
        <v>Sparisoma aurofrenatum</v>
      </c>
      <c r="M398" t="str">
        <f>VLOOKUP(G398,species.lookup!$A$2:$I$108,4,0)</f>
        <v>Scaridae</v>
      </c>
      <c r="N398" t="str">
        <f>VLOOKUP(G398,species.lookup!$A$2:$I$108,5,0)</f>
        <v>Herbivores</v>
      </c>
      <c r="O398">
        <f>VLOOKUP(G398,species.lookup!$A$2:$I$108,6,0)</f>
        <v>4.5999999999999999E-3</v>
      </c>
      <c r="P398">
        <f>VLOOKUP(G398,species.lookup!$A$2:$I$108,7,0)</f>
        <v>3.4291</v>
      </c>
      <c r="Q398">
        <f t="shared" si="6"/>
        <v>1.1470857206847838</v>
      </c>
    </row>
    <row r="399" spans="1:17" x14ac:dyDescent="0.2">
      <c r="A399" s="32">
        <v>44141</v>
      </c>
      <c r="B399" s="33">
        <v>0.40277777777777801</v>
      </c>
      <c r="C399" t="s">
        <v>392</v>
      </c>
      <c r="D399" t="s">
        <v>384</v>
      </c>
      <c r="E399">
        <v>1</v>
      </c>
      <c r="F399">
        <v>7.6</v>
      </c>
      <c r="G399" t="s">
        <v>334</v>
      </c>
      <c r="H399">
        <v>10</v>
      </c>
      <c r="I399">
        <v>1</v>
      </c>
      <c r="J399" t="s">
        <v>385</v>
      </c>
      <c r="K399" t="str">
        <f>VLOOKUP(G399,species.lookup!$A$2:$I$108,2,0)</f>
        <v>Redband Parrotfish</v>
      </c>
      <c r="L399" t="str">
        <f>VLOOKUP(G399,species.lookup!$A$2:$I$108,3,0)</f>
        <v>Sparisoma aurofrenatum</v>
      </c>
      <c r="M399" t="str">
        <f>VLOOKUP(G399,species.lookup!$A$2:$I$108,4,0)</f>
        <v>Scaridae</v>
      </c>
      <c r="N399" t="str">
        <f>VLOOKUP(G399,species.lookup!$A$2:$I$108,5,0)</f>
        <v>Herbivores</v>
      </c>
      <c r="O399">
        <f>VLOOKUP(G399,species.lookup!$A$2:$I$108,6,0)</f>
        <v>4.5999999999999999E-3</v>
      </c>
      <c r="P399">
        <f>VLOOKUP(G399,species.lookup!$A$2:$I$108,7,0)</f>
        <v>3.4291</v>
      </c>
      <c r="Q399">
        <f t="shared" si="6"/>
        <v>12.355429065196462</v>
      </c>
    </row>
    <row r="400" spans="1:17" x14ac:dyDescent="0.2">
      <c r="A400" s="32">
        <v>44141</v>
      </c>
      <c r="B400" s="33">
        <v>0.40277777777777801</v>
      </c>
      <c r="C400" t="s">
        <v>392</v>
      </c>
      <c r="D400" t="s">
        <v>384</v>
      </c>
      <c r="E400">
        <v>1</v>
      </c>
      <c r="F400">
        <v>7.6</v>
      </c>
      <c r="G400" t="s">
        <v>334</v>
      </c>
      <c r="H400">
        <v>3</v>
      </c>
      <c r="I400">
        <v>3</v>
      </c>
      <c r="J400" t="s">
        <v>385</v>
      </c>
      <c r="K400" t="str">
        <f>VLOOKUP(G400,species.lookup!$A$2:$I$108,2,0)</f>
        <v>Redband Parrotfish</v>
      </c>
      <c r="L400" t="str">
        <f>VLOOKUP(G400,species.lookup!$A$2:$I$108,3,0)</f>
        <v>Sparisoma aurofrenatum</v>
      </c>
      <c r="M400" t="str">
        <f>VLOOKUP(G400,species.lookup!$A$2:$I$108,4,0)</f>
        <v>Scaridae</v>
      </c>
      <c r="N400" t="str">
        <f>VLOOKUP(G400,species.lookup!$A$2:$I$108,5,0)</f>
        <v>Herbivores</v>
      </c>
      <c r="O400">
        <f>VLOOKUP(G400,species.lookup!$A$2:$I$108,6,0)</f>
        <v>4.5999999999999999E-3</v>
      </c>
      <c r="P400">
        <f>VLOOKUP(G400,species.lookup!$A$2:$I$108,7,0)</f>
        <v>3.4291</v>
      </c>
      <c r="Q400">
        <f t="shared" si="6"/>
        <v>0.19900057269145616</v>
      </c>
    </row>
    <row r="401" spans="1:17" x14ac:dyDescent="0.2">
      <c r="A401" s="32">
        <v>44141</v>
      </c>
      <c r="B401" s="33">
        <v>0.40277777777777801</v>
      </c>
      <c r="C401" t="s">
        <v>392</v>
      </c>
      <c r="D401" t="s">
        <v>384</v>
      </c>
      <c r="E401">
        <v>1</v>
      </c>
      <c r="F401">
        <v>7.6</v>
      </c>
      <c r="G401" t="s">
        <v>194</v>
      </c>
      <c r="H401">
        <v>4</v>
      </c>
      <c r="I401">
        <v>1</v>
      </c>
      <c r="K401" t="str">
        <f>VLOOKUP(G401,species.lookup!$A$2:$I$108,2,0)</f>
        <v>Yellowhead Wrasse</v>
      </c>
      <c r="L401" t="str">
        <f>VLOOKUP(G401,species.lookup!$A$2:$I$108,3,0)</f>
        <v>Halichoeres garnoti</v>
      </c>
      <c r="M401" t="str">
        <f>VLOOKUP(G401,species.lookup!$A$2:$I$108,4,0)</f>
        <v>Labridae</v>
      </c>
      <c r="N401" t="str">
        <f>VLOOKUP(G401,species.lookup!$A$2:$I$108,5,0)</f>
        <v>Carnivores</v>
      </c>
      <c r="O401">
        <f>VLOOKUP(G401,species.lookup!$A$2:$I$108,6,0)</f>
        <v>0.01</v>
      </c>
      <c r="P401">
        <f>VLOOKUP(G401,species.lookup!$A$2:$I$108,7,0)</f>
        <v>3.13</v>
      </c>
      <c r="Q401">
        <f t="shared" si="6"/>
        <v>0.76638637095611406</v>
      </c>
    </row>
    <row r="402" spans="1:17" x14ac:dyDescent="0.2">
      <c r="A402" s="32">
        <v>44141</v>
      </c>
      <c r="B402" s="33">
        <v>0.40277777777777801</v>
      </c>
      <c r="C402" t="s">
        <v>392</v>
      </c>
      <c r="D402" t="s">
        <v>384</v>
      </c>
      <c r="E402">
        <v>1</v>
      </c>
      <c r="F402">
        <v>7.6</v>
      </c>
      <c r="G402" t="s">
        <v>194</v>
      </c>
      <c r="H402">
        <v>13</v>
      </c>
      <c r="I402">
        <v>1</v>
      </c>
      <c r="K402" t="str">
        <f>VLOOKUP(G402,species.lookup!$A$2:$I$108,2,0)</f>
        <v>Yellowhead Wrasse</v>
      </c>
      <c r="L402" t="str">
        <f>VLOOKUP(G402,species.lookup!$A$2:$I$108,3,0)</f>
        <v>Halichoeres garnoti</v>
      </c>
      <c r="M402" t="str">
        <f>VLOOKUP(G402,species.lookup!$A$2:$I$108,4,0)</f>
        <v>Labridae</v>
      </c>
      <c r="N402" t="str">
        <f>VLOOKUP(G402,species.lookup!$A$2:$I$108,5,0)</f>
        <v>Carnivores</v>
      </c>
      <c r="O402">
        <f>VLOOKUP(G402,species.lookup!$A$2:$I$108,6,0)</f>
        <v>0.01</v>
      </c>
      <c r="P402">
        <f>VLOOKUP(G402,species.lookup!$A$2:$I$108,7,0)</f>
        <v>3.13</v>
      </c>
      <c r="Q402">
        <f t="shared" si="6"/>
        <v>30.664980490582739</v>
      </c>
    </row>
    <row r="403" spans="1:17" x14ac:dyDescent="0.2">
      <c r="A403" s="32">
        <v>44141</v>
      </c>
      <c r="B403" s="33">
        <v>0.40277777777777801</v>
      </c>
      <c r="C403" t="s">
        <v>392</v>
      </c>
      <c r="D403" t="s">
        <v>384</v>
      </c>
      <c r="E403">
        <v>1</v>
      </c>
      <c r="F403">
        <v>7.6</v>
      </c>
      <c r="G403" t="s">
        <v>225</v>
      </c>
      <c r="H403">
        <v>8</v>
      </c>
      <c r="I403">
        <v>2</v>
      </c>
      <c r="K403" t="str">
        <f>VLOOKUP(G403,species.lookup!$A$2:$I$108,2,0)</f>
        <v>Hamlet spp.</v>
      </c>
      <c r="L403" t="str">
        <f>VLOOKUP(G403,species.lookup!$A$2:$I$108,3,0)</f>
        <v>Hypoplectrus puella</v>
      </c>
      <c r="M403" t="str">
        <f>VLOOKUP(G403,species.lookup!$A$2:$I$108,4,0)</f>
        <v>Serranidae</v>
      </c>
      <c r="N403" t="str">
        <f>VLOOKUP(G403,species.lookup!$A$2:$I$108,5,0)</f>
        <v>Carnivores</v>
      </c>
      <c r="O403">
        <f>VLOOKUP(G403,species.lookup!$A$2:$I$108,6,0)</f>
        <v>1.7780000000000001E-2</v>
      </c>
      <c r="P403">
        <f>VLOOKUP(G403,species.lookup!$A$2:$I$108,7,0)</f>
        <v>3.03</v>
      </c>
      <c r="Q403">
        <f t="shared" si="6"/>
        <v>9.6893449441386057</v>
      </c>
    </row>
    <row r="404" spans="1:17" x14ac:dyDescent="0.2">
      <c r="A404" s="32">
        <v>44141</v>
      </c>
      <c r="B404" s="33">
        <v>0.40277777777777801</v>
      </c>
      <c r="C404" t="s">
        <v>392</v>
      </c>
      <c r="D404" t="s">
        <v>384</v>
      </c>
      <c r="E404">
        <v>1</v>
      </c>
      <c r="F404">
        <v>7.6</v>
      </c>
      <c r="G404" t="s">
        <v>111</v>
      </c>
      <c r="H404">
        <v>4</v>
      </c>
      <c r="I404">
        <v>2</v>
      </c>
      <c r="K404" t="str">
        <f>VLOOKUP(G404,species.lookup!$A$2:$I$108,2,0)</f>
        <v>Foureye Butterflyfish</v>
      </c>
      <c r="L404" t="str">
        <f>VLOOKUP(G404,species.lookup!$A$2:$I$108,3,0)</f>
        <v>Chaetodon capistratus</v>
      </c>
      <c r="M404" t="str">
        <f>VLOOKUP(G404,species.lookup!$A$2:$I$108,4,0)</f>
        <v>Chaetodontidae</v>
      </c>
      <c r="N404" t="str">
        <f>VLOOKUP(G404,species.lookup!$A$2:$I$108,5,0)</f>
        <v>Carnivores</v>
      </c>
      <c r="O404">
        <f>VLOOKUP(G404,species.lookup!$A$2:$I$108,6,0)</f>
        <v>2.1999999999999999E-2</v>
      </c>
      <c r="P404">
        <f>VLOOKUP(G404,species.lookup!$A$2:$I$108,7,0)</f>
        <v>3.1897000000000002</v>
      </c>
      <c r="Q404">
        <f t="shared" si="6"/>
        <v>1.8315274631886262</v>
      </c>
    </row>
    <row r="405" spans="1:17" x14ac:dyDescent="0.2">
      <c r="A405" s="32">
        <v>44141</v>
      </c>
      <c r="B405" s="33">
        <v>0.40277777777777801</v>
      </c>
      <c r="C405" t="s">
        <v>392</v>
      </c>
      <c r="D405" t="s">
        <v>384</v>
      </c>
      <c r="E405">
        <v>1</v>
      </c>
      <c r="F405">
        <v>7.6</v>
      </c>
      <c r="G405" t="s">
        <v>346</v>
      </c>
      <c r="H405">
        <v>4</v>
      </c>
      <c r="I405">
        <v>2</v>
      </c>
      <c r="J405" t="s">
        <v>385</v>
      </c>
      <c r="K405" t="str">
        <f>VLOOKUP(G405,species.lookup!$A$2:$I$108,2,0)</f>
        <v>Stoplight Parrotfish</v>
      </c>
      <c r="L405" t="str">
        <f>VLOOKUP(G405,species.lookup!$A$2:$I$108,3,0)</f>
        <v>Sparisoma viride</v>
      </c>
      <c r="M405" t="str">
        <f>VLOOKUP(G405,species.lookup!$A$2:$I$108,4,0)</f>
        <v>Scaridae</v>
      </c>
      <c r="N405" t="str">
        <f>VLOOKUP(G405,species.lookup!$A$2:$I$108,5,0)</f>
        <v>Herbivores</v>
      </c>
      <c r="O405">
        <f>VLOOKUP(G405,species.lookup!$A$2:$I$108,6,0)</f>
        <v>2.5000000000000001E-2</v>
      </c>
      <c r="P405">
        <f>VLOOKUP(G405,species.lookup!$A$2:$I$108,7,0)</f>
        <v>2.9214000000000002</v>
      </c>
      <c r="Q405">
        <f t="shared" si="6"/>
        <v>1.4348221330880631</v>
      </c>
    </row>
    <row r="406" spans="1:17" x14ac:dyDescent="0.2">
      <c r="A406" s="32">
        <v>44141</v>
      </c>
      <c r="B406" s="33">
        <v>0.40277777777777801</v>
      </c>
      <c r="C406" t="s">
        <v>392</v>
      </c>
      <c r="D406" t="s">
        <v>384</v>
      </c>
      <c r="E406">
        <v>1</v>
      </c>
      <c r="F406">
        <v>7.6</v>
      </c>
      <c r="G406" t="s">
        <v>359</v>
      </c>
      <c r="H406">
        <v>8</v>
      </c>
      <c r="I406">
        <v>1</v>
      </c>
      <c r="K406" t="str">
        <f>VLOOKUP(G406,species.lookup!$A$2:$I$108,2,0)</f>
        <v>Beaugregory</v>
      </c>
      <c r="L406" t="str">
        <f>VLOOKUP(G406,species.lookup!$A$2:$I$108,3,0)</f>
        <v>Stegastes leucostictus</v>
      </c>
      <c r="M406" t="str">
        <f>VLOOKUP(G406,species.lookup!$A$2:$I$108,4,0)</f>
        <v>Pomacentridae</v>
      </c>
      <c r="N406" t="str">
        <f>VLOOKUP(G406,species.lookup!$A$2:$I$108,5,0)</f>
        <v>Omnivores</v>
      </c>
      <c r="O406">
        <f>VLOOKUP(G406,species.lookup!$A$2:$I$108,6,0)</f>
        <v>1.9949999999999999E-2</v>
      </c>
      <c r="P406">
        <f>VLOOKUP(G406,species.lookup!$A$2:$I$108,7,0)</f>
        <v>2.95</v>
      </c>
      <c r="Q406">
        <f t="shared" si="6"/>
        <v>9.2057327252920587</v>
      </c>
    </row>
    <row r="407" spans="1:17" x14ac:dyDescent="0.2">
      <c r="A407" s="32">
        <v>44141</v>
      </c>
      <c r="B407" s="33">
        <v>0.40277777777777801</v>
      </c>
      <c r="C407" t="s">
        <v>392</v>
      </c>
      <c r="D407" t="s">
        <v>384</v>
      </c>
      <c r="E407">
        <v>1</v>
      </c>
      <c r="F407">
        <v>7.6</v>
      </c>
      <c r="G407" t="s">
        <v>365</v>
      </c>
      <c r="H407">
        <v>8</v>
      </c>
      <c r="I407">
        <v>1</v>
      </c>
      <c r="K407" t="str">
        <f>VLOOKUP(G407,species.lookup!$A$2:$I$108,2,0)</f>
        <v>3-spot Damselfish</v>
      </c>
      <c r="L407" t="str">
        <f>VLOOKUP(G407,species.lookup!$A$2:$I$108,3,0)</f>
        <v>Stegastes planifrons</v>
      </c>
      <c r="M407" t="str">
        <f>VLOOKUP(G407,species.lookup!$A$2:$I$108,4,0)</f>
        <v>Pomacentridae</v>
      </c>
      <c r="N407" t="str">
        <f>VLOOKUP(G407,species.lookup!$A$2:$I$108,5,0)</f>
        <v>Omnivores</v>
      </c>
      <c r="O407">
        <f>VLOOKUP(G407,species.lookup!$A$2:$I$108,6,0)</f>
        <v>2.188E-2</v>
      </c>
      <c r="P407">
        <f>VLOOKUP(G407,species.lookup!$A$2:$I$108,7,0)</f>
        <v>2.96</v>
      </c>
      <c r="Q407">
        <f t="shared" si="6"/>
        <v>10.308457367384195</v>
      </c>
    </row>
    <row r="408" spans="1:17" x14ac:dyDescent="0.2">
      <c r="A408" s="32">
        <v>44141</v>
      </c>
      <c r="B408" s="33">
        <v>0.40277777777777801</v>
      </c>
      <c r="C408" t="s">
        <v>392</v>
      </c>
      <c r="D408" t="s">
        <v>384</v>
      </c>
      <c r="E408">
        <v>1</v>
      </c>
      <c r="F408">
        <v>7.6</v>
      </c>
      <c r="G408" t="s">
        <v>365</v>
      </c>
      <c r="H408">
        <v>2</v>
      </c>
      <c r="I408">
        <v>1</v>
      </c>
      <c r="K408" t="str">
        <f>VLOOKUP(G408,species.lookup!$A$2:$I$108,2,0)</f>
        <v>3-spot Damselfish</v>
      </c>
      <c r="L408" t="str">
        <f>VLOOKUP(G408,species.lookup!$A$2:$I$108,3,0)</f>
        <v>Stegastes planifrons</v>
      </c>
      <c r="M408" t="str">
        <f>VLOOKUP(G408,species.lookup!$A$2:$I$108,4,0)</f>
        <v>Pomacentridae</v>
      </c>
      <c r="N408" t="str">
        <f>VLOOKUP(G408,species.lookup!$A$2:$I$108,5,0)</f>
        <v>Omnivores</v>
      </c>
      <c r="O408">
        <f>VLOOKUP(G408,species.lookup!$A$2:$I$108,6,0)</f>
        <v>2.188E-2</v>
      </c>
      <c r="P408">
        <f>VLOOKUP(G408,species.lookup!$A$2:$I$108,7,0)</f>
        <v>2.96</v>
      </c>
      <c r="Q408">
        <f t="shared" si="6"/>
        <v>0.17025352199504648</v>
      </c>
    </row>
    <row r="409" spans="1:17" x14ac:dyDescent="0.2">
      <c r="A409" s="32">
        <v>44141</v>
      </c>
      <c r="B409" s="33">
        <v>0.40277777777777801</v>
      </c>
      <c r="C409" t="s">
        <v>392</v>
      </c>
      <c r="D409" t="s">
        <v>384</v>
      </c>
      <c r="E409">
        <v>1</v>
      </c>
      <c r="F409">
        <v>7.6</v>
      </c>
      <c r="G409" t="s">
        <v>286</v>
      </c>
      <c r="H409">
        <v>8</v>
      </c>
      <c r="I409">
        <v>1</v>
      </c>
      <c r="K409" t="str">
        <f>VLOOKUP(G409,species.lookup!$A$2:$I$108,2,0)</f>
        <v>Yellowtail Snapper</v>
      </c>
      <c r="L409" t="str">
        <f>VLOOKUP(G409,species.lookup!$A$2:$I$108,3,0)</f>
        <v>Ocyurus chrysurus</v>
      </c>
      <c r="M409" t="str">
        <f>VLOOKUP(G409,species.lookup!$A$2:$I$108,4,0)</f>
        <v>Lutjanidae</v>
      </c>
      <c r="N409" t="str">
        <f>VLOOKUP(G409,species.lookup!$A$2:$I$108,5,0)</f>
        <v>Carnivores</v>
      </c>
      <c r="O409">
        <f>VLOOKUP(G409,species.lookup!$A$2:$I$108,6,0)</f>
        <v>4.0500000000000001E-2</v>
      </c>
      <c r="P409">
        <f>VLOOKUP(G409,species.lookup!$A$2:$I$108,7,0)</f>
        <v>2.718</v>
      </c>
      <c r="Q409">
        <f t="shared" si="6"/>
        <v>11.535956450223555</v>
      </c>
    </row>
    <row r="410" spans="1:17" x14ac:dyDescent="0.2">
      <c r="A410" s="32">
        <v>44141</v>
      </c>
      <c r="B410" s="33">
        <v>0.40277777777777801</v>
      </c>
      <c r="C410" t="s">
        <v>392</v>
      </c>
      <c r="D410" t="s">
        <v>384</v>
      </c>
      <c r="E410">
        <v>1</v>
      </c>
      <c r="F410">
        <v>7.6</v>
      </c>
      <c r="G410" t="s">
        <v>286</v>
      </c>
      <c r="H410">
        <v>12</v>
      </c>
      <c r="I410">
        <v>2</v>
      </c>
      <c r="K410" t="str">
        <f>VLOOKUP(G410,species.lookup!$A$2:$I$108,2,0)</f>
        <v>Yellowtail Snapper</v>
      </c>
      <c r="L410" t="str">
        <f>VLOOKUP(G410,species.lookup!$A$2:$I$108,3,0)</f>
        <v>Ocyurus chrysurus</v>
      </c>
      <c r="M410" t="str">
        <f>VLOOKUP(G410,species.lookup!$A$2:$I$108,4,0)</f>
        <v>Lutjanidae</v>
      </c>
      <c r="N410" t="str">
        <f>VLOOKUP(G410,species.lookup!$A$2:$I$108,5,0)</f>
        <v>Carnivores</v>
      </c>
      <c r="O410">
        <f>VLOOKUP(G410,species.lookup!$A$2:$I$108,6,0)</f>
        <v>4.0500000000000001E-2</v>
      </c>
      <c r="P410">
        <f>VLOOKUP(G410,species.lookup!$A$2:$I$108,7,0)</f>
        <v>2.718</v>
      </c>
      <c r="Q410">
        <f t="shared" si="6"/>
        <v>34.727190543401591</v>
      </c>
    </row>
    <row r="411" spans="1:17" x14ac:dyDescent="0.2">
      <c r="A411" s="32">
        <v>44141</v>
      </c>
      <c r="B411" s="33">
        <v>0.40277777777777801</v>
      </c>
      <c r="C411" t="s">
        <v>392</v>
      </c>
      <c r="D411" t="s">
        <v>384</v>
      </c>
      <c r="E411">
        <v>1</v>
      </c>
      <c r="F411">
        <v>7.6</v>
      </c>
      <c r="G411" t="s">
        <v>334</v>
      </c>
      <c r="H411">
        <v>12</v>
      </c>
      <c r="I411">
        <v>1</v>
      </c>
      <c r="J411" t="s">
        <v>387</v>
      </c>
      <c r="K411" t="str">
        <f>VLOOKUP(G411,species.lookup!$A$2:$I$108,2,0)</f>
        <v>Redband Parrotfish</v>
      </c>
      <c r="L411" t="str">
        <f>VLOOKUP(G411,species.lookup!$A$2:$I$108,3,0)</f>
        <v>Sparisoma aurofrenatum</v>
      </c>
      <c r="M411" t="str">
        <f>VLOOKUP(G411,species.lookup!$A$2:$I$108,4,0)</f>
        <v>Scaridae</v>
      </c>
      <c r="N411" t="str">
        <f>VLOOKUP(G411,species.lookup!$A$2:$I$108,5,0)</f>
        <v>Herbivores</v>
      </c>
      <c r="O411">
        <f>VLOOKUP(G411,species.lookup!$A$2:$I$108,6,0)</f>
        <v>4.5999999999999999E-3</v>
      </c>
      <c r="P411">
        <f>VLOOKUP(G411,species.lookup!$A$2:$I$108,7,0)</f>
        <v>3.4291</v>
      </c>
      <c r="Q411">
        <f t="shared" si="6"/>
        <v>23.087570919727767</v>
      </c>
    </row>
    <row r="412" spans="1:17" x14ac:dyDescent="0.2">
      <c r="A412" s="32">
        <v>44141</v>
      </c>
      <c r="B412" s="33">
        <v>0.40277777777777801</v>
      </c>
      <c r="C412" t="s">
        <v>392</v>
      </c>
      <c r="D412" t="s">
        <v>384</v>
      </c>
      <c r="E412">
        <v>1</v>
      </c>
      <c r="F412">
        <v>7.6</v>
      </c>
      <c r="G412" t="s">
        <v>318</v>
      </c>
      <c r="H412">
        <v>12</v>
      </c>
      <c r="I412">
        <v>5</v>
      </c>
      <c r="J412" t="s">
        <v>387</v>
      </c>
      <c r="K412" t="str">
        <f>VLOOKUP(G412,species.lookup!$A$2:$I$108,2,0)</f>
        <v>Striped Parrotfish</v>
      </c>
      <c r="L412" t="str">
        <f>VLOOKUP(G412,species.lookup!$A$2:$I$108,3,0)</f>
        <v>Scarus iserti</v>
      </c>
      <c r="M412" t="str">
        <f>VLOOKUP(G412,species.lookup!$A$2:$I$108,4,0)</f>
        <v>Scaridae</v>
      </c>
      <c r="N412" t="str">
        <f>VLOOKUP(G412,species.lookup!$A$2:$I$108,5,0)</f>
        <v>Herbivores</v>
      </c>
      <c r="O412">
        <f>VLOOKUP(G412,species.lookup!$A$2:$I$108,6,0)</f>
        <v>1.47E-2</v>
      </c>
      <c r="P412">
        <f>VLOOKUP(G412,species.lookup!$A$2:$I$108,7,0)</f>
        <v>3.0548000000000002</v>
      </c>
      <c r="Q412">
        <f t="shared" si="6"/>
        <v>29.107184931818338</v>
      </c>
    </row>
    <row r="413" spans="1:17" x14ac:dyDescent="0.2">
      <c r="A413" s="32">
        <v>44141</v>
      </c>
      <c r="B413" s="33">
        <v>0.40277777777777801</v>
      </c>
      <c r="C413" t="s">
        <v>392</v>
      </c>
      <c r="D413" t="s">
        <v>384</v>
      </c>
      <c r="E413">
        <v>1</v>
      </c>
      <c r="F413">
        <v>7.6</v>
      </c>
      <c r="G413" t="s">
        <v>84</v>
      </c>
      <c r="H413">
        <v>4</v>
      </c>
      <c r="I413">
        <v>1</v>
      </c>
      <c r="K413" t="str">
        <f>VLOOKUP(G413,species.lookup!$A$2:$I$108,2,0)</f>
        <v xml:space="preserve">Caribbean sharp-nose puffer </v>
      </c>
      <c r="L413" t="str">
        <f>VLOOKUP(G413,species.lookup!$A$2:$I$108,3,0)</f>
        <v>Canthigaster rostrata</v>
      </c>
      <c r="M413" t="str">
        <f>VLOOKUP(G413,species.lookup!$A$2:$I$108,4,0)</f>
        <v>Tetraodontidae</v>
      </c>
      <c r="N413" t="str">
        <f>VLOOKUP(G413,species.lookup!$A$2:$I$108,5,0)</f>
        <v>Omnivores</v>
      </c>
      <c r="O413">
        <f>VLOOKUP(G413,species.lookup!$A$2:$I$108,6,0)</f>
        <v>2.239E-2</v>
      </c>
      <c r="P413">
        <f>VLOOKUP(G413,species.lookup!$A$2:$I$108,7,0)</f>
        <v>2.96</v>
      </c>
      <c r="Q413">
        <f t="shared" si="6"/>
        <v>1.3556627654519102</v>
      </c>
    </row>
    <row r="414" spans="1:17" x14ac:dyDescent="0.2">
      <c r="A414" s="32">
        <v>44141</v>
      </c>
      <c r="B414" s="33">
        <v>0.40277777777777801</v>
      </c>
      <c r="C414" t="s">
        <v>392</v>
      </c>
      <c r="D414" t="s">
        <v>384</v>
      </c>
      <c r="E414">
        <v>1</v>
      </c>
      <c r="F414">
        <v>7.6</v>
      </c>
      <c r="G414" t="s">
        <v>374</v>
      </c>
      <c r="H414">
        <v>3</v>
      </c>
      <c r="I414">
        <v>4</v>
      </c>
      <c r="K414" t="str">
        <f>VLOOKUP(G414,species.lookup!$A$2:$I$108,2,0)</f>
        <v>Bluehead Wrasse</v>
      </c>
      <c r="L414" t="str">
        <f>VLOOKUP(G414,species.lookup!$A$2:$I$108,3,0)</f>
        <v>Thalassoma bifasciatum</v>
      </c>
      <c r="M414" t="str">
        <f>VLOOKUP(G414,species.lookup!$A$2:$I$108,4,0)</f>
        <v>Labridae</v>
      </c>
      <c r="N414" t="str">
        <f>VLOOKUP(G414,species.lookup!$A$2:$I$108,5,0)</f>
        <v>Carnivores</v>
      </c>
      <c r="O414">
        <f>VLOOKUP(G414,species.lookup!$A$2:$I$108,6,0)</f>
        <v>8.9099999999999995E-3</v>
      </c>
      <c r="P414">
        <f>VLOOKUP(G414,species.lookup!$A$2:$I$108,7,0)</f>
        <v>3.01</v>
      </c>
      <c r="Q414">
        <f t="shared" si="6"/>
        <v>0.24322750267948948</v>
      </c>
    </row>
    <row r="415" spans="1:17" x14ac:dyDescent="0.2">
      <c r="A415" s="32">
        <v>44141</v>
      </c>
      <c r="B415" s="33">
        <v>0.40277777777777801</v>
      </c>
      <c r="C415" t="s">
        <v>392</v>
      </c>
      <c r="D415" t="s">
        <v>384</v>
      </c>
      <c r="E415">
        <v>1</v>
      </c>
      <c r="F415">
        <v>7.6</v>
      </c>
      <c r="G415" t="s">
        <v>374</v>
      </c>
      <c r="H415">
        <v>8</v>
      </c>
      <c r="I415">
        <v>1</v>
      </c>
      <c r="K415" t="str">
        <f>VLOOKUP(G415,species.lookup!$A$2:$I$108,2,0)</f>
        <v>Bluehead Wrasse</v>
      </c>
      <c r="L415" t="str">
        <f>VLOOKUP(G415,species.lookup!$A$2:$I$108,3,0)</f>
        <v>Thalassoma bifasciatum</v>
      </c>
      <c r="M415" t="str">
        <f>VLOOKUP(G415,species.lookup!$A$2:$I$108,4,0)</f>
        <v>Labridae</v>
      </c>
      <c r="N415" t="str">
        <f>VLOOKUP(G415,species.lookup!$A$2:$I$108,5,0)</f>
        <v>Carnivores</v>
      </c>
      <c r="O415">
        <f>VLOOKUP(G415,species.lookup!$A$2:$I$108,6,0)</f>
        <v>8.9099999999999995E-3</v>
      </c>
      <c r="P415">
        <f>VLOOKUP(G415,species.lookup!$A$2:$I$108,7,0)</f>
        <v>3.01</v>
      </c>
      <c r="Q415">
        <f t="shared" si="6"/>
        <v>4.6577756365061544</v>
      </c>
    </row>
    <row r="416" spans="1:17" x14ac:dyDescent="0.2">
      <c r="A416" s="32">
        <v>44141</v>
      </c>
      <c r="B416" s="33">
        <v>0.40277777777777801</v>
      </c>
      <c r="C416" t="s">
        <v>392</v>
      </c>
      <c r="D416" t="s">
        <v>384</v>
      </c>
      <c r="E416">
        <v>2</v>
      </c>
      <c r="F416">
        <v>6.2</v>
      </c>
      <c r="G416" t="s">
        <v>39</v>
      </c>
      <c r="H416">
        <v>15</v>
      </c>
      <c r="I416">
        <v>1</v>
      </c>
      <c r="K416" t="str">
        <f>VLOOKUP(G416,species.lookup!$A$2:$I$108,2,0)</f>
        <v>Blue Tang</v>
      </c>
      <c r="L416" t="str">
        <f>VLOOKUP(G416,species.lookup!$A$2:$I$108,3,0)</f>
        <v>Acanthurus coeruleus</v>
      </c>
      <c r="M416" t="str">
        <f>VLOOKUP(G416,species.lookup!$A$2:$I$108,4,0)</f>
        <v>Acanthuridae</v>
      </c>
      <c r="N416" t="str">
        <f>VLOOKUP(G416,species.lookup!$A$2:$I$108,5,0)</f>
        <v>Herbivores</v>
      </c>
      <c r="O416">
        <f>VLOOKUP(G416,species.lookup!$A$2:$I$108,6,0)</f>
        <v>4.1500000000000002E-2</v>
      </c>
      <c r="P416">
        <f>VLOOKUP(G416,species.lookup!$A$2:$I$108,7,0)</f>
        <v>2.8346</v>
      </c>
      <c r="Q416">
        <f t="shared" si="6"/>
        <v>89.494506928689532</v>
      </c>
    </row>
    <row r="417" spans="1:17" x14ac:dyDescent="0.2">
      <c r="A417" s="32">
        <v>44141</v>
      </c>
      <c r="B417" s="33">
        <v>0.40277777777777801</v>
      </c>
      <c r="C417" t="s">
        <v>392</v>
      </c>
      <c r="D417" t="s">
        <v>384</v>
      </c>
      <c r="E417">
        <v>2</v>
      </c>
      <c r="F417">
        <v>6.2</v>
      </c>
      <c r="G417" t="s">
        <v>334</v>
      </c>
      <c r="H417">
        <v>12</v>
      </c>
      <c r="I417">
        <v>1</v>
      </c>
      <c r="J417" t="s">
        <v>387</v>
      </c>
      <c r="K417" t="str">
        <f>VLOOKUP(G417,species.lookup!$A$2:$I$108,2,0)</f>
        <v>Redband Parrotfish</v>
      </c>
      <c r="L417" t="str">
        <f>VLOOKUP(G417,species.lookup!$A$2:$I$108,3,0)</f>
        <v>Sparisoma aurofrenatum</v>
      </c>
      <c r="M417" t="str">
        <f>VLOOKUP(G417,species.lookup!$A$2:$I$108,4,0)</f>
        <v>Scaridae</v>
      </c>
      <c r="N417" t="str">
        <f>VLOOKUP(G417,species.lookup!$A$2:$I$108,5,0)</f>
        <v>Herbivores</v>
      </c>
      <c r="O417">
        <f>VLOOKUP(G417,species.lookup!$A$2:$I$108,6,0)</f>
        <v>4.5999999999999999E-3</v>
      </c>
      <c r="P417">
        <f>VLOOKUP(G417,species.lookup!$A$2:$I$108,7,0)</f>
        <v>3.4291</v>
      </c>
      <c r="Q417">
        <f t="shared" si="6"/>
        <v>23.087570919727767</v>
      </c>
    </row>
    <row r="418" spans="1:17" x14ac:dyDescent="0.2">
      <c r="A418" s="32">
        <v>44141</v>
      </c>
      <c r="B418" s="33">
        <v>0.40277777777777801</v>
      </c>
      <c r="C418" t="s">
        <v>392</v>
      </c>
      <c r="D418" t="s">
        <v>384</v>
      </c>
      <c r="E418">
        <v>2</v>
      </c>
      <c r="F418">
        <v>6.2</v>
      </c>
      <c r="G418" t="s">
        <v>346</v>
      </c>
      <c r="H418">
        <v>4</v>
      </c>
      <c r="I418">
        <v>2</v>
      </c>
      <c r="J418" t="s">
        <v>385</v>
      </c>
      <c r="K418" t="str">
        <f>VLOOKUP(G418,species.lookup!$A$2:$I$108,2,0)</f>
        <v>Stoplight Parrotfish</v>
      </c>
      <c r="L418" t="str">
        <f>VLOOKUP(G418,species.lookup!$A$2:$I$108,3,0)</f>
        <v>Sparisoma viride</v>
      </c>
      <c r="M418" t="str">
        <f>VLOOKUP(G418,species.lookup!$A$2:$I$108,4,0)</f>
        <v>Scaridae</v>
      </c>
      <c r="N418" t="str">
        <f>VLOOKUP(G418,species.lookup!$A$2:$I$108,5,0)</f>
        <v>Herbivores</v>
      </c>
      <c r="O418">
        <f>VLOOKUP(G418,species.lookup!$A$2:$I$108,6,0)</f>
        <v>2.5000000000000001E-2</v>
      </c>
      <c r="P418">
        <f>VLOOKUP(G418,species.lookup!$A$2:$I$108,7,0)</f>
        <v>2.9214000000000002</v>
      </c>
      <c r="Q418">
        <f t="shared" si="6"/>
        <v>1.4348221330880631</v>
      </c>
    </row>
    <row r="419" spans="1:17" x14ac:dyDescent="0.2">
      <c r="A419" s="32">
        <v>44141</v>
      </c>
      <c r="B419" s="33">
        <v>0.40277777777777801</v>
      </c>
      <c r="C419" t="s">
        <v>392</v>
      </c>
      <c r="D419" t="s">
        <v>384</v>
      </c>
      <c r="E419">
        <v>2</v>
      </c>
      <c r="F419">
        <v>6.2</v>
      </c>
      <c r="G419" t="s">
        <v>346</v>
      </c>
      <c r="H419">
        <v>8</v>
      </c>
      <c r="I419">
        <v>1</v>
      </c>
      <c r="J419" t="s">
        <v>385</v>
      </c>
      <c r="K419" t="str">
        <f>VLOOKUP(G419,species.lookup!$A$2:$I$108,2,0)</f>
        <v>Stoplight Parrotfish</v>
      </c>
      <c r="L419" t="str">
        <f>VLOOKUP(G419,species.lookup!$A$2:$I$108,3,0)</f>
        <v>Sparisoma viride</v>
      </c>
      <c r="M419" t="str">
        <f>VLOOKUP(G419,species.lookup!$A$2:$I$108,4,0)</f>
        <v>Scaridae</v>
      </c>
      <c r="N419" t="str">
        <f>VLOOKUP(G419,species.lookup!$A$2:$I$108,5,0)</f>
        <v>Herbivores</v>
      </c>
      <c r="O419">
        <f>VLOOKUP(G419,species.lookup!$A$2:$I$108,6,0)</f>
        <v>2.5000000000000001E-2</v>
      </c>
      <c r="P419">
        <f>VLOOKUP(G419,species.lookup!$A$2:$I$108,7,0)</f>
        <v>2.9214000000000002</v>
      </c>
      <c r="Q419">
        <f t="shared" si="6"/>
        <v>10.869938743553069</v>
      </c>
    </row>
    <row r="420" spans="1:17" x14ac:dyDescent="0.2">
      <c r="A420" s="32">
        <v>44141</v>
      </c>
      <c r="B420" s="33">
        <v>0.40277777777777801</v>
      </c>
      <c r="C420" t="s">
        <v>392</v>
      </c>
      <c r="D420" t="s">
        <v>384</v>
      </c>
      <c r="E420">
        <v>2</v>
      </c>
      <c r="F420">
        <v>6.2</v>
      </c>
      <c r="G420" t="s">
        <v>346</v>
      </c>
      <c r="H420">
        <v>3</v>
      </c>
      <c r="I420">
        <v>1</v>
      </c>
      <c r="J420" t="s">
        <v>385</v>
      </c>
      <c r="K420" t="str">
        <f>VLOOKUP(G420,species.lookup!$A$2:$I$108,2,0)</f>
        <v>Stoplight Parrotfish</v>
      </c>
      <c r="L420" t="str">
        <f>VLOOKUP(G420,species.lookup!$A$2:$I$108,3,0)</f>
        <v>Sparisoma viride</v>
      </c>
      <c r="M420" t="str">
        <f>VLOOKUP(G420,species.lookup!$A$2:$I$108,4,0)</f>
        <v>Scaridae</v>
      </c>
      <c r="N420" t="str">
        <f>VLOOKUP(G420,species.lookup!$A$2:$I$108,5,0)</f>
        <v>Herbivores</v>
      </c>
      <c r="O420">
        <f>VLOOKUP(G420,species.lookup!$A$2:$I$108,6,0)</f>
        <v>2.5000000000000001E-2</v>
      </c>
      <c r="P420">
        <f>VLOOKUP(G420,species.lookup!$A$2:$I$108,7,0)</f>
        <v>2.9214000000000002</v>
      </c>
      <c r="Q420">
        <f t="shared" si="6"/>
        <v>0.61915878909606581</v>
      </c>
    </row>
    <row r="421" spans="1:17" x14ac:dyDescent="0.2">
      <c r="A421" s="32">
        <v>44141</v>
      </c>
      <c r="B421" s="33">
        <v>0.40277777777777801</v>
      </c>
      <c r="C421" t="s">
        <v>392</v>
      </c>
      <c r="D421" t="s">
        <v>384</v>
      </c>
      <c r="E421">
        <v>2</v>
      </c>
      <c r="F421">
        <v>6.2</v>
      </c>
      <c r="G421" t="s">
        <v>318</v>
      </c>
      <c r="H421">
        <v>3</v>
      </c>
      <c r="I421">
        <v>1</v>
      </c>
      <c r="J421" t="s">
        <v>385</v>
      </c>
      <c r="K421" t="str">
        <f>VLOOKUP(G421,species.lookup!$A$2:$I$108,2,0)</f>
        <v>Striped Parrotfish</v>
      </c>
      <c r="L421" t="str">
        <f>VLOOKUP(G421,species.lookup!$A$2:$I$108,3,0)</f>
        <v>Scarus iserti</v>
      </c>
      <c r="M421" t="str">
        <f>VLOOKUP(G421,species.lookup!$A$2:$I$108,4,0)</f>
        <v>Scaridae</v>
      </c>
      <c r="N421" t="str">
        <f>VLOOKUP(G421,species.lookup!$A$2:$I$108,5,0)</f>
        <v>Herbivores</v>
      </c>
      <c r="O421">
        <f>VLOOKUP(G421,species.lookup!$A$2:$I$108,6,0)</f>
        <v>1.47E-2</v>
      </c>
      <c r="P421">
        <f>VLOOKUP(G421,species.lookup!$A$2:$I$108,7,0)</f>
        <v>3.0548000000000002</v>
      </c>
      <c r="Q421">
        <f t="shared" si="6"/>
        <v>0.42152888881536776</v>
      </c>
    </row>
    <row r="422" spans="1:17" x14ac:dyDescent="0.2">
      <c r="A422" s="32">
        <v>44141</v>
      </c>
      <c r="B422" s="33">
        <v>0.40277777777777801</v>
      </c>
      <c r="C422" t="s">
        <v>392</v>
      </c>
      <c r="D422" t="s">
        <v>384</v>
      </c>
      <c r="E422">
        <v>2</v>
      </c>
      <c r="F422">
        <v>6.2</v>
      </c>
      <c r="G422" t="s">
        <v>318</v>
      </c>
      <c r="H422">
        <v>6</v>
      </c>
      <c r="I422">
        <v>4</v>
      </c>
      <c r="J422" t="s">
        <v>385</v>
      </c>
      <c r="K422" t="str">
        <f>VLOOKUP(G422,species.lookup!$A$2:$I$108,2,0)</f>
        <v>Striped Parrotfish</v>
      </c>
      <c r="L422" t="str">
        <f>VLOOKUP(G422,species.lookup!$A$2:$I$108,3,0)</f>
        <v>Scarus iserti</v>
      </c>
      <c r="M422" t="str">
        <f>VLOOKUP(G422,species.lookup!$A$2:$I$108,4,0)</f>
        <v>Scaridae</v>
      </c>
      <c r="N422" t="str">
        <f>VLOOKUP(G422,species.lookup!$A$2:$I$108,5,0)</f>
        <v>Herbivores</v>
      </c>
      <c r="O422">
        <f>VLOOKUP(G422,species.lookup!$A$2:$I$108,6,0)</f>
        <v>1.47E-2</v>
      </c>
      <c r="P422">
        <f>VLOOKUP(G422,species.lookup!$A$2:$I$108,7,0)</f>
        <v>3.0548000000000002</v>
      </c>
      <c r="Q422">
        <f t="shared" si="6"/>
        <v>3.5027873644931384</v>
      </c>
    </row>
    <row r="423" spans="1:17" x14ac:dyDescent="0.2">
      <c r="A423" s="32">
        <v>44141</v>
      </c>
      <c r="B423" s="33">
        <v>0.40277777777777801</v>
      </c>
      <c r="C423" t="s">
        <v>392</v>
      </c>
      <c r="D423" t="s">
        <v>384</v>
      </c>
      <c r="E423">
        <v>2</v>
      </c>
      <c r="F423">
        <v>6.2</v>
      </c>
      <c r="G423" t="s">
        <v>318</v>
      </c>
      <c r="H423">
        <v>4</v>
      </c>
      <c r="I423">
        <v>3</v>
      </c>
      <c r="J423" t="s">
        <v>385</v>
      </c>
      <c r="K423" t="str">
        <f>VLOOKUP(G423,species.lookup!$A$2:$I$108,2,0)</f>
        <v>Striped Parrotfish</v>
      </c>
      <c r="L423" t="str">
        <f>VLOOKUP(G423,species.lookup!$A$2:$I$108,3,0)</f>
        <v>Scarus iserti</v>
      </c>
      <c r="M423" t="str">
        <f>VLOOKUP(G423,species.lookup!$A$2:$I$108,4,0)</f>
        <v>Scaridae</v>
      </c>
      <c r="N423" t="str">
        <f>VLOOKUP(G423,species.lookup!$A$2:$I$108,5,0)</f>
        <v>Herbivores</v>
      </c>
      <c r="O423">
        <f>VLOOKUP(G423,species.lookup!$A$2:$I$108,6,0)</f>
        <v>1.47E-2</v>
      </c>
      <c r="P423">
        <f>VLOOKUP(G423,species.lookup!$A$2:$I$108,7,0)</f>
        <v>3.0548000000000002</v>
      </c>
      <c r="Q423">
        <f t="shared" si="6"/>
        <v>1.0150564524775472</v>
      </c>
    </row>
    <row r="424" spans="1:17" x14ac:dyDescent="0.2">
      <c r="A424" s="32">
        <v>44141</v>
      </c>
      <c r="B424" s="33">
        <v>0.40277777777777801</v>
      </c>
      <c r="C424" t="s">
        <v>392</v>
      </c>
      <c r="D424" t="s">
        <v>384</v>
      </c>
      <c r="E424">
        <v>2</v>
      </c>
      <c r="F424">
        <v>6.2</v>
      </c>
      <c r="G424" t="s">
        <v>194</v>
      </c>
      <c r="H424">
        <v>8</v>
      </c>
      <c r="I424">
        <v>1</v>
      </c>
      <c r="K424" t="str">
        <f>VLOOKUP(G424,species.lookup!$A$2:$I$108,2,0)</f>
        <v>Yellowhead Wrasse</v>
      </c>
      <c r="L424" t="str">
        <f>VLOOKUP(G424,species.lookup!$A$2:$I$108,3,0)</f>
        <v>Halichoeres garnoti</v>
      </c>
      <c r="M424" t="str">
        <f>VLOOKUP(G424,species.lookup!$A$2:$I$108,4,0)</f>
        <v>Labridae</v>
      </c>
      <c r="N424" t="str">
        <f>VLOOKUP(G424,species.lookup!$A$2:$I$108,5,0)</f>
        <v>Carnivores</v>
      </c>
      <c r="O424">
        <f>VLOOKUP(G424,species.lookup!$A$2:$I$108,6,0)</f>
        <v>0.01</v>
      </c>
      <c r="P424">
        <f>VLOOKUP(G424,species.lookup!$A$2:$I$108,7,0)</f>
        <v>3.13</v>
      </c>
      <c r="Q424">
        <f t="shared" si="6"/>
        <v>6.7092142277548126</v>
      </c>
    </row>
    <row r="425" spans="1:17" x14ac:dyDescent="0.2">
      <c r="A425" s="32">
        <v>44141</v>
      </c>
      <c r="B425" s="33">
        <v>0.40277777777777801</v>
      </c>
      <c r="C425" t="s">
        <v>392</v>
      </c>
      <c r="D425" t="s">
        <v>384</v>
      </c>
      <c r="E425">
        <v>2</v>
      </c>
      <c r="F425">
        <v>6.2</v>
      </c>
      <c r="G425" t="s">
        <v>194</v>
      </c>
      <c r="H425">
        <v>12</v>
      </c>
      <c r="I425">
        <v>1</v>
      </c>
      <c r="K425" t="str">
        <f>VLOOKUP(G425,species.lookup!$A$2:$I$108,2,0)</f>
        <v>Yellowhead Wrasse</v>
      </c>
      <c r="L425" t="str">
        <f>VLOOKUP(G425,species.lookup!$A$2:$I$108,3,0)</f>
        <v>Halichoeres garnoti</v>
      </c>
      <c r="M425" t="str">
        <f>VLOOKUP(G425,species.lookup!$A$2:$I$108,4,0)</f>
        <v>Labridae</v>
      </c>
      <c r="N425" t="str">
        <f>VLOOKUP(G425,species.lookup!$A$2:$I$108,5,0)</f>
        <v>Carnivores</v>
      </c>
      <c r="O425">
        <f>VLOOKUP(G425,species.lookup!$A$2:$I$108,6,0)</f>
        <v>0.01</v>
      </c>
      <c r="P425">
        <f>VLOOKUP(G425,species.lookup!$A$2:$I$108,7,0)</f>
        <v>3.13</v>
      </c>
      <c r="Q425">
        <f t="shared" si="6"/>
        <v>23.869169040031956</v>
      </c>
    </row>
    <row r="426" spans="1:17" x14ac:dyDescent="0.2">
      <c r="A426" s="32">
        <v>44141</v>
      </c>
      <c r="B426" s="33">
        <v>0.40277777777777801</v>
      </c>
      <c r="C426" t="s">
        <v>392</v>
      </c>
      <c r="D426" t="s">
        <v>384</v>
      </c>
      <c r="E426">
        <v>2</v>
      </c>
      <c r="F426">
        <v>6.2</v>
      </c>
      <c r="G426" t="s">
        <v>243</v>
      </c>
      <c r="H426">
        <v>15</v>
      </c>
      <c r="I426">
        <v>1</v>
      </c>
      <c r="K426" t="str">
        <f>VLOOKUP(G426,species.lookup!$A$2:$I$108,2,0)</f>
        <v>Mutton Snapper</v>
      </c>
      <c r="L426" t="str">
        <f>VLOOKUP(G426,species.lookup!$A$2:$I$108,3,0)</f>
        <v>Lutjanus analis</v>
      </c>
      <c r="M426" t="str">
        <f>VLOOKUP(G426,species.lookup!$A$2:$I$108,4,0)</f>
        <v>Lutjanidae</v>
      </c>
      <c r="N426" t="str">
        <f>VLOOKUP(G426,species.lookup!$A$2:$I$108,5,0)</f>
        <v>Carnivores</v>
      </c>
      <c r="O426">
        <f>VLOOKUP(G426,species.lookup!$A$2:$I$108,6,0)</f>
        <v>1.6199999999999999E-2</v>
      </c>
      <c r="P426">
        <f>VLOOKUP(G426,species.lookup!$A$2:$I$108,7,0)</f>
        <v>3.0112000000000001</v>
      </c>
      <c r="Q426">
        <f t="shared" si="6"/>
        <v>56.358706089838542</v>
      </c>
    </row>
    <row r="427" spans="1:17" x14ac:dyDescent="0.2">
      <c r="A427" s="32">
        <v>44141</v>
      </c>
      <c r="B427" s="33">
        <v>0.40277777777777801</v>
      </c>
      <c r="C427" t="s">
        <v>392</v>
      </c>
      <c r="D427" t="s">
        <v>384</v>
      </c>
      <c r="E427">
        <v>2</v>
      </c>
      <c r="F427">
        <v>6.2</v>
      </c>
      <c r="G427" t="s">
        <v>191</v>
      </c>
      <c r="H427">
        <v>8</v>
      </c>
      <c r="I427">
        <v>3</v>
      </c>
      <c r="K427" t="str">
        <f>VLOOKUP(G427,species.lookup!$A$2:$I$108,2,0)</f>
        <v>Slippery Dick</v>
      </c>
      <c r="L427" t="str">
        <f>VLOOKUP(G427,species.lookup!$A$2:$I$108,3,0)</f>
        <v>Halichoeres bivittatus</v>
      </c>
      <c r="M427" t="str">
        <f>VLOOKUP(G427,species.lookup!$A$2:$I$108,4,0)</f>
        <v>Labridae</v>
      </c>
      <c r="N427" t="str">
        <f>VLOOKUP(G427,species.lookup!$A$2:$I$108,5,0)</f>
        <v>Carnivores</v>
      </c>
      <c r="O427">
        <f>VLOOKUP(G427,species.lookup!$A$2:$I$108,6,0)</f>
        <v>9.3299999999999998E-3</v>
      </c>
      <c r="P427">
        <f>VLOOKUP(G427,species.lookup!$A$2:$I$108,7,0)</f>
        <v>3.06</v>
      </c>
      <c r="Q427">
        <f t="shared" si="6"/>
        <v>5.4117410047026144</v>
      </c>
    </row>
    <row r="428" spans="1:17" x14ac:dyDescent="0.2">
      <c r="A428" s="32">
        <v>44141</v>
      </c>
      <c r="B428" s="33">
        <v>0.40277777777777801</v>
      </c>
      <c r="C428" t="s">
        <v>392</v>
      </c>
      <c r="D428" t="s">
        <v>384</v>
      </c>
      <c r="E428">
        <v>2</v>
      </c>
      <c r="F428">
        <v>6.2</v>
      </c>
      <c r="G428" t="s">
        <v>200</v>
      </c>
      <c r="H428">
        <v>15</v>
      </c>
      <c r="I428">
        <v>1</v>
      </c>
      <c r="K428" t="str">
        <f>VLOOKUP(G428,species.lookup!$A$2:$I$108,2,0)</f>
        <v>Blackear Wrasse</v>
      </c>
      <c r="L428" t="str">
        <f>VLOOKUP(G428,species.lookup!$A$2:$I$108,3,0)</f>
        <v>Halichoeres poeyi</v>
      </c>
      <c r="M428" t="str">
        <f>VLOOKUP(G428,species.lookup!$A$2:$I$108,4,0)</f>
        <v>Labridae</v>
      </c>
      <c r="N428" t="str">
        <f>VLOOKUP(G428,species.lookup!$A$2:$I$108,5,0)</f>
        <v>Herbivores</v>
      </c>
      <c r="O428">
        <f>VLOOKUP(G428,species.lookup!$A$2:$I$108,6,0)</f>
        <v>1.023E-2</v>
      </c>
      <c r="P428">
        <f>VLOOKUP(G428,species.lookup!$A$2:$I$108,7,0)</f>
        <v>3.06</v>
      </c>
      <c r="Q428">
        <f t="shared" si="6"/>
        <v>40.61765873887763</v>
      </c>
    </row>
    <row r="429" spans="1:17" x14ac:dyDescent="0.2">
      <c r="A429" s="32">
        <v>44141</v>
      </c>
      <c r="B429" s="33">
        <v>0.40277777777777801</v>
      </c>
      <c r="C429" t="s">
        <v>392</v>
      </c>
      <c r="D429" t="s">
        <v>384</v>
      </c>
      <c r="E429">
        <v>2</v>
      </c>
      <c r="F429">
        <v>6.2</v>
      </c>
      <c r="G429" t="s">
        <v>200</v>
      </c>
      <c r="H429">
        <v>8</v>
      </c>
      <c r="I429">
        <v>1</v>
      </c>
      <c r="K429" t="str">
        <f>VLOOKUP(G429,species.lookup!$A$2:$I$108,2,0)</f>
        <v>Blackear Wrasse</v>
      </c>
      <c r="L429" t="str">
        <f>VLOOKUP(G429,species.lookup!$A$2:$I$108,3,0)</f>
        <v>Halichoeres poeyi</v>
      </c>
      <c r="M429" t="str">
        <f>VLOOKUP(G429,species.lookup!$A$2:$I$108,4,0)</f>
        <v>Labridae</v>
      </c>
      <c r="N429" t="str">
        <f>VLOOKUP(G429,species.lookup!$A$2:$I$108,5,0)</f>
        <v>Herbivores</v>
      </c>
      <c r="O429">
        <f>VLOOKUP(G429,species.lookup!$A$2:$I$108,6,0)</f>
        <v>1.023E-2</v>
      </c>
      <c r="P429">
        <f>VLOOKUP(G429,species.lookup!$A$2:$I$108,7,0)</f>
        <v>3.06</v>
      </c>
      <c r="Q429">
        <f t="shared" si="6"/>
        <v>5.9337738990469182</v>
      </c>
    </row>
    <row r="430" spans="1:17" x14ac:dyDescent="0.2">
      <c r="A430" s="32">
        <v>44141</v>
      </c>
      <c r="B430" s="33">
        <v>0.40277777777777801</v>
      </c>
      <c r="C430" t="s">
        <v>392</v>
      </c>
      <c r="D430" t="s">
        <v>384</v>
      </c>
      <c r="E430">
        <v>2</v>
      </c>
      <c r="F430">
        <v>6.2</v>
      </c>
      <c r="G430" t="s">
        <v>346</v>
      </c>
      <c r="H430">
        <v>14</v>
      </c>
      <c r="I430">
        <v>1</v>
      </c>
      <c r="J430" t="s">
        <v>387</v>
      </c>
      <c r="K430" t="str">
        <f>VLOOKUP(G430,species.lookup!$A$2:$I$108,2,0)</f>
        <v>Stoplight Parrotfish</v>
      </c>
      <c r="L430" t="str">
        <f>VLOOKUP(G430,species.lookup!$A$2:$I$108,3,0)</f>
        <v>Sparisoma viride</v>
      </c>
      <c r="M430" t="str">
        <f>VLOOKUP(G430,species.lookup!$A$2:$I$108,4,0)</f>
        <v>Scaridae</v>
      </c>
      <c r="N430" t="str">
        <f>VLOOKUP(G430,species.lookup!$A$2:$I$108,5,0)</f>
        <v>Herbivores</v>
      </c>
      <c r="O430">
        <f>VLOOKUP(G430,species.lookup!$A$2:$I$108,6,0)</f>
        <v>2.5000000000000001E-2</v>
      </c>
      <c r="P430">
        <f>VLOOKUP(G430,species.lookup!$A$2:$I$108,7,0)</f>
        <v>2.9214000000000002</v>
      </c>
      <c r="Q430">
        <f t="shared" si="6"/>
        <v>55.7491759254154</v>
      </c>
    </row>
    <row r="431" spans="1:17" x14ac:dyDescent="0.2">
      <c r="A431" s="32">
        <v>44141</v>
      </c>
      <c r="B431" s="33">
        <v>0.40277777777777801</v>
      </c>
      <c r="C431" t="s">
        <v>392</v>
      </c>
      <c r="D431" t="s">
        <v>384</v>
      </c>
      <c r="E431">
        <v>2</v>
      </c>
      <c r="F431">
        <v>6.2</v>
      </c>
      <c r="G431" t="s">
        <v>346</v>
      </c>
      <c r="H431">
        <v>18</v>
      </c>
      <c r="I431">
        <v>1</v>
      </c>
      <c r="J431" t="s">
        <v>386</v>
      </c>
      <c r="K431" t="str">
        <f>VLOOKUP(G431,species.lookup!$A$2:$I$108,2,0)</f>
        <v>Stoplight Parrotfish</v>
      </c>
      <c r="L431" t="str">
        <f>VLOOKUP(G431,species.lookup!$A$2:$I$108,3,0)</f>
        <v>Sparisoma viride</v>
      </c>
      <c r="M431" t="str">
        <f>VLOOKUP(G431,species.lookup!$A$2:$I$108,4,0)</f>
        <v>Scaridae</v>
      </c>
      <c r="N431" t="str">
        <f>VLOOKUP(G431,species.lookup!$A$2:$I$108,5,0)</f>
        <v>Herbivores</v>
      </c>
      <c r="O431">
        <f>VLOOKUP(G431,species.lookup!$A$2:$I$108,6,0)</f>
        <v>2.5000000000000001E-2</v>
      </c>
      <c r="P431">
        <f>VLOOKUP(G431,species.lookup!$A$2:$I$108,7,0)</f>
        <v>2.9214000000000002</v>
      </c>
      <c r="Q431">
        <f t="shared" si="6"/>
        <v>116.16976346401027</v>
      </c>
    </row>
    <row r="432" spans="1:17" x14ac:dyDescent="0.2">
      <c r="A432" s="32">
        <v>44141</v>
      </c>
      <c r="B432" s="33">
        <v>0.40277777777777801</v>
      </c>
      <c r="C432" t="s">
        <v>392</v>
      </c>
      <c r="D432" t="s">
        <v>384</v>
      </c>
      <c r="E432">
        <v>2</v>
      </c>
      <c r="F432">
        <v>6.2</v>
      </c>
      <c r="G432" t="s">
        <v>346</v>
      </c>
      <c r="H432">
        <v>15</v>
      </c>
      <c r="I432">
        <v>1</v>
      </c>
      <c r="J432" t="s">
        <v>386</v>
      </c>
      <c r="K432" t="str">
        <f>VLOOKUP(G432,species.lookup!$A$2:$I$108,2,0)</f>
        <v>Stoplight Parrotfish</v>
      </c>
      <c r="L432" t="str">
        <f>VLOOKUP(G432,species.lookup!$A$2:$I$108,3,0)</f>
        <v>Sparisoma viride</v>
      </c>
      <c r="M432" t="str">
        <f>VLOOKUP(G432,species.lookup!$A$2:$I$108,4,0)</f>
        <v>Scaridae</v>
      </c>
      <c r="N432" t="str">
        <f>VLOOKUP(G432,species.lookup!$A$2:$I$108,5,0)</f>
        <v>Herbivores</v>
      </c>
      <c r="O432">
        <f>VLOOKUP(G432,species.lookup!$A$2:$I$108,6,0)</f>
        <v>2.5000000000000001E-2</v>
      </c>
      <c r="P432">
        <f>VLOOKUP(G432,species.lookup!$A$2:$I$108,7,0)</f>
        <v>2.9214000000000002</v>
      </c>
      <c r="Q432">
        <f t="shared" si="6"/>
        <v>68.198215811537764</v>
      </c>
    </row>
    <row r="433" spans="1:17" x14ac:dyDescent="0.2">
      <c r="A433" s="32">
        <v>44141</v>
      </c>
      <c r="B433" s="33">
        <v>0.40277777777777801</v>
      </c>
      <c r="C433" t="s">
        <v>392</v>
      </c>
      <c r="D433" t="s">
        <v>384</v>
      </c>
      <c r="E433">
        <v>2</v>
      </c>
      <c r="F433">
        <v>6.2</v>
      </c>
      <c r="G433" t="s">
        <v>324</v>
      </c>
      <c r="H433">
        <v>15</v>
      </c>
      <c r="I433">
        <v>1</v>
      </c>
      <c r="J433" t="s">
        <v>387</v>
      </c>
      <c r="K433" t="str">
        <f>VLOOKUP(G433,species.lookup!$A$2:$I$108,2,0)</f>
        <v>Queen Parrotfish</v>
      </c>
      <c r="L433" t="str">
        <f>VLOOKUP(G433,species.lookup!$A$2:$I$108,3,0)</f>
        <v>Scarus vetula</v>
      </c>
      <c r="M433" t="str">
        <f>VLOOKUP(G433,species.lookup!$A$2:$I$108,4,0)</f>
        <v>Scaridae</v>
      </c>
      <c r="N433" t="str">
        <f>VLOOKUP(G433,species.lookup!$A$2:$I$108,5,0)</f>
        <v>Herbivores</v>
      </c>
      <c r="O433">
        <f>VLOOKUP(G433,species.lookup!$A$2:$I$108,6,0)</f>
        <v>2.5000000000000001E-2</v>
      </c>
      <c r="P433">
        <f>VLOOKUP(G433,species.lookup!$A$2:$I$108,7,0)</f>
        <v>2.9214000000000002</v>
      </c>
      <c r="Q433">
        <f t="shared" si="6"/>
        <v>68.198215811537764</v>
      </c>
    </row>
    <row r="434" spans="1:17" x14ac:dyDescent="0.2">
      <c r="A434" s="32">
        <v>44141</v>
      </c>
      <c r="B434" s="33">
        <v>0.40277777777777801</v>
      </c>
      <c r="C434" t="s">
        <v>392</v>
      </c>
      <c r="D434" t="s">
        <v>384</v>
      </c>
      <c r="E434">
        <v>2</v>
      </c>
      <c r="F434">
        <v>6.2</v>
      </c>
      <c r="G434" t="s">
        <v>324</v>
      </c>
      <c r="H434">
        <v>22</v>
      </c>
      <c r="I434">
        <v>1</v>
      </c>
      <c r="J434" t="s">
        <v>387</v>
      </c>
      <c r="K434" t="str">
        <f>VLOOKUP(G434,species.lookup!$A$2:$I$108,2,0)</f>
        <v>Queen Parrotfish</v>
      </c>
      <c r="L434" t="str">
        <f>VLOOKUP(G434,species.lookup!$A$2:$I$108,3,0)</f>
        <v>Scarus vetula</v>
      </c>
      <c r="M434" t="str">
        <f>VLOOKUP(G434,species.lookup!$A$2:$I$108,4,0)</f>
        <v>Scaridae</v>
      </c>
      <c r="N434" t="str">
        <f>VLOOKUP(G434,species.lookup!$A$2:$I$108,5,0)</f>
        <v>Herbivores</v>
      </c>
      <c r="O434">
        <f>VLOOKUP(G434,species.lookup!$A$2:$I$108,6,0)</f>
        <v>2.5000000000000001E-2</v>
      </c>
      <c r="P434">
        <f>VLOOKUP(G434,species.lookup!$A$2:$I$108,7,0)</f>
        <v>2.9214000000000002</v>
      </c>
      <c r="Q434">
        <f t="shared" si="6"/>
        <v>208.78227637141873</v>
      </c>
    </row>
    <row r="435" spans="1:17" x14ac:dyDescent="0.2">
      <c r="A435" s="32">
        <v>44141</v>
      </c>
      <c r="B435" s="33">
        <v>0.40277777777777801</v>
      </c>
      <c r="C435" t="s">
        <v>392</v>
      </c>
      <c r="D435" t="s">
        <v>384</v>
      </c>
      <c r="E435">
        <v>2</v>
      </c>
      <c r="F435">
        <v>6.2</v>
      </c>
      <c r="G435" t="s">
        <v>272</v>
      </c>
      <c r="H435">
        <v>12</v>
      </c>
      <c r="I435">
        <v>3</v>
      </c>
      <c r="K435" t="str">
        <f>VLOOKUP(G435,species.lookup!$A$2:$I$108,2,0)</f>
        <v>Goatfish</v>
      </c>
      <c r="L435" t="str">
        <f>VLOOKUP(G435,species.lookup!$A$2:$I$108,3,0)</f>
        <v>Mulloidichthys martinicus</v>
      </c>
      <c r="M435" t="str">
        <f>VLOOKUP(G435,species.lookup!$A$2:$I$108,4,0)</f>
        <v>Mullidae</v>
      </c>
      <c r="N435" t="str">
        <f>VLOOKUP(G435,species.lookup!$A$2:$I$108,5,0)</f>
        <v>Carnivores</v>
      </c>
      <c r="O435">
        <f>VLOOKUP(G435,species.lookup!$A$2:$I$108,6,0)</f>
        <v>9.7699999999999992E-3</v>
      </c>
      <c r="P435">
        <f>VLOOKUP(G435,species.lookup!$A$2:$I$108,7,0)</f>
        <v>3.12</v>
      </c>
      <c r="Q435">
        <f t="shared" si="6"/>
        <v>22.747834053184654</v>
      </c>
    </row>
    <row r="436" spans="1:17" x14ac:dyDescent="0.2">
      <c r="A436" s="32">
        <v>44141</v>
      </c>
      <c r="B436" s="33">
        <v>0.40277777777777801</v>
      </c>
      <c r="C436" t="s">
        <v>392</v>
      </c>
      <c r="D436" t="s">
        <v>384</v>
      </c>
      <c r="E436">
        <v>2</v>
      </c>
      <c r="F436">
        <v>6.2</v>
      </c>
      <c r="G436" t="s">
        <v>39</v>
      </c>
      <c r="H436">
        <v>8</v>
      </c>
      <c r="I436">
        <v>1</v>
      </c>
      <c r="K436" t="str">
        <f>VLOOKUP(G436,species.lookup!$A$2:$I$108,2,0)</f>
        <v>Blue Tang</v>
      </c>
      <c r="L436" t="str">
        <f>VLOOKUP(G436,species.lookup!$A$2:$I$108,3,0)</f>
        <v>Acanthurus coeruleus</v>
      </c>
      <c r="M436" t="str">
        <f>VLOOKUP(G436,species.lookup!$A$2:$I$108,4,0)</f>
        <v>Acanthuridae</v>
      </c>
      <c r="N436" t="str">
        <f>VLOOKUP(G436,species.lookup!$A$2:$I$108,5,0)</f>
        <v>Herbivores</v>
      </c>
      <c r="O436">
        <f>VLOOKUP(G436,species.lookup!$A$2:$I$108,6,0)</f>
        <v>4.1500000000000002E-2</v>
      </c>
      <c r="P436">
        <f>VLOOKUP(G436,species.lookup!$A$2:$I$108,7,0)</f>
        <v>2.8346</v>
      </c>
      <c r="Q436">
        <f t="shared" si="6"/>
        <v>15.064231248415338</v>
      </c>
    </row>
    <row r="437" spans="1:17" x14ac:dyDescent="0.2">
      <c r="A437" s="32">
        <v>44141</v>
      </c>
      <c r="B437" s="33">
        <v>0.40277777777777801</v>
      </c>
      <c r="C437" t="s">
        <v>392</v>
      </c>
      <c r="D437" t="s">
        <v>384</v>
      </c>
      <c r="E437">
        <v>2</v>
      </c>
      <c r="F437">
        <v>6.2</v>
      </c>
      <c r="G437" t="s">
        <v>39</v>
      </c>
      <c r="H437">
        <v>14</v>
      </c>
      <c r="I437">
        <v>1</v>
      </c>
      <c r="K437" t="str">
        <f>VLOOKUP(G437,species.lookup!$A$2:$I$108,2,0)</f>
        <v>Blue Tang</v>
      </c>
      <c r="L437" t="str">
        <f>VLOOKUP(G437,species.lookup!$A$2:$I$108,3,0)</f>
        <v>Acanthurus coeruleus</v>
      </c>
      <c r="M437" t="str">
        <f>VLOOKUP(G437,species.lookup!$A$2:$I$108,4,0)</f>
        <v>Acanthuridae</v>
      </c>
      <c r="N437" t="str">
        <f>VLOOKUP(G437,species.lookup!$A$2:$I$108,5,0)</f>
        <v>Herbivores</v>
      </c>
      <c r="O437">
        <f>VLOOKUP(G437,species.lookup!$A$2:$I$108,6,0)</f>
        <v>4.1500000000000002E-2</v>
      </c>
      <c r="P437">
        <f>VLOOKUP(G437,species.lookup!$A$2:$I$108,7,0)</f>
        <v>2.8346</v>
      </c>
      <c r="Q437">
        <f t="shared" si="6"/>
        <v>73.597426182870976</v>
      </c>
    </row>
    <row r="438" spans="1:17" x14ac:dyDescent="0.2">
      <c r="A438" s="32">
        <v>44141</v>
      </c>
      <c r="B438" s="33">
        <v>0.40277777777777801</v>
      </c>
      <c r="C438" t="s">
        <v>392</v>
      </c>
      <c r="D438" t="s">
        <v>384</v>
      </c>
      <c r="E438">
        <v>2</v>
      </c>
      <c r="F438">
        <v>6.2</v>
      </c>
      <c r="G438" t="s">
        <v>194</v>
      </c>
      <c r="H438">
        <v>1</v>
      </c>
      <c r="I438">
        <v>1</v>
      </c>
      <c r="K438" t="str">
        <f>VLOOKUP(G438,species.lookup!$A$2:$I$108,2,0)</f>
        <v>Yellowhead Wrasse</v>
      </c>
      <c r="L438" t="str">
        <f>VLOOKUP(G438,species.lookup!$A$2:$I$108,3,0)</f>
        <v>Halichoeres garnoti</v>
      </c>
      <c r="M438" t="str">
        <f>VLOOKUP(G438,species.lookup!$A$2:$I$108,4,0)</f>
        <v>Labridae</v>
      </c>
      <c r="N438" t="str">
        <f>VLOOKUP(G438,species.lookup!$A$2:$I$108,5,0)</f>
        <v>Carnivores</v>
      </c>
      <c r="O438">
        <f>VLOOKUP(G438,species.lookup!$A$2:$I$108,6,0)</f>
        <v>0.01</v>
      </c>
      <c r="P438">
        <f>VLOOKUP(G438,species.lookup!$A$2:$I$108,7,0)</f>
        <v>3.13</v>
      </c>
      <c r="Q438">
        <f t="shared" si="6"/>
        <v>0.01</v>
      </c>
    </row>
    <row r="439" spans="1:17" x14ac:dyDescent="0.2">
      <c r="A439" s="32">
        <v>44141</v>
      </c>
      <c r="B439" s="33">
        <v>0.40277777777777801</v>
      </c>
      <c r="C439" t="s">
        <v>392</v>
      </c>
      <c r="D439" t="s">
        <v>384</v>
      </c>
      <c r="E439">
        <v>2</v>
      </c>
      <c r="F439">
        <v>6.2</v>
      </c>
      <c r="G439" t="s">
        <v>353</v>
      </c>
      <c r="H439">
        <v>12</v>
      </c>
      <c r="I439">
        <v>1</v>
      </c>
      <c r="K439" t="str">
        <f>VLOOKUP(G439,species.lookup!$A$2:$I$108,2,0)</f>
        <v>Dusky Damselfish</v>
      </c>
      <c r="L439" t="str">
        <f>VLOOKUP(G439,species.lookup!$A$2:$I$108,3,0)</f>
        <v>Stegastes adustus </v>
      </c>
      <c r="M439" t="str">
        <f>VLOOKUP(G439,species.lookup!$A$2:$I$108,4,0)</f>
        <v>Pomacentridae</v>
      </c>
      <c r="N439" t="str">
        <f>VLOOKUP(G439,species.lookup!$A$2:$I$108,5,0)</f>
        <v>Herbivores</v>
      </c>
      <c r="O439">
        <f>VLOOKUP(G439,species.lookup!$A$2:$I$108,6,0)</f>
        <v>1.95E-2</v>
      </c>
      <c r="P439">
        <f>VLOOKUP(G439,species.lookup!$A$2:$I$108,7,0)</f>
        <v>2.99</v>
      </c>
      <c r="Q439">
        <f t="shared" si="6"/>
        <v>32.869003455135136</v>
      </c>
    </row>
    <row r="440" spans="1:17" x14ac:dyDescent="0.2">
      <c r="A440" s="32">
        <v>44141</v>
      </c>
      <c r="B440" s="33">
        <v>0.40277777777777801</v>
      </c>
      <c r="C440" t="s">
        <v>392</v>
      </c>
      <c r="D440" t="s">
        <v>384</v>
      </c>
      <c r="E440">
        <v>2</v>
      </c>
      <c r="F440">
        <v>6.2</v>
      </c>
      <c r="G440" t="s">
        <v>318</v>
      </c>
      <c r="H440">
        <v>5</v>
      </c>
      <c r="I440">
        <v>4</v>
      </c>
      <c r="J440" t="s">
        <v>385</v>
      </c>
      <c r="K440" t="str">
        <f>VLOOKUP(G440,species.lookup!$A$2:$I$108,2,0)</f>
        <v>Striped Parrotfish</v>
      </c>
      <c r="L440" t="str">
        <f>VLOOKUP(G440,species.lookup!$A$2:$I$108,3,0)</f>
        <v>Scarus iserti</v>
      </c>
      <c r="M440" t="str">
        <f>VLOOKUP(G440,species.lookup!$A$2:$I$108,4,0)</f>
        <v>Scaridae</v>
      </c>
      <c r="N440" t="str">
        <f>VLOOKUP(G440,species.lookup!$A$2:$I$108,5,0)</f>
        <v>Herbivores</v>
      </c>
      <c r="O440">
        <f>VLOOKUP(G440,species.lookup!$A$2:$I$108,6,0)</f>
        <v>1.47E-2</v>
      </c>
      <c r="P440">
        <f>VLOOKUP(G440,species.lookup!$A$2:$I$108,7,0)</f>
        <v>3.0548000000000002</v>
      </c>
      <c r="Q440">
        <f t="shared" si="6"/>
        <v>2.0069238957862789</v>
      </c>
    </row>
    <row r="441" spans="1:17" x14ac:dyDescent="0.2">
      <c r="A441" s="32">
        <v>44141</v>
      </c>
      <c r="B441" s="33">
        <v>0.40277777777777801</v>
      </c>
      <c r="C441" t="s">
        <v>392</v>
      </c>
      <c r="D441" t="s">
        <v>384</v>
      </c>
      <c r="E441">
        <v>2</v>
      </c>
      <c r="F441">
        <v>6.2</v>
      </c>
      <c r="G441" t="s">
        <v>318</v>
      </c>
      <c r="H441">
        <v>4</v>
      </c>
      <c r="I441">
        <v>5</v>
      </c>
      <c r="J441" t="s">
        <v>385</v>
      </c>
      <c r="K441" t="str">
        <f>VLOOKUP(G441,species.lookup!$A$2:$I$108,2,0)</f>
        <v>Striped Parrotfish</v>
      </c>
      <c r="L441" t="str">
        <f>VLOOKUP(G441,species.lookup!$A$2:$I$108,3,0)</f>
        <v>Scarus iserti</v>
      </c>
      <c r="M441" t="str">
        <f>VLOOKUP(G441,species.lookup!$A$2:$I$108,4,0)</f>
        <v>Scaridae</v>
      </c>
      <c r="N441" t="str">
        <f>VLOOKUP(G441,species.lookup!$A$2:$I$108,5,0)</f>
        <v>Herbivores</v>
      </c>
      <c r="O441">
        <f>VLOOKUP(G441,species.lookup!$A$2:$I$108,6,0)</f>
        <v>1.47E-2</v>
      </c>
      <c r="P441">
        <f>VLOOKUP(G441,species.lookup!$A$2:$I$108,7,0)</f>
        <v>3.0548000000000002</v>
      </c>
      <c r="Q441">
        <f t="shared" si="6"/>
        <v>1.0150564524775472</v>
      </c>
    </row>
    <row r="442" spans="1:17" x14ac:dyDescent="0.2">
      <c r="A442" s="32">
        <v>44141</v>
      </c>
      <c r="B442" s="33">
        <v>0.40277777777777801</v>
      </c>
      <c r="C442" t="s">
        <v>392</v>
      </c>
      <c r="D442" t="s">
        <v>384</v>
      </c>
      <c r="E442">
        <v>2</v>
      </c>
      <c r="F442">
        <v>6.2</v>
      </c>
      <c r="G442" t="s">
        <v>365</v>
      </c>
      <c r="H442">
        <v>8</v>
      </c>
      <c r="I442">
        <v>2</v>
      </c>
      <c r="K442" t="str">
        <f>VLOOKUP(G442,species.lookup!$A$2:$I$108,2,0)</f>
        <v>3-spot Damselfish</v>
      </c>
      <c r="L442" t="str">
        <f>VLOOKUP(G442,species.lookup!$A$2:$I$108,3,0)</f>
        <v>Stegastes planifrons</v>
      </c>
      <c r="M442" t="str">
        <f>VLOOKUP(G442,species.lookup!$A$2:$I$108,4,0)</f>
        <v>Pomacentridae</v>
      </c>
      <c r="N442" t="str">
        <f>VLOOKUP(G442,species.lookup!$A$2:$I$108,5,0)</f>
        <v>Omnivores</v>
      </c>
      <c r="O442">
        <f>VLOOKUP(G442,species.lookup!$A$2:$I$108,6,0)</f>
        <v>2.188E-2</v>
      </c>
      <c r="P442">
        <f>VLOOKUP(G442,species.lookup!$A$2:$I$108,7,0)</f>
        <v>2.96</v>
      </c>
      <c r="Q442">
        <f t="shared" si="6"/>
        <v>10.308457367384195</v>
      </c>
    </row>
    <row r="443" spans="1:17" x14ac:dyDescent="0.2">
      <c r="A443" s="32">
        <v>44141</v>
      </c>
      <c r="B443" s="33">
        <v>0.40277777777777801</v>
      </c>
      <c r="C443" t="s">
        <v>392</v>
      </c>
      <c r="D443" t="s">
        <v>384</v>
      </c>
      <c r="E443">
        <v>2</v>
      </c>
      <c r="F443">
        <v>6.2</v>
      </c>
      <c r="G443" t="s">
        <v>365</v>
      </c>
      <c r="H443">
        <v>6</v>
      </c>
      <c r="I443">
        <v>1</v>
      </c>
      <c r="K443" t="str">
        <f>VLOOKUP(G443,species.lookup!$A$2:$I$108,2,0)</f>
        <v>3-spot Damselfish</v>
      </c>
      <c r="L443" t="str">
        <f>VLOOKUP(G443,species.lookup!$A$2:$I$108,3,0)</f>
        <v>Stegastes planifrons</v>
      </c>
      <c r="M443" t="str">
        <f>VLOOKUP(G443,species.lookup!$A$2:$I$108,4,0)</f>
        <v>Pomacentridae</v>
      </c>
      <c r="N443" t="str">
        <f>VLOOKUP(G443,species.lookup!$A$2:$I$108,5,0)</f>
        <v>Omnivores</v>
      </c>
      <c r="O443">
        <f>VLOOKUP(G443,species.lookup!$A$2:$I$108,6,0)</f>
        <v>2.188E-2</v>
      </c>
      <c r="P443">
        <f>VLOOKUP(G443,species.lookup!$A$2:$I$108,7,0)</f>
        <v>2.96</v>
      </c>
      <c r="Q443">
        <f t="shared" si="6"/>
        <v>4.3992132912140169</v>
      </c>
    </row>
    <row r="444" spans="1:17" x14ac:dyDescent="0.2">
      <c r="A444" s="32">
        <v>44141</v>
      </c>
      <c r="B444" s="33">
        <v>0.40277777777777801</v>
      </c>
      <c r="C444" t="s">
        <v>392</v>
      </c>
      <c r="D444" t="s">
        <v>384</v>
      </c>
      <c r="E444">
        <v>2</v>
      </c>
      <c r="F444">
        <v>6.2</v>
      </c>
      <c r="G444" t="s">
        <v>365</v>
      </c>
      <c r="H444">
        <v>10</v>
      </c>
      <c r="I444">
        <v>1</v>
      </c>
      <c r="K444" t="str">
        <f>VLOOKUP(G444,species.lookup!$A$2:$I$108,2,0)</f>
        <v>3-spot Damselfish</v>
      </c>
      <c r="L444" t="str">
        <f>VLOOKUP(G444,species.lookup!$A$2:$I$108,3,0)</f>
        <v>Stegastes planifrons</v>
      </c>
      <c r="M444" t="str">
        <f>VLOOKUP(G444,species.lookup!$A$2:$I$108,4,0)</f>
        <v>Pomacentridae</v>
      </c>
      <c r="N444" t="str">
        <f>VLOOKUP(G444,species.lookup!$A$2:$I$108,5,0)</f>
        <v>Omnivores</v>
      </c>
      <c r="O444">
        <f>VLOOKUP(G444,species.lookup!$A$2:$I$108,6,0)</f>
        <v>2.188E-2</v>
      </c>
      <c r="P444">
        <f>VLOOKUP(G444,species.lookup!$A$2:$I$108,7,0)</f>
        <v>2.96</v>
      </c>
      <c r="Q444">
        <f t="shared" si="6"/>
        <v>19.954797165107308</v>
      </c>
    </row>
    <row r="445" spans="1:17" x14ac:dyDescent="0.2">
      <c r="A445" s="32">
        <v>44141</v>
      </c>
      <c r="B445" s="33">
        <v>0.40277777777777801</v>
      </c>
      <c r="C445" t="s">
        <v>392</v>
      </c>
      <c r="D445" t="s">
        <v>384</v>
      </c>
      <c r="E445">
        <v>2</v>
      </c>
      <c r="F445">
        <v>6.2</v>
      </c>
      <c r="G445" t="s">
        <v>30</v>
      </c>
      <c r="H445">
        <v>10</v>
      </c>
      <c r="I445">
        <v>1</v>
      </c>
      <c r="K445" t="str">
        <f>VLOOKUP(G445,species.lookup!$A$2:$I$108,2,0)</f>
        <v>Ocean Surgeonfish</v>
      </c>
      <c r="L445" t="str">
        <f>VLOOKUP(G445,species.lookup!$A$2:$I$108,3,0)</f>
        <v>Acanthurus bahianus</v>
      </c>
      <c r="M445" t="str">
        <f>VLOOKUP(G445,species.lookup!$A$2:$I$108,4,0)</f>
        <v>Acanthuridae</v>
      </c>
      <c r="N445" t="str">
        <f>VLOOKUP(G445,species.lookup!$A$2:$I$108,5,0)</f>
        <v>Herbivores</v>
      </c>
      <c r="O445">
        <f>VLOOKUP(G445,species.lookup!$A$2:$I$108,6,0)</f>
        <v>2.3699999999999999E-2</v>
      </c>
      <c r="P445">
        <f>VLOOKUP(G445,species.lookup!$A$2:$I$108,7,0)</f>
        <v>2.9752000000000001</v>
      </c>
      <c r="Q445">
        <f t="shared" si="6"/>
        <v>22.384548860432666</v>
      </c>
    </row>
    <row r="446" spans="1:17" x14ac:dyDescent="0.2">
      <c r="A446" s="32">
        <v>44141</v>
      </c>
      <c r="B446" s="33">
        <v>0.40277777777777801</v>
      </c>
      <c r="C446" t="s">
        <v>392</v>
      </c>
      <c r="D446" t="s">
        <v>384</v>
      </c>
      <c r="E446">
        <v>2</v>
      </c>
      <c r="F446">
        <v>6.2</v>
      </c>
      <c r="G446" t="s">
        <v>30</v>
      </c>
      <c r="H446">
        <v>17</v>
      </c>
      <c r="I446">
        <v>1</v>
      </c>
      <c r="K446" t="str">
        <f>VLOOKUP(G446,species.lookup!$A$2:$I$108,2,0)</f>
        <v>Ocean Surgeonfish</v>
      </c>
      <c r="L446" t="str">
        <f>VLOOKUP(G446,species.lookup!$A$2:$I$108,3,0)</f>
        <v>Acanthurus bahianus</v>
      </c>
      <c r="M446" t="str">
        <f>VLOOKUP(G446,species.lookup!$A$2:$I$108,4,0)</f>
        <v>Acanthuridae</v>
      </c>
      <c r="N446" t="str">
        <f>VLOOKUP(G446,species.lookup!$A$2:$I$108,5,0)</f>
        <v>Herbivores</v>
      </c>
      <c r="O446">
        <f>VLOOKUP(G446,species.lookup!$A$2:$I$108,6,0)</f>
        <v>2.3699999999999999E-2</v>
      </c>
      <c r="P446">
        <f>VLOOKUP(G446,species.lookup!$A$2:$I$108,7,0)</f>
        <v>2.9752000000000001</v>
      </c>
      <c r="Q446">
        <f t="shared" si="6"/>
        <v>108.53754070246436</v>
      </c>
    </row>
    <row r="447" spans="1:17" x14ac:dyDescent="0.2">
      <c r="A447" s="32">
        <v>44141</v>
      </c>
      <c r="B447" s="33">
        <v>0.40277777777777801</v>
      </c>
      <c r="C447" t="s">
        <v>392</v>
      </c>
      <c r="D447" t="s">
        <v>384</v>
      </c>
      <c r="E447">
        <v>2</v>
      </c>
      <c r="F447">
        <v>6.2</v>
      </c>
      <c r="G447" t="s">
        <v>30</v>
      </c>
      <c r="H447">
        <v>18</v>
      </c>
      <c r="I447">
        <v>1</v>
      </c>
      <c r="K447" t="str">
        <f>VLOOKUP(G447,species.lookup!$A$2:$I$108,2,0)</f>
        <v>Ocean Surgeonfish</v>
      </c>
      <c r="L447" t="str">
        <f>VLOOKUP(G447,species.lookup!$A$2:$I$108,3,0)</f>
        <v>Acanthurus bahianus</v>
      </c>
      <c r="M447" t="str">
        <f>VLOOKUP(G447,species.lookup!$A$2:$I$108,4,0)</f>
        <v>Acanthuridae</v>
      </c>
      <c r="N447" t="str">
        <f>VLOOKUP(G447,species.lookup!$A$2:$I$108,5,0)</f>
        <v>Herbivores</v>
      </c>
      <c r="O447">
        <f>VLOOKUP(G447,species.lookup!$A$2:$I$108,6,0)</f>
        <v>2.3699999999999999E-2</v>
      </c>
      <c r="P447">
        <f>VLOOKUP(G447,species.lookup!$A$2:$I$108,7,0)</f>
        <v>2.9752000000000001</v>
      </c>
      <c r="Q447">
        <f t="shared" si="6"/>
        <v>128.65749852251687</v>
      </c>
    </row>
    <row r="448" spans="1:17" x14ac:dyDescent="0.2">
      <c r="A448" s="32">
        <v>44141</v>
      </c>
      <c r="B448" s="33">
        <v>0.40277777777777801</v>
      </c>
      <c r="C448" t="s">
        <v>392</v>
      </c>
      <c r="D448" t="s">
        <v>384</v>
      </c>
      <c r="E448">
        <v>2</v>
      </c>
      <c r="F448">
        <v>6.2</v>
      </c>
      <c r="G448" t="s">
        <v>225</v>
      </c>
      <c r="H448">
        <v>8</v>
      </c>
      <c r="I448">
        <v>1</v>
      </c>
      <c r="K448" t="str">
        <f>VLOOKUP(G448,species.lookup!$A$2:$I$108,2,0)</f>
        <v>Hamlet spp.</v>
      </c>
      <c r="L448" t="str">
        <f>VLOOKUP(G448,species.lookup!$A$2:$I$108,3,0)</f>
        <v>Hypoplectrus puella</v>
      </c>
      <c r="M448" t="str">
        <f>VLOOKUP(G448,species.lookup!$A$2:$I$108,4,0)</f>
        <v>Serranidae</v>
      </c>
      <c r="N448" t="str">
        <f>VLOOKUP(G448,species.lookup!$A$2:$I$108,5,0)</f>
        <v>Carnivores</v>
      </c>
      <c r="O448">
        <f>VLOOKUP(G448,species.lookup!$A$2:$I$108,6,0)</f>
        <v>1.7780000000000001E-2</v>
      </c>
      <c r="P448">
        <f>VLOOKUP(G448,species.lookup!$A$2:$I$108,7,0)</f>
        <v>3.03</v>
      </c>
      <c r="Q448">
        <f t="shared" si="6"/>
        <v>9.6893449441386057</v>
      </c>
    </row>
    <row r="449" spans="1:17" x14ac:dyDescent="0.2">
      <c r="A449" s="32">
        <v>44141</v>
      </c>
      <c r="B449" s="33">
        <v>0.40277777777777801</v>
      </c>
      <c r="C449" t="s">
        <v>392</v>
      </c>
      <c r="D449" t="s">
        <v>384</v>
      </c>
      <c r="E449">
        <v>2</v>
      </c>
      <c r="F449">
        <v>6.2</v>
      </c>
      <c r="G449" t="s">
        <v>58</v>
      </c>
      <c r="H449">
        <v>23</v>
      </c>
      <c r="I449">
        <v>1</v>
      </c>
      <c r="K449" t="str">
        <f>VLOOKUP(G449,species.lookup!$A$2:$I$108,2,0)</f>
        <v>Spanish Hogfish</v>
      </c>
      <c r="L449" t="str">
        <f>VLOOKUP(G449,species.lookup!$A$2:$I$108,3,0)</f>
        <v>Bodianus rufus</v>
      </c>
      <c r="M449" t="str">
        <f>VLOOKUP(G449,species.lookup!$A$2:$I$108,4,0)</f>
        <v>Labridae</v>
      </c>
      <c r="N449" t="str">
        <f>VLOOKUP(G449,species.lookup!$A$2:$I$108,5,0)</f>
        <v>Carnivores</v>
      </c>
      <c r="O449">
        <f>VLOOKUP(G449,species.lookup!$A$2:$I$108,6,0)</f>
        <v>1.44E-2</v>
      </c>
      <c r="P449">
        <f>VLOOKUP(G449,species.lookup!$A$2:$I$108,7,0)</f>
        <v>3.0531999999999999</v>
      </c>
      <c r="Q449">
        <f t="shared" si="6"/>
        <v>207.00933061301546</v>
      </c>
    </row>
    <row r="450" spans="1:17" x14ac:dyDescent="0.2">
      <c r="A450" s="32">
        <v>44141</v>
      </c>
      <c r="B450" s="33">
        <v>0.40277777777777801</v>
      </c>
      <c r="C450" t="s">
        <v>392</v>
      </c>
      <c r="D450" t="s">
        <v>384</v>
      </c>
      <c r="E450">
        <v>2</v>
      </c>
      <c r="F450">
        <v>6.2</v>
      </c>
      <c r="G450" t="s">
        <v>39</v>
      </c>
      <c r="H450">
        <v>16</v>
      </c>
      <c r="I450">
        <v>3</v>
      </c>
      <c r="K450" t="str">
        <f>VLOOKUP(G450,species.lookup!$A$2:$I$108,2,0)</f>
        <v>Blue Tang</v>
      </c>
      <c r="L450" t="str">
        <f>VLOOKUP(G450,species.lookup!$A$2:$I$108,3,0)</f>
        <v>Acanthurus coeruleus</v>
      </c>
      <c r="M450" t="str">
        <f>VLOOKUP(G450,species.lookup!$A$2:$I$108,4,0)</f>
        <v>Acanthuridae</v>
      </c>
      <c r="N450" t="str">
        <f>VLOOKUP(G450,species.lookup!$A$2:$I$108,5,0)</f>
        <v>Herbivores</v>
      </c>
      <c r="O450">
        <f>VLOOKUP(G450,species.lookup!$A$2:$I$108,6,0)</f>
        <v>4.1500000000000002E-2</v>
      </c>
      <c r="P450">
        <f>VLOOKUP(G450,species.lookup!$A$2:$I$108,7,0)</f>
        <v>2.8346</v>
      </c>
      <c r="Q450">
        <f t="shared" si="6"/>
        <v>107.45994143589814</v>
      </c>
    </row>
    <row r="451" spans="1:17" x14ac:dyDescent="0.2">
      <c r="A451" s="32">
        <v>44141</v>
      </c>
      <c r="B451" s="33">
        <v>0.40277777777777801</v>
      </c>
      <c r="C451" t="s">
        <v>392</v>
      </c>
      <c r="D451" t="s">
        <v>384</v>
      </c>
      <c r="E451">
        <v>2</v>
      </c>
      <c r="F451">
        <v>6.2</v>
      </c>
      <c r="G451" t="s">
        <v>172</v>
      </c>
      <c r="H451">
        <v>10</v>
      </c>
      <c r="I451">
        <v>1</v>
      </c>
      <c r="K451" t="str">
        <f>VLOOKUP(G451,species.lookup!$A$2:$I$108,2,0)</f>
        <v>French Grunt</v>
      </c>
      <c r="L451" t="str">
        <f>VLOOKUP(G451,species.lookup!$A$2:$I$108,3,0)</f>
        <v>Haemulon flavolineatum</v>
      </c>
      <c r="M451" t="str">
        <f>VLOOKUP(G451,species.lookup!$A$2:$I$108,4,0)</f>
        <v>Haemulidae</v>
      </c>
      <c r="N451" t="str">
        <f>VLOOKUP(G451,species.lookup!$A$2:$I$108,5,0)</f>
        <v>Carnivores</v>
      </c>
      <c r="O451">
        <f>VLOOKUP(G451,species.lookup!$A$2:$I$108,6,0)</f>
        <v>1.2699999999999999E-2</v>
      </c>
      <c r="P451">
        <f>VLOOKUP(G451,species.lookup!$A$2:$I$108,7,0)</f>
        <v>3.1581000000000001</v>
      </c>
      <c r="Q451">
        <f t="shared" ref="Q451:Q514" si="7">O451*H451^P451</f>
        <v>18.276949882608324</v>
      </c>
    </row>
    <row r="452" spans="1:17" x14ac:dyDescent="0.2">
      <c r="A452" s="32">
        <v>44141</v>
      </c>
      <c r="B452" s="33">
        <v>0.40277777777777801</v>
      </c>
      <c r="C452" t="s">
        <v>392</v>
      </c>
      <c r="D452" t="s">
        <v>384</v>
      </c>
      <c r="E452">
        <v>2</v>
      </c>
      <c r="F452">
        <v>6.2</v>
      </c>
      <c r="G452" t="s">
        <v>334</v>
      </c>
      <c r="H452">
        <v>11</v>
      </c>
      <c r="I452">
        <v>1</v>
      </c>
      <c r="J452" t="s">
        <v>387</v>
      </c>
      <c r="K452" t="str">
        <f>VLOOKUP(G452,species.lookup!$A$2:$I$108,2,0)</f>
        <v>Redband Parrotfish</v>
      </c>
      <c r="L452" t="str">
        <f>VLOOKUP(G452,species.lookup!$A$2:$I$108,3,0)</f>
        <v>Sparisoma aurofrenatum</v>
      </c>
      <c r="M452" t="str">
        <f>VLOOKUP(G452,species.lookup!$A$2:$I$108,4,0)</f>
        <v>Scaridae</v>
      </c>
      <c r="N452" t="str">
        <f>VLOOKUP(G452,species.lookup!$A$2:$I$108,5,0)</f>
        <v>Herbivores</v>
      </c>
      <c r="O452">
        <f>VLOOKUP(G452,species.lookup!$A$2:$I$108,6,0)</f>
        <v>4.5999999999999999E-3</v>
      </c>
      <c r="P452">
        <f>VLOOKUP(G452,species.lookup!$A$2:$I$108,7,0)</f>
        <v>3.4291</v>
      </c>
      <c r="Q452">
        <f t="shared" si="7"/>
        <v>17.131582750298794</v>
      </c>
    </row>
    <row r="453" spans="1:17" x14ac:dyDescent="0.2">
      <c r="A453" s="32">
        <v>44141</v>
      </c>
      <c r="B453" s="33">
        <v>0.40277777777777801</v>
      </c>
      <c r="C453" t="s">
        <v>392</v>
      </c>
      <c r="D453" t="s">
        <v>384</v>
      </c>
      <c r="E453">
        <v>2</v>
      </c>
      <c r="F453">
        <v>6.2</v>
      </c>
      <c r="G453" t="s">
        <v>318</v>
      </c>
      <c r="H453">
        <v>10</v>
      </c>
      <c r="I453">
        <v>1</v>
      </c>
      <c r="J453" t="s">
        <v>385</v>
      </c>
      <c r="K453" t="str">
        <f>VLOOKUP(G453,species.lookup!$A$2:$I$108,2,0)</f>
        <v>Striped Parrotfish</v>
      </c>
      <c r="L453" t="str">
        <f>VLOOKUP(G453,species.lookup!$A$2:$I$108,3,0)</f>
        <v>Scarus iserti</v>
      </c>
      <c r="M453" t="str">
        <f>VLOOKUP(G453,species.lookup!$A$2:$I$108,4,0)</f>
        <v>Scaridae</v>
      </c>
      <c r="N453" t="str">
        <f>VLOOKUP(G453,species.lookup!$A$2:$I$108,5,0)</f>
        <v>Herbivores</v>
      </c>
      <c r="O453">
        <f>VLOOKUP(G453,species.lookup!$A$2:$I$108,6,0)</f>
        <v>1.47E-2</v>
      </c>
      <c r="P453">
        <f>VLOOKUP(G453,species.lookup!$A$2:$I$108,7,0)</f>
        <v>3.0548000000000002</v>
      </c>
      <c r="Q453">
        <f t="shared" si="7"/>
        <v>16.676977189904147</v>
      </c>
    </row>
    <row r="454" spans="1:17" x14ac:dyDescent="0.2">
      <c r="A454" s="32">
        <v>44141</v>
      </c>
      <c r="B454" s="33">
        <v>0.40277777777777801</v>
      </c>
      <c r="C454" t="s">
        <v>392</v>
      </c>
      <c r="D454" t="s">
        <v>384</v>
      </c>
      <c r="E454">
        <v>2</v>
      </c>
      <c r="F454">
        <v>6.2</v>
      </c>
      <c r="G454" t="s">
        <v>318</v>
      </c>
      <c r="H454">
        <v>8</v>
      </c>
      <c r="I454">
        <v>3</v>
      </c>
      <c r="J454" t="s">
        <v>385</v>
      </c>
      <c r="K454" t="str">
        <f>VLOOKUP(G454,species.lookup!$A$2:$I$108,2,0)</f>
        <v>Striped Parrotfish</v>
      </c>
      <c r="L454" t="str">
        <f>VLOOKUP(G454,species.lookup!$A$2:$I$108,3,0)</f>
        <v>Scarus iserti</v>
      </c>
      <c r="M454" t="str">
        <f>VLOOKUP(G454,species.lookup!$A$2:$I$108,4,0)</f>
        <v>Scaridae</v>
      </c>
      <c r="N454" t="str">
        <f>VLOOKUP(G454,species.lookup!$A$2:$I$108,5,0)</f>
        <v>Herbivores</v>
      </c>
      <c r="O454">
        <f>VLOOKUP(G454,species.lookup!$A$2:$I$108,6,0)</f>
        <v>1.47E-2</v>
      </c>
      <c r="P454">
        <f>VLOOKUP(G454,species.lookup!$A$2:$I$108,7,0)</f>
        <v>3.0548000000000002</v>
      </c>
      <c r="Q454">
        <f t="shared" si="7"/>
        <v>8.4348356905685886</v>
      </c>
    </row>
    <row r="455" spans="1:17" x14ac:dyDescent="0.2">
      <c r="A455" s="32">
        <v>44141</v>
      </c>
      <c r="B455" s="33">
        <v>0.40277777777777801</v>
      </c>
      <c r="C455" t="s">
        <v>392</v>
      </c>
      <c r="D455" t="s">
        <v>384</v>
      </c>
      <c r="E455">
        <v>2</v>
      </c>
      <c r="F455">
        <v>6.2</v>
      </c>
      <c r="G455" t="s">
        <v>318</v>
      </c>
      <c r="H455">
        <v>7</v>
      </c>
      <c r="I455">
        <v>3</v>
      </c>
      <c r="J455" t="s">
        <v>385</v>
      </c>
      <c r="K455" t="str">
        <f>VLOOKUP(G455,species.lookup!$A$2:$I$108,2,0)</f>
        <v>Striped Parrotfish</v>
      </c>
      <c r="L455" t="str">
        <f>VLOOKUP(G455,species.lookup!$A$2:$I$108,3,0)</f>
        <v>Scarus iserti</v>
      </c>
      <c r="M455" t="str">
        <f>VLOOKUP(G455,species.lookup!$A$2:$I$108,4,0)</f>
        <v>Scaridae</v>
      </c>
      <c r="N455" t="str">
        <f>VLOOKUP(G455,species.lookup!$A$2:$I$108,5,0)</f>
        <v>Herbivores</v>
      </c>
      <c r="O455">
        <f>VLOOKUP(G455,species.lookup!$A$2:$I$108,6,0)</f>
        <v>1.47E-2</v>
      </c>
      <c r="P455">
        <f>VLOOKUP(G455,species.lookup!$A$2:$I$108,7,0)</f>
        <v>3.0548000000000002</v>
      </c>
      <c r="Q455">
        <f t="shared" si="7"/>
        <v>5.6094828861923958</v>
      </c>
    </row>
    <row r="456" spans="1:17" x14ac:dyDescent="0.2">
      <c r="A456" s="32">
        <v>44141</v>
      </c>
      <c r="B456" s="33">
        <v>0.40277777777777801</v>
      </c>
      <c r="C456" t="s">
        <v>392</v>
      </c>
      <c r="D456" t="s">
        <v>384</v>
      </c>
      <c r="E456">
        <v>2</v>
      </c>
      <c r="F456">
        <v>6.2</v>
      </c>
      <c r="G456" t="s">
        <v>197</v>
      </c>
      <c r="H456">
        <v>3</v>
      </c>
      <c r="I456">
        <v>1</v>
      </c>
      <c r="K456" t="str">
        <f>VLOOKUP(G456,species.lookup!$A$2:$I$108,2,0)</f>
        <v>Clown Wrasse</v>
      </c>
      <c r="L456" t="str">
        <f>VLOOKUP(G456,species.lookup!$A$2:$I$108,3,0)</f>
        <v>Halichoeres maculipinna </v>
      </c>
      <c r="M456" t="str">
        <f>VLOOKUP(G456,species.lookup!$A$2:$I$108,4,0)</f>
        <v>Labridae</v>
      </c>
      <c r="N456" t="str">
        <f>VLOOKUP(G456,species.lookup!$A$2:$I$108,5,0)</f>
        <v>Carnivores</v>
      </c>
      <c r="O456">
        <f>VLOOKUP(G456,species.lookup!$A$2:$I$108,6,0)</f>
        <v>1.047E-2</v>
      </c>
      <c r="P456">
        <f>VLOOKUP(G456,species.lookup!$A$2:$I$108,7,0)</f>
        <v>3.2</v>
      </c>
      <c r="Q456">
        <f t="shared" si="7"/>
        <v>0.35215567931991082</v>
      </c>
    </row>
    <row r="457" spans="1:17" x14ac:dyDescent="0.2">
      <c r="A457" s="32">
        <v>44141</v>
      </c>
      <c r="B457" s="33">
        <v>0.40277777777777801</v>
      </c>
      <c r="C457" t="s">
        <v>392</v>
      </c>
      <c r="D457" t="s">
        <v>384</v>
      </c>
      <c r="E457">
        <v>2</v>
      </c>
      <c r="F457">
        <v>6.2</v>
      </c>
      <c r="G457" t="s">
        <v>197</v>
      </c>
      <c r="H457">
        <v>12</v>
      </c>
      <c r="I457">
        <v>1</v>
      </c>
      <c r="K457" t="str">
        <f>VLOOKUP(G457,species.lookup!$A$2:$I$108,2,0)</f>
        <v>Clown Wrasse</v>
      </c>
      <c r="L457" t="str">
        <f>VLOOKUP(G457,species.lookup!$A$2:$I$108,3,0)</f>
        <v>Halichoeres maculipinna </v>
      </c>
      <c r="M457" t="str">
        <f>VLOOKUP(G457,species.lookup!$A$2:$I$108,4,0)</f>
        <v>Labridae</v>
      </c>
      <c r="N457" t="str">
        <f>VLOOKUP(G457,species.lookup!$A$2:$I$108,5,0)</f>
        <v>Carnivores</v>
      </c>
      <c r="O457">
        <f>VLOOKUP(G457,species.lookup!$A$2:$I$108,6,0)</f>
        <v>1.047E-2</v>
      </c>
      <c r="P457">
        <f>VLOOKUP(G457,species.lookup!$A$2:$I$108,7,0)</f>
        <v>3.2</v>
      </c>
      <c r="Q457">
        <f t="shared" si="7"/>
        <v>29.739021099918382</v>
      </c>
    </row>
    <row r="458" spans="1:17" x14ac:dyDescent="0.2">
      <c r="A458" s="32">
        <v>44141</v>
      </c>
      <c r="B458" s="33">
        <v>0.40277777777777801</v>
      </c>
      <c r="C458" t="s">
        <v>392</v>
      </c>
      <c r="D458" t="s">
        <v>384</v>
      </c>
      <c r="E458">
        <v>2</v>
      </c>
      <c r="F458">
        <v>6.2</v>
      </c>
      <c r="G458" t="s">
        <v>346</v>
      </c>
      <c r="H458">
        <v>4</v>
      </c>
      <c r="I458">
        <v>1</v>
      </c>
      <c r="J458" t="s">
        <v>385</v>
      </c>
      <c r="K458" t="str">
        <f>VLOOKUP(G458,species.lookup!$A$2:$I$108,2,0)</f>
        <v>Stoplight Parrotfish</v>
      </c>
      <c r="L458" t="str">
        <f>VLOOKUP(G458,species.lookup!$A$2:$I$108,3,0)</f>
        <v>Sparisoma viride</v>
      </c>
      <c r="M458" t="str">
        <f>VLOOKUP(G458,species.lookup!$A$2:$I$108,4,0)</f>
        <v>Scaridae</v>
      </c>
      <c r="N458" t="str">
        <f>VLOOKUP(G458,species.lookup!$A$2:$I$108,5,0)</f>
        <v>Herbivores</v>
      </c>
      <c r="O458">
        <f>VLOOKUP(G458,species.lookup!$A$2:$I$108,6,0)</f>
        <v>2.5000000000000001E-2</v>
      </c>
      <c r="P458">
        <f>VLOOKUP(G458,species.lookup!$A$2:$I$108,7,0)</f>
        <v>2.9214000000000002</v>
      </c>
      <c r="Q458">
        <f t="shared" si="7"/>
        <v>1.4348221330880631</v>
      </c>
    </row>
    <row r="459" spans="1:17" x14ac:dyDescent="0.2">
      <c r="A459" s="32">
        <v>44141</v>
      </c>
      <c r="B459" s="33">
        <v>0.40277777777777801</v>
      </c>
      <c r="C459" t="s">
        <v>392</v>
      </c>
      <c r="D459" t="s">
        <v>384</v>
      </c>
      <c r="E459">
        <v>2</v>
      </c>
      <c r="F459">
        <v>6.2</v>
      </c>
      <c r="G459" t="s">
        <v>346</v>
      </c>
      <c r="H459">
        <v>8</v>
      </c>
      <c r="I459">
        <v>2</v>
      </c>
      <c r="J459" t="s">
        <v>385</v>
      </c>
      <c r="K459" t="str">
        <f>VLOOKUP(G459,species.lookup!$A$2:$I$108,2,0)</f>
        <v>Stoplight Parrotfish</v>
      </c>
      <c r="L459" t="str">
        <f>VLOOKUP(G459,species.lookup!$A$2:$I$108,3,0)</f>
        <v>Sparisoma viride</v>
      </c>
      <c r="M459" t="str">
        <f>VLOOKUP(G459,species.lookup!$A$2:$I$108,4,0)</f>
        <v>Scaridae</v>
      </c>
      <c r="N459" t="str">
        <f>VLOOKUP(G459,species.lookup!$A$2:$I$108,5,0)</f>
        <v>Herbivores</v>
      </c>
      <c r="O459">
        <f>VLOOKUP(G459,species.lookup!$A$2:$I$108,6,0)</f>
        <v>2.5000000000000001E-2</v>
      </c>
      <c r="P459">
        <f>VLOOKUP(G459,species.lookup!$A$2:$I$108,7,0)</f>
        <v>2.9214000000000002</v>
      </c>
      <c r="Q459">
        <f t="shared" si="7"/>
        <v>10.869938743553069</v>
      </c>
    </row>
    <row r="460" spans="1:17" x14ac:dyDescent="0.2">
      <c r="A460" s="32">
        <v>44141</v>
      </c>
      <c r="B460" s="33">
        <v>0.40277777777777801</v>
      </c>
      <c r="C460" t="s">
        <v>392</v>
      </c>
      <c r="D460" t="s">
        <v>384</v>
      </c>
      <c r="E460">
        <v>2</v>
      </c>
      <c r="F460">
        <v>6.2</v>
      </c>
      <c r="G460" t="s">
        <v>346</v>
      </c>
      <c r="H460">
        <v>10</v>
      </c>
      <c r="I460">
        <v>1</v>
      </c>
      <c r="J460" t="s">
        <v>385</v>
      </c>
      <c r="K460" t="str">
        <f>VLOOKUP(G460,species.lookup!$A$2:$I$108,2,0)</f>
        <v>Stoplight Parrotfish</v>
      </c>
      <c r="L460" t="str">
        <f>VLOOKUP(G460,species.lookup!$A$2:$I$108,3,0)</f>
        <v>Sparisoma viride</v>
      </c>
      <c r="M460" t="str">
        <f>VLOOKUP(G460,species.lookup!$A$2:$I$108,4,0)</f>
        <v>Scaridae</v>
      </c>
      <c r="N460" t="str">
        <f>VLOOKUP(G460,species.lookup!$A$2:$I$108,5,0)</f>
        <v>Herbivores</v>
      </c>
      <c r="O460">
        <f>VLOOKUP(G460,species.lookup!$A$2:$I$108,6,0)</f>
        <v>2.5000000000000001E-2</v>
      </c>
      <c r="P460">
        <f>VLOOKUP(G460,species.lookup!$A$2:$I$108,7,0)</f>
        <v>2.9214000000000002</v>
      </c>
      <c r="Q460">
        <f t="shared" si="7"/>
        <v>20.861234677071096</v>
      </c>
    </row>
    <row r="461" spans="1:17" x14ac:dyDescent="0.2">
      <c r="A461" s="32">
        <v>44141</v>
      </c>
      <c r="B461" s="33">
        <v>0.40277777777777801</v>
      </c>
      <c r="C461" t="s">
        <v>392</v>
      </c>
      <c r="D461" t="s">
        <v>384</v>
      </c>
      <c r="E461">
        <v>2</v>
      </c>
      <c r="F461">
        <v>6.2</v>
      </c>
      <c r="G461" t="s">
        <v>36</v>
      </c>
      <c r="H461">
        <v>8</v>
      </c>
      <c r="I461">
        <v>1</v>
      </c>
      <c r="K461" t="str">
        <f>VLOOKUP(G461,species.lookup!$A$2:$I$108,2,0)</f>
        <v>Doctorfish</v>
      </c>
      <c r="L461" t="str">
        <f>VLOOKUP(G461,species.lookup!$A$2:$I$108,3,0)</f>
        <v>Acanthurus chirurgus</v>
      </c>
      <c r="M461" t="str">
        <f>VLOOKUP(G461,species.lookup!$A$2:$I$108,4,0)</f>
        <v>Acanthuridae</v>
      </c>
      <c r="N461" t="str">
        <f>VLOOKUP(G461,species.lookup!$A$2:$I$108,5,0)</f>
        <v>Herbivores</v>
      </c>
      <c r="O461">
        <f>VLOOKUP(G461,species.lookup!$A$2:$I$108,6,0)</f>
        <v>4.0000000000000001E-3</v>
      </c>
      <c r="P461">
        <f>VLOOKUP(G461,species.lookup!$A$2:$I$108,7,0)</f>
        <v>3.5327999999999999</v>
      </c>
      <c r="Q461">
        <f t="shared" si="7"/>
        <v>6.2014935647751912</v>
      </c>
    </row>
    <row r="462" spans="1:17" x14ac:dyDescent="0.2">
      <c r="A462" s="32">
        <v>44141</v>
      </c>
      <c r="B462" s="33">
        <v>0.40277777777777801</v>
      </c>
      <c r="C462" t="s">
        <v>392</v>
      </c>
      <c r="D462" t="s">
        <v>384</v>
      </c>
      <c r="E462">
        <v>2</v>
      </c>
      <c r="F462">
        <v>6.2</v>
      </c>
      <c r="G462" t="s">
        <v>111</v>
      </c>
      <c r="H462">
        <v>6</v>
      </c>
      <c r="I462">
        <v>1</v>
      </c>
      <c r="K462" t="str">
        <f>VLOOKUP(G462,species.lookup!$A$2:$I$108,2,0)</f>
        <v>Foureye Butterflyfish</v>
      </c>
      <c r="L462" t="str">
        <f>VLOOKUP(G462,species.lookup!$A$2:$I$108,3,0)</f>
        <v>Chaetodon capistratus</v>
      </c>
      <c r="M462" t="str">
        <f>VLOOKUP(G462,species.lookup!$A$2:$I$108,4,0)</f>
        <v>Chaetodontidae</v>
      </c>
      <c r="N462" t="str">
        <f>VLOOKUP(G462,species.lookup!$A$2:$I$108,5,0)</f>
        <v>Carnivores</v>
      </c>
      <c r="O462">
        <f>VLOOKUP(G462,species.lookup!$A$2:$I$108,6,0)</f>
        <v>2.1999999999999999E-2</v>
      </c>
      <c r="P462">
        <f>VLOOKUP(G462,species.lookup!$A$2:$I$108,7,0)</f>
        <v>3.1897000000000002</v>
      </c>
      <c r="Q462">
        <f t="shared" si="7"/>
        <v>6.6756217991125668</v>
      </c>
    </row>
    <row r="463" spans="1:17" x14ac:dyDescent="0.2">
      <c r="A463" s="32">
        <v>44141</v>
      </c>
      <c r="B463" s="33">
        <v>0.40277777777777801</v>
      </c>
      <c r="C463" t="s">
        <v>392</v>
      </c>
      <c r="D463" t="s">
        <v>384</v>
      </c>
      <c r="E463">
        <v>2</v>
      </c>
      <c r="F463">
        <v>6.2</v>
      </c>
      <c r="G463" t="s">
        <v>30</v>
      </c>
      <c r="H463">
        <v>18</v>
      </c>
      <c r="I463">
        <v>1</v>
      </c>
      <c r="K463" t="str">
        <f>VLOOKUP(G463,species.lookup!$A$2:$I$108,2,0)</f>
        <v>Ocean Surgeonfish</v>
      </c>
      <c r="L463" t="str">
        <f>VLOOKUP(G463,species.lookup!$A$2:$I$108,3,0)</f>
        <v>Acanthurus bahianus</v>
      </c>
      <c r="M463" t="str">
        <f>VLOOKUP(G463,species.lookup!$A$2:$I$108,4,0)</f>
        <v>Acanthuridae</v>
      </c>
      <c r="N463" t="str">
        <f>VLOOKUP(G463,species.lookup!$A$2:$I$108,5,0)</f>
        <v>Herbivores</v>
      </c>
      <c r="O463">
        <f>VLOOKUP(G463,species.lookup!$A$2:$I$108,6,0)</f>
        <v>2.3699999999999999E-2</v>
      </c>
      <c r="P463">
        <f>VLOOKUP(G463,species.lookup!$A$2:$I$108,7,0)</f>
        <v>2.9752000000000001</v>
      </c>
      <c r="Q463">
        <f t="shared" si="7"/>
        <v>128.65749852251687</v>
      </c>
    </row>
    <row r="464" spans="1:17" x14ac:dyDescent="0.2">
      <c r="A464" s="32">
        <v>44141</v>
      </c>
      <c r="B464" s="33">
        <v>0.40277777777777801</v>
      </c>
      <c r="C464" t="s">
        <v>392</v>
      </c>
      <c r="D464" t="s">
        <v>384</v>
      </c>
      <c r="E464">
        <v>2</v>
      </c>
      <c r="F464">
        <v>6.2</v>
      </c>
      <c r="G464" t="s">
        <v>334</v>
      </c>
      <c r="H464">
        <v>9</v>
      </c>
      <c r="I464">
        <v>2</v>
      </c>
      <c r="J464" t="s">
        <v>385</v>
      </c>
      <c r="K464" t="str">
        <f>VLOOKUP(G464,species.lookup!$A$2:$I$108,2,0)</f>
        <v>Redband Parrotfish</v>
      </c>
      <c r="L464" t="str">
        <f>VLOOKUP(G464,species.lookup!$A$2:$I$108,3,0)</f>
        <v>Sparisoma aurofrenatum</v>
      </c>
      <c r="M464" t="str">
        <f>VLOOKUP(G464,species.lookup!$A$2:$I$108,4,0)</f>
        <v>Scaridae</v>
      </c>
      <c r="N464" t="str">
        <f>VLOOKUP(G464,species.lookup!$A$2:$I$108,5,0)</f>
        <v>Herbivores</v>
      </c>
      <c r="O464">
        <f>VLOOKUP(G464,species.lookup!$A$2:$I$108,6,0)</f>
        <v>4.5999999999999999E-3</v>
      </c>
      <c r="P464">
        <f>VLOOKUP(G464,species.lookup!$A$2:$I$108,7,0)</f>
        <v>3.4291</v>
      </c>
      <c r="Q464">
        <f t="shared" si="7"/>
        <v>8.6089625938103325</v>
      </c>
    </row>
    <row r="465" spans="1:17" x14ac:dyDescent="0.2">
      <c r="A465" s="32">
        <v>44141</v>
      </c>
      <c r="B465" s="33">
        <v>0.40277777777777801</v>
      </c>
      <c r="C465" t="s">
        <v>392</v>
      </c>
      <c r="D465" t="s">
        <v>384</v>
      </c>
      <c r="E465">
        <v>2</v>
      </c>
      <c r="F465">
        <v>6.2</v>
      </c>
      <c r="G465" t="s">
        <v>318</v>
      </c>
      <c r="H465">
        <v>10</v>
      </c>
      <c r="I465">
        <v>1</v>
      </c>
      <c r="J465" t="s">
        <v>385</v>
      </c>
      <c r="K465" t="str">
        <f>VLOOKUP(G465,species.lookup!$A$2:$I$108,2,0)</f>
        <v>Striped Parrotfish</v>
      </c>
      <c r="L465" t="str">
        <f>VLOOKUP(G465,species.lookup!$A$2:$I$108,3,0)</f>
        <v>Scarus iserti</v>
      </c>
      <c r="M465" t="str">
        <f>VLOOKUP(G465,species.lookup!$A$2:$I$108,4,0)</f>
        <v>Scaridae</v>
      </c>
      <c r="N465" t="str">
        <f>VLOOKUP(G465,species.lookup!$A$2:$I$108,5,0)</f>
        <v>Herbivores</v>
      </c>
      <c r="O465">
        <f>VLOOKUP(G465,species.lookup!$A$2:$I$108,6,0)</f>
        <v>1.47E-2</v>
      </c>
      <c r="P465">
        <f>VLOOKUP(G465,species.lookup!$A$2:$I$108,7,0)</f>
        <v>3.0548000000000002</v>
      </c>
      <c r="Q465">
        <f t="shared" si="7"/>
        <v>16.676977189904147</v>
      </c>
    </row>
    <row r="466" spans="1:17" x14ac:dyDescent="0.2">
      <c r="A466" s="32">
        <v>44141</v>
      </c>
      <c r="B466" s="33">
        <v>0.40277777777777801</v>
      </c>
      <c r="C466" t="s">
        <v>392</v>
      </c>
      <c r="D466" t="s">
        <v>384</v>
      </c>
      <c r="E466">
        <v>2</v>
      </c>
      <c r="F466">
        <v>6.2</v>
      </c>
      <c r="G466" t="s">
        <v>318</v>
      </c>
      <c r="H466">
        <v>9</v>
      </c>
      <c r="I466">
        <v>2</v>
      </c>
      <c r="J466" t="s">
        <v>385</v>
      </c>
      <c r="K466" t="str">
        <f>VLOOKUP(G466,species.lookup!$A$2:$I$108,2,0)</f>
        <v>Striped Parrotfish</v>
      </c>
      <c r="L466" t="str">
        <f>VLOOKUP(G466,species.lookup!$A$2:$I$108,3,0)</f>
        <v>Scarus iserti</v>
      </c>
      <c r="M466" t="str">
        <f>VLOOKUP(G466,species.lookup!$A$2:$I$108,4,0)</f>
        <v>Scaridae</v>
      </c>
      <c r="N466" t="str">
        <f>VLOOKUP(G466,species.lookup!$A$2:$I$108,5,0)</f>
        <v>Herbivores</v>
      </c>
      <c r="O466">
        <f>VLOOKUP(G466,species.lookup!$A$2:$I$108,6,0)</f>
        <v>1.47E-2</v>
      </c>
      <c r="P466">
        <f>VLOOKUP(G466,species.lookup!$A$2:$I$108,7,0)</f>
        <v>3.0548000000000002</v>
      </c>
      <c r="Q466">
        <f t="shared" si="7"/>
        <v>12.087524088838006</v>
      </c>
    </row>
    <row r="467" spans="1:17" x14ac:dyDescent="0.2">
      <c r="A467" s="32">
        <v>44141</v>
      </c>
      <c r="B467" s="33">
        <v>0.40277777777777801</v>
      </c>
      <c r="C467" t="s">
        <v>392</v>
      </c>
      <c r="D467" t="s">
        <v>384</v>
      </c>
      <c r="E467">
        <v>2</v>
      </c>
      <c r="F467">
        <v>6.2</v>
      </c>
      <c r="G467" t="s">
        <v>394</v>
      </c>
      <c r="H467">
        <v>12</v>
      </c>
      <c r="I467">
        <v>1</v>
      </c>
      <c r="K467" t="str">
        <f>VLOOKUP(G467,species.lookup!$A$2:$I$108,2,0)</f>
        <v>Blue runner</v>
      </c>
      <c r="L467" t="str">
        <f>VLOOKUP(G467,species.lookup!$A$2:$I$108,3,0)</f>
        <v>Caranx crysos</v>
      </c>
      <c r="M467" t="str">
        <f>VLOOKUP(G467,species.lookup!$A$2:$I$108,4,0)</f>
        <v>Carangidae</v>
      </c>
      <c r="N467" t="str">
        <f>VLOOKUP(G467,species.lookup!$A$2:$I$108,5,0)</f>
        <v>Carnivores</v>
      </c>
      <c r="O467">
        <f>VLOOKUP(G467,species.lookup!$A$2:$I$108,6,0)</f>
        <v>1.7000000000000001E-2</v>
      </c>
      <c r="P467">
        <f>VLOOKUP(G467,species.lookup!$A$2:$I$108,7,0)</f>
        <v>2.95</v>
      </c>
      <c r="Q467">
        <f t="shared" si="7"/>
        <v>25.943800567776947</v>
      </c>
    </row>
    <row r="468" spans="1:17" x14ac:dyDescent="0.2">
      <c r="A468" s="32">
        <v>44141</v>
      </c>
      <c r="B468" s="33">
        <v>0.40277777777777801</v>
      </c>
      <c r="C468" t="s">
        <v>392</v>
      </c>
      <c r="D468" t="s">
        <v>384</v>
      </c>
      <c r="E468">
        <v>2</v>
      </c>
      <c r="F468">
        <v>6.2</v>
      </c>
      <c r="G468" t="s">
        <v>334</v>
      </c>
      <c r="H468">
        <v>12</v>
      </c>
      <c r="I468">
        <v>1</v>
      </c>
      <c r="J468" t="s">
        <v>387</v>
      </c>
      <c r="K468" t="str">
        <f>VLOOKUP(G468,species.lookup!$A$2:$I$108,2,0)</f>
        <v>Redband Parrotfish</v>
      </c>
      <c r="L468" t="str">
        <f>VLOOKUP(G468,species.lookup!$A$2:$I$108,3,0)</f>
        <v>Sparisoma aurofrenatum</v>
      </c>
      <c r="M468" t="str">
        <f>VLOOKUP(G468,species.lookup!$A$2:$I$108,4,0)</f>
        <v>Scaridae</v>
      </c>
      <c r="N468" t="str">
        <f>VLOOKUP(G468,species.lookup!$A$2:$I$108,5,0)</f>
        <v>Herbivores</v>
      </c>
      <c r="O468">
        <f>VLOOKUP(G468,species.lookup!$A$2:$I$108,6,0)</f>
        <v>4.5999999999999999E-3</v>
      </c>
      <c r="P468">
        <f>VLOOKUP(G468,species.lookup!$A$2:$I$108,7,0)</f>
        <v>3.4291</v>
      </c>
      <c r="Q468">
        <f t="shared" si="7"/>
        <v>23.087570919727767</v>
      </c>
    </row>
    <row r="469" spans="1:17" x14ac:dyDescent="0.2">
      <c r="A469" s="32">
        <v>44141</v>
      </c>
      <c r="B469" s="33">
        <v>0.40277777777777801</v>
      </c>
      <c r="C469" t="s">
        <v>392</v>
      </c>
      <c r="D469" t="s">
        <v>384</v>
      </c>
      <c r="E469">
        <v>2</v>
      </c>
      <c r="F469">
        <v>6.2</v>
      </c>
      <c r="G469" t="s">
        <v>324</v>
      </c>
      <c r="H469">
        <v>10</v>
      </c>
      <c r="I469">
        <v>1</v>
      </c>
      <c r="J469" t="s">
        <v>385</v>
      </c>
      <c r="K469" t="str">
        <f>VLOOKUP(G469,species.lookup!$A$2:$I$108,2,0)</f>
        <v>Queen Parrotfish</v>
      </c>
      <c r="L469" t="str">
        <f>VLOOKUP(G469,species.lookup!$A$2:$I$108,3,0)</f>
        <v>Scarus vetula</v>
      </c>
      <c r="M469" t="str">
        <f>VLOOKUP(G469,species.lookup!$A$2:$I$108,4,0)</f>
        <v>Scaridae</v>
      </c>
      <c r="N469" t="str">
        <f>VLOOKUP(G469,species.lookup!$A$2:$I$108,5,0)</f>
        <v>Herbivores</v>
      </c>
      <c r="O469">
        <f>VLOOKUP(G469,species.lookup!$A$2:$I$108,6,0)</f>
        <v>2.5000000000000001E-2</v>
      </c>
      <c r="P469">
        <f>VLOOKUP(G469,species.lookup!$A$2:$I$108,7,0)</f>
        <v>2.9214000000000002</v>
      </c>
      <c r="Q469">
        <f t="shared" si="7"/>
        <v>20.861234677071096</v>
      </c>
    </row>
    <row r="470" spans="1:17" x14ac:dyDescent="0.2">
      <c r="A470" s="32">
        <v>44141</v>
      </c>
      <c r="B470" s="33">
        <v>0.40277777777777801</v>
      </c>
      <c r="C470" t="s">
        <v>392</v>
      </c>
      <c r="D470" t="s">
        <v>384</v>
      </c>
      <c r="E470">
        <v>2</v>
      </c>
      <c r="F470">
        <v>6.2</v>
      </c>
      <c r="G470" t="s">
        <v>343</v>
      </c>
      <c r="H470">
        <v>8</v>
      </c>
      <c r="I470">
        <v>1</v>
      </c>
      <c r="J470" t="s">
        <v>385</v>
      </c>
      <c r="K470" t="str">
        <f>VLOOKUP(G470,species.lookup!$A$2:$I$108,2,0)</f>
        <v>Yellowtail parrotfish</v>
      </c>
      <c r="L470" t="str">
        <f>VLOOKUP(G470,species.lookup!$A$2:$I$108,3,0)</f>
        <v>Sparisoma rubiprinne</v>
      </c>
      <c r="M470" t="str">
        <f>VLOOKUP(G470,species.lookup!$A$2:$I$108,4,0)</f>
        <v>Scaridae</v>
      </c>
      <c r="N470" t="str">
        <f>VLOOKUP(G470,species.lookup!$A$2:$I$108,5,0)</f>
        <v>Herbivores</v>
      </c>
      <c r="O470">
        <f>VLOOKUP(G470,species.lookup!$A$2:$I$108,6,0)</f>
        <v>1.5599999999999999E-2</v>
      </c>
      <c r="P470">
        <f>VLOOKUP(G470,species.lookup!$A$2:$I$108,7,0)</f>
        <v>3.0640999999999998</v>
      </c>
      <c r="Q470">
        <f t="shared" si="7"/>
        <v>9.1260454533364399</v>
      </c>
    </row>
    <row r="471" spans="1:17" x14ac:dyDescent="0.2">
      <c r="A471" s="32">
        <v>44141</v>
      </c>
      <c r="B471" s="33">
        <v>0.40277777777777801</v>
      </c>
      <c r="C471" t="s">
        <v>392</v>
      </c>
      <c r="D471" t="s">
        <v>384</v>
      </c>
      <c r="E471">
        <v>2</v>
      </c>
      <c r="F471">
        <v>6.2</v>
      </c>
      <c r="G471" t="s">
        <v>321</v>
      </c>
      <c r="H471">
        <v>2</v>
      </c>
      <c r="I471">
        <v>10</v>
      </c>
      <c r="J471" t="s">
        <v>385</v>
      </c>
      <c r="K471" t="str">
        <f>VLOOKUP(G471,species.lookup!$A$2:$I$108,2,0)</f>
        <v>Princess Parrotfish</v>
      </c>
      <c r="L471" t="str">
        <f>VLOOKUP(G471,species.lookup!$A$2:$I$108,3,0)</f>
        <v>Scarus taeniopterus</v>
      </c>
      <c r="M471" t="str">
        <f>VLOOKUP(G471,species.lookup!$A$2:$I$108,4,0)</f>
        <v>Scaridae</v>
      </c>
      <c r="N471" t="str">
        <f>VLOOKUP(G471,species.lookup!$A$2:$I$108,5,0)</f>
        <v>Herbivores</v>
      </c>
      <c r="O471">
        <f>VLOOKUP(G471,species.lookup!$A$2:$I$108,6,0)</f>
        <v>3.3500000000000002E-2</v>
      </c>
      <c r="P471">
        <f>VLOOKUP(G471,species.lookup!$A$2:$I$108,7,0)</f>
        <v>2.7086000000000001</v>
      </c>
      <c r="Q471">
        <f t="shared" si="7"/>
        <v>0.21898514404304498</v>
      </c>
    </row>
    <row r="472" spans="1:17" x14ac:dyDescent="0.2">
      <c r="A472" s="32">
        <v>44141</v>
      </c>
      <c r="B472" s="33">
        <v>0.40277777777777801</v>
      </c>
      <c r="C472" t="s">
        <v>392</v>
      </c>
      <c r="D472" t="s">
        <v>384</v>
      </c>
      <c r="E472">
        <v>2</v>
      </c>
      <c r="F472">
        <v>6.2</v>
      </c>
      <c r="G472" t="s">
        <v>321</v>
      </c>
      <c r="H472">
        <v>6</v>
      </c>
      <c r="I472">
        <v>4</v>
      </c>
      <c r="J472" t="s">
        <v>385</v>
      </c>
      <c r="K472" t="str">
        <f>VLOOKUP(G472,species.lookup!$A$2:$I$108,2,0)</f>
        <v>Princess Parrotfish</v>
      </c>
      <c r="L472" t="str">
        <f>VLOOKUP(G472,species.lookup!$A$2:$I$108,3,0)</f>
        <v>Scarus taeniopterus</v>
      </c>
      <c r="M472" t="str">
        <f>VLOOKUP(G472,species.lookup!$A$2:$I$108,4,0)</f>
        <v>Scaridae</v>
      </c>
      <c r="N472" t="str">
        <f>VLOOKUP(G472,species.lookup!$A$2:$I$108,5,0)</f>
        <v>Herbivores</v>
      </c>
      <c r="O472">
        <f>VLOOKUP(G472,species.lookup!$A$2:$I$108,6,0)</f>
        <v>3.3500000000000002E-2</v>
      </c>
      <c r="P472">
        <f>VLOOKUP(G472,species.lookup!$A$2:$I$108,7,0)</f>
        <v>2.7086000000000001</v>
      </c>
      <c r="Q472">
        <f t="shared" si="7"/>
        <v>4.2928457508060323</v>
      </c>
    </row>
    <row r="473" spans="1:17" x14ac:dyDescent="0.2">
      <c r="A473" s="32">
        <v>44141</v>
      </c>
      <c r="B473" s="33">
        <v>0.40277777777777801</v>
      </c>
      <c r="C473" t="s">
        <v>392</v>
      </c>
      <c r="D473" t="s">
        <v>384</v>
      </c>
      <c r="E473">
        <v>2</v>
      </c>
      <c r="F473">
        <v>6.2</v>
      </c>
      <c r="G473" t="s">
        <v>324</v>
      </c>
      <c r="H473">
        <v>8</v>
      </c>
      <c r="I473">
        <v>6</v>
      </c>
      <c r="J473" t="s">
        <v>385</v>
      </c>
      <c r="K473" t="str">
        <f>VLOOKUP(G473,species.lookup!$A$2:$I$108,2,0)</f>
        <v>Queen Parrotfish</v>
      </c>
      <c r="L473" t="str">
        <f>VLOOKUP(G473,species.lookup!$A$2:$I$108,3,0)</f>
        <v>Scarus vetula</v>
      </c>
      <c r="M473" t="str">
        <f>VLOOKUP(G473,species.lookup!$A$2:$I$108,4,0)</f>
        <v>Scaridae</v>
      </c>
      <c r="N473" t="str">
        <f>VLOOKUP(G473,species.lookup!$A$2:$I$108,5,0)</f>
        <v>Herbivores</v>
      </c>
      <c r="O473">
        <f>VLOOKUP(G473,species.lookup!$A$2:$I$108,6,0)</f>
        <v>2.5000000000000001E-2</v>
      </c>
      <c r="P473">
        <f>VLOOKUP(G473,species.lookup!$A$2:$I$108,7,0)</f>
        <v>2.9214000000000002</v>
      </c>
      <c r="Q473">
        <f t="shared" si="7"/>
        <v>10.869938743553069</v>
      </c>
    </row>
    <row r="474" spans="1:17" x14ac:dyDescent="0.2">
      <c r="A474" s="32">
        <v>44141</v>
      </c>
      <c r="B474" s="33">
        <v>0.40277777777777801</v>
      </c>
      <c r="C474" t="s">
        <v>392</v>
      </c>
      <c r="D474" t="s">
        <v>384</v>
      </c>
      <c r="E474">
        <v>2</v>
      </c>
      <c r="F474">
        <v>6.2</v>
      </c>
      <c r="G474" t="s">
        <v>318</v>
      </c>
      <c r="H474">
        <v>10</v>
      </c>
      <c r="I474">
        <v>10</v>
      </c>
      <c r="J474" t="s">
        <v>387</v>
      </c>
      <c r="K474" t="str">
        <f>VLOOKUP(G474,species.lookup!$A$2:$I$108,2,0)</f>
        <v>Striped Parrotfish</v>
      </c>
      <c r="L474">
        <v>0.4</v>
      </c>
      <c r="M474" t="str">
        <f>VLOOKUP(G474,species.lookup!$A$2:$I$108,4,0)</f>
        <v>Scaridae</v>
      </c>
      <c r="N474" t="str">
        <f>VLOOKUP(G474,species.lookup!$A$2:$I$108,5,0)</f>
        <v>Herbivores</v>
      </c>
      <c r="O474">
        <f>VLOOKUP(G474,species.lookup!$A$2:$I$108,6,0)</f>
        <v>1.47E-2</v>
      </c>
      <c r="P474">
        <f>VLOOKUP(G474,species.lookup!$A$2:$I$108,7,0)</f>
        <v>3.0548000000000002</v>
      </c>
      <c r="Q474">
        <f t="shared" si="7"/>
        <v>16.676977189904147</v>
      </c>
    </row>
    <row r="475" spans="1:17" x14ac:dyDescent="0.2">
      <c r="A475" s="32">
        <v>44141</v>
      </c>
      <c r="B475" s="33">
        <v>0.40277777777777801</v>
      </c>
      <c r="C475" t="s">
        <v>392</v>
      </c>
      <c r="D475" t="s">
        <v>384</v>
      </c>
      <c r="E475">
        <v>2</v>
      </c>
      <c r="F475">
        <v>6.2</v>
      </c>
      <c r="G475" t="s">
        <v>84</v>
      </c>
      <c r="H475">
        <v>4</v>
      </c>
      <c r="I475">
        <v>1</v>
      </c>
      <c r="K475" t="str">
        <f>VLOOKUP(G475,species.lookup!$A$2:$I$108,2,0)</f>
        <v xml:space="preserve">Caribbean sharp-nose puffer </v>
      </c>
      <c r="L475" t="str">
        <f>VLOOKUP(G475,species.lookup!$A$2:$I$108,3,0)</f>
        <v>Canthigaster rostrata</v>
      </c>
      <c r="M475" t="str">
        <f>VLOOKUP(G475,species.lookup!$A$2:$I$108,4,0)</f>
        <v>Tetraodontidae</v>
      </c>
      <c r="N475" t="str">
        <f>VLOOKUP(G475,species.lookup!$A$2:$I$108,5,0)</f>
        <v>Omnivores</v>
      </c>
      <c r="O475">
        <f>VLOOKUP(G475,species.lookup!$A$2:$I$108,6,0)</f>
        <v>2.239E-2</v>
      </c>
      <c r="P475">
        <f>VLOOKUP(G475,species.lookup!$A$2:$I$108,7,0)</f>
        <v>2.96</v>
      </c>
      <c r="Q475">
        <f t="shared" si="7"/>
        <v>1.3556627654519102</v>
      </c>
    </row>
    <row r="476" spans="1:17" x14ac:dyDescent="0.2">
      <c r="A476" s="32">
        <v>44141</v>
      </c>
      <c r="B476" s="33">
        <v>0.40277777777777801</v>
      </c>
      <c r="C476" t="s">
        <v>392</v>
      </c>
      <c r="D476" t="s">
        <v>384</v>
      </c>
      <c r="E476">
        <v>2</v>
      </c>
      <c r="F476">
        <v>6.2</v>
      </c>
      <c r="G476" t="s">
        <v>346</v>
      </c>
      <c r="H476">
        <v>15</v>
      </c>
      <c r="I476">
        <v>1</v>
      </c>
      <c r="J476" t="s">
        <v>387</v>
      </c>
      <c r="K476" t="str">
        <f>VLOOKUP(G476,species.lookup!$A$2:$I$108,2,0)</f>
        <v>Stoplight Parrotfish</v>
      </c>
      <c r="L476" t="str">
        <f>VLOOKUP(G476,species.lookup!$A$2:$I$108,3,0)</f>
        <v>Sparisoma viride</v>
      </c>
      <c r="M476" t="str">
        <f>VLOOKUP(G476,species.lookup!$A$2:$I$108,4,0)</f>
        <v>Scaridae</v>
      </c>
      <c r="N476" t="str">
        <f>VLOOKUP(G476,species.lookup!$A$2:$I$108,5,0)</f>
        <v>Herbivores</v>
      </c>
      <c r="O476">
        <f>VLOOKUP(G476,species.lookup!$A$2:$I$108,6,0)</f>
        <v>2.5000000000000001E-2</v>
      </c>
      <c r="P476">
        <f>VLOOKUP(G476,species.lookup!$A$2:$I$108,7,0)</f>
        <v>2.9214000000000002</v>
      </c>
      <c r="Q476">
        <f t="shared" si="7"/>
        <v>68.198215811537764</v>
      </c>
    </row>
    <row r="477" spans="1:17" x14ac:dyDescent="0.2">
      <c r="A477" s="32">
        <v>44141</v>
      </c>
      <c r="B477" s="33">
        <v>0.40277777777777801</v>
      </c>
      <c r="C477" t="s">
        <v>392</v>
      </c>
      <c r="D477" t="s">
        <v>384</v>
      </c>
      <c r="E477">
        <v>2</v>
      </c>
      <c r="F477">
        <v>6.2</v>
      </c>
      <c r="G477" t="s">
        <v>286</v>
      </c>
      <c r="H477">
        <v>8</v>
      </c>
      <c r="I477">
        <v>1</v>
      </c>
      <c r="K477" t="str">
        <f>VLOOKUP(G477,species.lookup!$A$2:$I$108,2,0)</f>
        <v>Yellowtail Snapper</v>
      </c>
      <c r="L477" t="str">
        <f>VLOOKUP(G477,species.lookup!$A$2:$I$108,3,0)</f>
        <v>Ocyurus chrysurus</v>
      </c>
      <c r="M477" t="str">
        <f>VLOOKUP(G477,species.lookup!$A$2:$I$108,4,0)</f>
        <v>Lutjanidae</v>
      </c>
      <c r="N477" t="str">
        <f>VLOOKUP(G477,species.lookup!$A$2:$I$108,5,0)</f>
        <v>Carnivores</v>
      </c>
      <c r="O477">
        <f>VLOOKUP(G477,species.lookup!$A$2:$I$108,6,0)</f>
        <v>4.0500000000000001E-2</v>
      </c>
      <c r="P477">
        <f>VLOOKUP(G477,species.lookup!$A$2:$I$108,7,0)</f>
        <v>2.718</v>
      </c>
      <c r="Q477">
        <f t="shared" si="7"/>
        <v>11.535956450223555</v>
      </c>
    </row>
    <row r="478" spans="1:17" x14ac:dyDescent="0.2">
      <c r="A478" s="32">
        <v>44141</v>
      </c>
      <c r="B478" s="33">
        <v>0.40277777777777801</v>
      </c>
      <c r="C478" t="s">
        <v>392</v>
      </c>
      <c r="D478" t="s">
        <v>384</v>
      </c>
      <c r="E478">
        <v>2</v>
      </c>
      <c r="F478">
        <v>6.2</v>
      </c>
      <c r="G478" t="s">
        <v>374</v>
      </c>
      <c r="H478">
        <v>4</v>
      </c>
      <c r="I478">
        <v>15</v>
      </c>
      <c r="K478" t="str">
        <f>VLOOKUP(G478,species.lookup!$A$2:$I$108,2,0)</f>
        <v>Bluehead Wrasse</v>
      </c>
      <c r="L478" t="str">
        <f>VLOOKUP(G478,species.lookup!$A$2:$I$108,3,0)</f>
        <v>Thalassoma bifasciatum</v>
      </c>
      <c r="M478" t="str">
        <f>VLOOKUP(G478,species.lookup!$A$2:$I$108,4,0)</f>
        <v>Labridae</v>
      </c>
      <c r="N478" t="str">
        <f>VLOOKUP(G478,species.lookup!$A$2:$I$108,5,0)</f>
        <v>Carnivores</v>
      </c>
      <c r="O478">
        <f>VLOOKUP(G478,species.lookup!$A$2:$I$108,6,0)</f>
        <v>8.9099999999999995E-3</v>
      </c>
      <c r="P478">
        <f>VLOOKUP(G478,species.lookup!$A$2:$I$108,7,0)</f>
        <v>3.01</v>
      </c>
      <c r="Q478">
        <f t="shared" si="7"/>
        <v>0.5782002537554658</v>
      </c>
    </row>
    <row r="479" spans="1:17" x14ac:dyDescent="0.2">
      <c r="A479" s="32">
        <v>44141</v>
      </c>
      <c r="B479" s="33">
        <v>0.40277777777777801</v>
      </c>
      <c r="C479" t="s">
        <v>392</v>
      </c>
      <c r="D479" t="s">
        <v>384</v>
      </c>
      <c r="E479">
        <v>3</v>
      </c>
      <c r="F479">
        <v>4</v>
      </c>
      <c r="G479" t="s">
        <v>346</v>
      </c>
      <c r="H479">
        <v>6</v>
      </c>
      <c r="I479">
        <v>1</v>
      </c>
      <c r="J479" t="s">
        <v>385</v>
      </c>
      <c r="K479" t="str">
        <f>VLOOKUP(G479,species.lookup!$A$2:$I$108,2,0)</f>
        <v>Stoplight Parrotfish</v>
      </c>
      <c r="L479" t="str">
        <f>VLOOKUP(G479,species.lookup!$A$2:$I$108,3,0)</f>
        <v>Sparisoma viride</v>
      </c>
      <c r="M479" t="str">
        <f>VLOOKUP(G479,species.lookup!$A$2:$I$108,4,0)</f>
        <v>Scaridae</v>
      </c>
      <c r="N479" t="str">
        <f>VLOOKUP(G479,species.lookup!$A$2:$I$108,5,0)</f>
        <v>Herbivores</v>
      </c>
      <c r="O479">
        <f>VLOOKUP(G479,species.lookup!$A$2:$I$108,6,0)</f>
        <v>2.5000000000000001E-2</v>
      </c>
      <c r="P479">
        <f>VLOOKUP(G479,species.lookup!$A$2:$I$108,7,0)</f>
        <v>2.9214000000000002</v>
      </c>
      <c r="Q479">
        <f t="shared" si="7"/>
        <v>4.6906288624930603</v>
      </c>
    </row>
    <row r="480" spans="1:17" x14ac:dyDescent="0.2">
      <c r="A480" s="32">
        <v>44141</v>
      </c>
      <c r="B480" s="33">
        <v>0.40277777777777801</v>
      </c>
      <c r="C480" t="s">
        <v>392</v>
      </c>
      <c r="D480" t="s">
        <v>384</v>
      </c>
      <c r="E480">
        <v>3</v>
      </c>
      <c r="F480">
        <v>4</v>
      </c>
      <c r="G480" t="s">
        <v>334</v>
      </c>
      <c r="H480">
        <v>6</v>
      </c>
      <c r="I480">
        <v>1</v>
      </c>
      <c r="J480" t="s">
        <v>385</v>
      </c>
      <c r="K480" t="str">
        <f>VLOOKUP(G480,species.lookup!$A$2:$I$108,2,0)</f>
        <v>Redband Parrotfish</v>
      </c>
      <c r="L480" t="str">
        <f>VLOOKUP(G480,species.lookup!$A$2:$I$108,3,0)</f>
        <v>Sparisoma aurofrenatum</v>
      </c>
      <c r="M480" t="str">
        <f>VLOOKUP(G480,species.lookup!$A$2:$I$108,4,0)</f>
        <v>Scaridae</v>
      </c>
      <c r="N480" t="str">
        <f>VLOOKUP(G480,species.lookup!$A$2:$I$108,5,0)</f>
        <v>Herbivores</v>
      </c>
      <c r="O480">
        <f>VLOOKUP(G480,species.lookup!$A$2:$I$108,6,0)</f>
        <v>4.5999999999999999E-3</v>
      </c>
      <c r="P480">
        <f>VLOOKUP(G480,species.lookup!$A$2:$I$108,7,0)</f>
        <v>3.4291</v>
      </c>
      <c r="Q480">
        <f t="shared" si="7"/>
        <v>2.1434644468897606</v>
      </c>
    </row>
    <row r="481" spans="1:17" x14ac:dyDescent="0.2">
      <c r="A481" s="32">
        <v>44141</v>
      </c>
      <c r="B481" s="33">
        <v>0.40277777777777801</v>
      </c>
      <c r="C481" t="s">
        <v>392</v>
      </c>
      <c r="D481" t="s">
        <v>384</v>
      </c>
      <c r="E481">
        <v>3</v>
      </c>
      <c r="F481">
        <v>4</v>
      </c>
      <c r="G481" t="s">
        <v>334</v>
      </c>
      <c r="H481">
        <v>8</v>
      </c>
      <c r="I481">
        <v>2</v>
      </c>
      <c r="J481" t="s">
        <v>385</v>
      </c>
      <c r="K481" t="str">
        <f>VLOOKUP(G481,species.lookup!$A$2:$I$108,2,0)</f>
        <v>Redband Parrotfish</v>
      </c>
      <c r="L481" t="str">
        <f>VLOOKUP(G481,species.lookup!$A$2:$I$108,3,0)</f>
        <v>Sparisoma aurofrenatum</v>
      </c>
      <c r="M481" t="str">
        <f>VLOOKUP(G481,species.lookup!$A$2:$I$108,4,0)</f>
        <v>Scaridae</v>
      </c>
      <c r="N481" t="str">
        <f>VLOOKUP(G481,species.lookup!$A$2:$I$108,5,0)</f>
        <v>Herbivores</v>
      </c>
      <c r="O481">
        <f>VLOOKUP(G481,species.lookup!$A$2:$I$108,6,0)</f>
        <v>4.5999999999999999E-3</v>
      </c>
      <c r="P481">
        <f>VLOOKUP(G481,species.lookup!$A$2:$I$108,7,0)</f>
        <v>3.4291</v>
      </c>
      <c r="Q481">
        <f t="shared" si="7"/>
        <v>5.748356656475992</v>
      </c>
    </row>
    <row r="482" spans="1:17" x14ac:dyDescent="0.2">
      <c r="A482" s="32">
        <v>44141</v>
      </c>
      <c r="B482" s="33">
        <v>0.40277777777777801</v>
      </c>
      <c r="C482" t="s">
        <v>392</v>
      </c>
      <c r="D482" t="s">
        <v>384</v>
      </c>
      <c r="E482">
        <v>3</v>
      </c>
      <c r="F482">
        <v>4</v>
      </c>
      <c r="G482" t="s">
        <v>334</v>
      </c>
      <c r="H482">
        <v>10</v>
      </c>
      <c r="I482">
        <v>1</v>
      </c>
      <c r="J482" t="s">
        <v>385</v>
      </c>
      <c r="K482" t="str">
        <f>VLOOKUP(G482,species.lookup!$A$2:$I$108,2,0)</f>
        <v>Redband Parrotfish</v>
      </c>
      <c r="L482" t="str">
        <f>VLOOKUP(G482,species.lookup!$A$2:$I$108,3,0)</f>
        <v>Sparisoma aurofrenatum</v>
      </c>
      <c r="M482" t="str">
        <f>VLOOKUP(G482,species.lookup!$A$2:$I$108,4,0)</f>
        <v>Scaridae</v>
      </c>
      <c r="N482" t="str">
        <f>VLOOKUP(G482,species.lookup!$A$2:$I$108,5,0)</f>
        <v>Herbivores</v>
      </c>
      <c r="O482">
        <f>VLOOKUP(G482,species.lookup!$A$2:$I$108,6,0)</f>
        <v>4.5999999999999999E-3</v>
      </c>
      <c r="P482">
        <f>VLOOKUP(G482,species.lookup!$A$2:$I$108,7,0)</f>
        <v>3.4291</v>
      </c>
      <c r="Q482">
        <f t="shared" si="7"/>
        <v>12.355429065196462</v>
      </c>
    </row>
    <row r="483" spans="1:17" x14ac:dyDescent="0.2">
      <c r="A483" s="32">
        <v>44141</v>
      </c>
      <c r="B483" s="33">
        <v>0.40277777777777801</v>
      </c>
      <c r="C483" t="s">
        <v>392</v>
      </c>
      <c r="D483" t="s">
        <v>384</v>
      </c>
      <c r="E483">
        <v>3</v>
      </c>
      <c r="F483">
        <v>4</v>
      </c>
      <c r="G483" t="s">
        <v>318</v>
      </c>
      <c r="H483">
        <v>10</v>
      </c>
      <c r="I483">
        <v>10</v>
      </c>
      <c r="J483" t="s">
        <v>385</v>
      </c>
      <c r="K483" t="str">
        <f>VLOOKUP(G483,species.lookup!$A$2:$I$108,2,0)</f>
        <v>Striped Parrotfish</v>
      </c>
      <c r="L483" t="str">
        <f>VLOOKUP(G483,species.lookup!$A$2:$I$108,3,0)</f>
        <v>Scarus iserti</v>
      </c>
      <c r="M483" t="str">
        <f>VLOOKUP(G483,species.lookup!$A$2:$I$108,4,0)</f>
        <v>Scaridae</v>
      </c>
      <c r="N483" t="str">
        <f>VLOOKUP(G483,species.lookup!$A$2:$I$108,5,0)</f>
        <v>Herbivores</v>
      </c>
      <c r="O483">
        <f>VLOOKUP(G483,species.lookup!$A$2:$I$108,6,0)</f>
        <v>1.47E-2</v>
      </c>
      <c r="P483">
        <f>VLOOKUP(G483,species.lookup!$A$2:$I$108,7,0)</f>
        <v>3.0548000000000002</v>
      </c>
      <c r="Q483">
        <f t="shared" si="7"/>
        <v>16.676977189904147</v>
      </c>
    </row>
    <row r="484" spans="1:17" x14ac:dyDescent="0.2">
      <c r="A484" s="32">
        <v>44141</v>
      </c>
      <c r="B484" s="33">
        <v>0.40277777777777801</v>
      </c>
      <c r="C484" t="s">
        <v>392</v>
      </c>
      <c r="D484" t="s">
        <v>384</v>
      </c>
      <c r="E484">
        <v>3</v>
      </c>
      <c r="F484">
        <v>4</v>
      </c>
      <c r="G484" t="s">
        <v>334</v>
      </c>
      <c r="H484">
        <v>11</v>
      </c>
      <c r="I484">
        <v>1</v>
      </c>
      <c r="J484" t="s">
        <v>387</v>
      </c>
      <c r="K484" t="str">
        <f>VLOOKUP(G484,species.lookup!$A$2:$I$108,2,0)</f>
        <v>Redband Parrotfish</v>
      </c>
      <c r="L484" t="str">
        <f>VLOOKUP(G484,species.lookup!$A$2:$I$108,3,0)</f>
        <v>Sparisoma aurofrenatum</v>
      </c>
      <c r="M484" t="str">
        <f>VLOOKUP(G484,species.lookup!$A$2:$I$108,4,0)</f>
        <v>Scaridae</v>
      </c>
      <c r="N484" t="str">
        <f>VLOOKUP(G484,species.lookup!$A$2:$I$108,5,0)</f>
        <v>Herbivores</v>
      </c>
      <c r="O484">
        <f>VLOOKUP(G484,species.lookup!$A$2:$I$108,6,0)</f>
        <v>4.5999999999999999E-3</v>
      </c>
      <c r="P484">
        <f>VLOOKUP(G484,species.lookup!$A$2:$I$108,7,0)</f>
        <v>3.4291</v>
      </c>
      <c r="Q484">
        <f t="shared" si="7"/>
        <v>17.131582750298794</v>
      </c>
    </row>
    <row r="485" spans="1:17" x14ac:dyDescent="0.2">
      <c r="A485" s="32">
        <v>44141</v>
      </c>
      <c r="B485" s="33">
        <v>0.40277777777777801</v>
      </c>
      <c r="C485" t="s">
        <v>392</v>
      </c>
      <c r="D485" t="s">
        <v>384</v>
      </c>
      <c r="E485">
        <v>3</v>
      </c>
      <c r="F485">
        <v>4</v>
      </c>
      <c r="G485" t="s">
        <v>346</v>
      </c>
      <c r="H485">
        <v>12</v>
      </c>
      <c r="I485">
        <v>1</v>
      </c>
      <c r="J485" t="s">
        <v>387</v>
      </c>
      <c r="K485" t="str">
        <f>VLOOKUP(G485,species.lookup!$A$2:$I$108,2,0)</f>
        <v>Stoplight Parrotfish</v>
      </c>
      <c r="L485" t="str">
        <f>VLOOKUP(G485,species.lookup!$A$2:$I$108,3,0)</f>
        <v>Sparisoma viride</v>
      </c>
      <c r="M485" t="str">
        <f>VLOOKUP(G485,species.lookup!$A$2:$I$108,4,0)</f>
        <v>Scaridae</v>
      </c>
      <c r="N485" t="str">
        <f>VLOOKUP(G485,species.lookup!$A$2:$I$108,5,0)</f>
        <v>Herbivores</v>
      </c>
      <c r="O485">
        <f>VLOOKUP(G485,species.lookup!$A$2:$I$108,6,0)</f>
        <v>2.5000000000000001E-2</v>
      </c>
      <c r="P485">
        <f>VLOOKUP(G485,species.lookup!$A$2:$I$108,7,0)</f>
        <v>2.9214000000000002</v>
      </c>
      <c r="Q485">
        <f t="shared" si="7"/>
        <v>35.535309379641568</v>
      </c>
    </row>
    <row r="486" spans="1:17" x14ac:dyDescent="0.2">
      <c r="A486" s="32">
        <v>44141</v>
      </c>
      <c r="B486" s="33">
        <v>0.40277777777777801</v>
      </c>
      <c r="C486" t="s">
        <v>392</v>
      </c>
      <c r="D486" t="s">
        <v>384</v>
      </c>
      <c r="E486">
        <v>3</v>
      </c>
      <c r="F486">
        <v>4</v>
      </c>
      <c r="G486" t="s">
        <v>346</v>
      </c>
      <c r="H486">
        <v>11</v>
      </c>
      <c r="I486">
        <v>1</v>
      </c>
      <c r="J486" t="s">
        <v>387</v>
      </c>
      <c r="K486" t="str">
        <f>VLOOKUP(G486,species.lookup!$A$2:$I$108,2,0)</f>
        <v>Stoplight Parrotfish</v>
      </c>
      <c r="L486" t="str">
        <f>VLOOKUP(G486,species.lookup!$A$2:$I$108,3,0)</f>
        <v>Sparisoma viride</v>
      </c>
      <c r="M486" t="str">
        <f>VLOOKUP(G486,species.lookup!$A$2:$I$108,4,0)</f>
        <v>Scaridae</v>
      </c>
      <c r="N486" t="str">
        <f>VLOOKUP(G486,species.lookup!$A$2:$I$108,5,0)</f>
        <v>Herbivores</v>
      </c>
      <c r="O486">
        <f>VLOOKUP(G486,species.lookup!$A$2:$I$108,6,0)</f>
        <v>2.5000000000000001E-2</v>
      </c>
      <c r="P486">
        <f>VLOOKUP(G486,species.lookup!$A$2:$I$108,7,0)</f>
        <v>2.9214000000000002</v>
      </c>
      <c r="Q486">
        <f t="shared" si="7"/>
        <v>27.559072613163718</v>
      </c>
    </row>
    <row r="487" spans="1:17" x14ac:dyDescent="0.2">
      <c r="A487" s="32">
        <v>44141</v>
      </c>
      <c r="B487" s="33">
        <v>0.40277777777777801</v>
      </c>
      <c r="C487" t="s">
        <v>392</v>
      </c>
      <c r="D487" t="s">
        <v>384</v>
      </c>
      <c r="E487">
        <v>3</v>
      </c>
      <c r="F487">
        <v>4</v>
      </c>
      <c r="G487" t="s">
        <v>286</v>
      </c>
      <c r="H487">
        <v>8</v>
      </c>
      <c r="I487">
        <v>1</v>
      </c>
      <c r="K487" t="str">
        <f>VLOOKUP(G487,species.lookup!$A$2:$I$108,2,0)</f>
        <v>Yellowtail Snapper</v>
      </c>
      <c r="L487" t="str">
        <f>VLOOKUP(G487,species.lookup!$A$2:$I$108,3,0)</f>
        <v>Ocyurus chrysurus</v>
      </c>
      <c r="M487" t="str">
        <f>VLOOKUP(G487,species.lookup!$A$2:$I$108,4,0)</f>
        <v>Lutjanidae</v>
      </c>
      <c r="N487" t="str">
        <f>VLOOKUP(G487,species.lookup!$A$2:$I$108,5,0)</f>
        <v>Carnivores</v>
      </c>
      <c r="O487">
        <f>VLOOKUP(G487,species.lookup!$A$2:$I$108,6,0)</f>
        <v>4.0500000000000001E-2</v>
      </c>
      <c r="P487">
        <f>VLOOKUP(G487,species.lookup!$A$2:$I$108,7,0)</f>
        <v>2.718</v>
      </c>
      <c r="Q487">
        <f t="shared" si="7"/>
        <v>11.535956450223555</v>
      </c>
    </row>
    <row r="488" spans="1:17" x14ac:dyDescent="0.2">
      <c r="A488" s="32">
        <v>44141</v>
      </c>
      <c r="B488" s="33">
        <v>0.40277777777777801</v>
      </c>
      <c r="C488" t="s">
        <v>392</v>
      </c>
      <c r="D488" t="s">
        <v>384</v>
      </c>
      <c r="E488">
        <v>3</v>
      </c>
      <c r="F488">
        <v>4</v>
      </c>
      <c r="G488" t="s">
        <v>36</v>
      </c>
      <c r="H488">
        <v>5</v>
      </c>
      <c r="I488">
        <v>1</v>
      </c>
      <c r="K488" t="str">
        <f>VLOOKUP(G488,species.lookup!$A$2:$I$108,2,0)</f>
        <v>Doctorfish</v>
      </c>
      <c r="L488" t="str">
        <f>VLOOKUP(G488,species.lookup!$A$2:$I$108,3,0)</f>
        <v>Acanthurus chirurgus</v>
      </c>
      <c r="M488" t="str">
        <f>VLOOKUP(G488,species.lookup!$A$2:$I$108,4,0)</f>
        <v>Acanthuridae</v>
      </c>
      <c r="N488" t="str">
        <f>VLOOKUP(G488,species.lookup!$A$2:$I$108,5,0)</f>
        <v>Herbivores</v>
      </c>
      <c r="O488">
        <f>VLOOKUP(G488,species.lookup!$A$2:$I$108,6,0)</f>
        <v>4.0000000000000001E-3</v>
      </c>
      <c r="P488">
        <f>VLOOKUP(G488,species.lookup!$A$2:$I$108,7,0)</f>
        <v>3.5327999999999999</v>
      </c>
      <c r="Q488">
        <f t="shared" si="7"/>
        <v>1.1786401270196605</v>
      </c>
    </row>
    <row r="489" spans="1:17" x14ac:dyDescent="0.2">
      <c r="A489" s="32">
        <v>44141</v>
      </c>
      <c r="B489" s="33">
        <v>0.40277777777777801</v>
      </c>
      <c r="C489" t="s">
        <v>392</v>
      </c>
      <c r="D489" t="s">
        <v>384</v>
      </c>
      <c r="E489">
        <v>3</v>
      </c>
      <c r="F489">
        <v>4</v>
      </c>
      <c r="G489" t="s">
        <v>30</v>
      </c>
      <c r="H489">
        <v>12</v>
      </c>
      <c r="I489">
        <v>1</v>
      </c>
      <c r="K489" t="str">
        <f>VLOOKUP(G489,species.lookup!$A$2:$I$108,2,0)</f>
        <v>Ocean Surgeonfish</v>
      </c>
      <c r="L489" t="str">
        <f>VLOOKUP(G489,species.lookup!$A$2:$I$108,3,0)</f>
        <v>Acanthurus bahianus</v>
      </c>
      <c r="M489" t="str">
        <f>VLOOKUP(G489,species.lookup!$A$2:$I$108,4,0)</f>
        <v>Acanthuridae</v>
      </c>
      <c r="N489" t="str">
        <f>VLOOKUP(G489,species.lookup!$A$2:$I$108,5,0)</f>
        <v>Herbivores</v>
      </c>
      <c r="O489">
        <f>VLOOKUP(G489,species.lookup!$A$2:$I$108,6,0)</f>
        <v>2.3699999999999999E-2</v>
      </c>
      <c r="P489">
        <f>VLOOKUP(G489,species.lookup!$A$2:$I$108,7,0)</f>
        <v>2.9752000000000001</v>
      </c>
      <c r="Q489">
        <f t="shared" si="7"/>
        <v>38.505998471352768</v>
      </c>
    </row>
    <row r="490" spans="1:17" x14ac:dyDescent="0.2">
      <c r="A490" s="32">
        <v>44141</v>
      </c>
      <c r="B490" s="33">
        <v>0.40277777777777801</v>
      </c>
      <c r="C490" t="s">
        <v>392</v>
      </c>
      <c r="D490" t="s">
        <v>384</v>
      </c>
      <c r="E490">
        <v>3</v>
      </c>
      <c r="F490">
        <v>4</v>
      </c>
      <c r="G490" t="s">
        <v>191</v>
      </c>
      <c r="H490">
        <v>12</v>
      </c>
      <c r="I490">
        <v>1</v>
      </c>
      <c r="K490" t="str">
        <f>VLOOKUP(G490,species.lookup!$A$2:$I$108,2,0)</f>
        <v>Slippery Dick</v>
      </c>
      <c r="L490" t="str">
        <f>VLOOKUP(G490,species.lookup!$A$2:$I$108,3,0)</f>
        <v>Halichoeres bivittatus</v>
      </c>
      <c r="M490" t="str">
        <f>VLOOKUP(G490,species.lookup!$A$2:$I$108,4,0)</f>
        <v>Labridae</v>
      </c>
      <c r="N490" t="str">
        <f>VLOOKUP(G490,species.lookup!$A$2:$I$108,5,0)</f>
        <v>Carnivores</v>
      </c>
      <c r="O490">
        <f>VLOOKUP(G490,species.lookup!$A$2:$I$108,6,0)</f>
        <v>9.3299999999999998E-3</v>
      </c>
      <c r="P490">
        <f>VLOOKUP(G490,species.lookup!$A$2:$I$108,7,0)</f>
        <v>3.06</v>
      </c>
      <c r="Q490">
        <f t="shared" si="7"/>
        <v>18.714415031991813</v>
      </c>
    </row>
    <row r="491" spans="1:17" x14ac:dyDescent="0.2">
      <c r="A491" s="32">
        <v>44141</v>
      </c>
      <c r="B491" s="33">
        <v>0.40277777777777801</v>
      </c>
      <c r="C491" t="s">
        <v>392</v>
      </c>
      <c r="D491" t="s">
        <v>384</v>
      </c>
      <c r="E491">
        <v>3</v>
      </c>
      <c r="F491">
        <v>4</v>
      </c>
      <c r="G491" t="s">
        <v>353</v>
      </c>
      <c r="H491">
        <v>8</v>
      </c>
      <c r="I491">
        <v>1</v>
      </c>
      <c r="K491" t="str">
        <f>VLOOKUP(G491,species.lookup!$A$2:$I$108,2,0)</f>
        <v>Dusky Damselfish</v>
      </c>
      <c r="L491" t="str">
        <f>VLOOKUP(G491,species.lookup!$A$2:$I$108,3,0)</f>
        <v>Stegastes adustus </v>
      </c>
      <c r="M491" t="str">
        <f>VLOOKUP(G491,species.lookup!$A$2:$I$108,4,0)</f>
        <v>Pomacentridae</v>
      </c>
      <c r="N491" t="str">
        <f>VLOOKUP(G491,species.lookup!$A$2:$I$108,5,0)</f>
        <v>Herbivores</v>
      </c>
      <c r="O491">
        <f>VLOOKUP(G491,species.lookup!$A$2:$I$108,6,0)</f>
        <v>1.95E-2</v>
      </c>
      <c r="P491">
        <f>VLOOKUP(G491,species.lookup!$A$2:$I$108,7,0)</f>
        <v>2.99</v>
      </c>
      <c r="Q491">
        <f t="shared" si="7"/>
        <v>9.7785322511078778</v>
      </c>
    </row>
    <row r="492" spans="1:17" x14ac:dyDescent="0.2">
      <c r="A492" s="32">
        <v>44141</v>
      </c>
      <c r="B492" s="33">
        <v>0.40277777777777801</v>
      </c>
      <c r="C492" t="s">
        <v>392</v>
      </c>
      <c r="D492" t="s">
        <v>384</v>
      </c>
      <c r="E492">
        <v>3</v>
      </c>
      <c r="F492">
        <v>4</v>
      </c>
      <c r="G492" t="s">
        <v>368</v>
      </c>
      <c r="H492">
        <v>8</v>
      </c>
      <c r="I492">
        <v>1</v>
      </c>
      <c r="K492" t="str">
        <f>VLOOKUP(G492,species.lookup!$A$2:$I$108,2,0)</f>
        <v>Cocoa Damselfish</v>
      </c>
      <c r="L492" t="str">
        <f>VLOOKUP(G492,species.lookup!$A$2:$I$108,3,0)</f>
        <v>Stegastes variabilis</v>
      </c>
      <c r="M492" t="str">
        <f>VLOOKUP(G492,species.lookup!$A$2:$I$108,4,0)</f>
        <v>Pomacentridae</v>
      </c>
      <c r="N492" t="str">
        <f>VLOOKUP(G492,species.lookup!$A$2:$I$108,5,0)</f>
        <v>Herbivores</v>
      </c>
      <c r="O492">
        <f>VLOOKUP(G492,species.lookup!$A$2:$I$108,6,0)</f>
        <v>1.66E-2</v>
      </c>
      <c r="P492">
        <f>VLOOKUP(G492,species.lookup!$A$2:$I$108,7,0)</f>
        <v>2.99</v>
      </c>
      <c r="Q492">
        <f t="shared" si="7"/>
        <v>8.3242889932508088</v>
      </c>
    </row>
    <row r="493" spans="1:17" x14ac:dyDescent="0.2">
      <c r="A493" s="32">
        <v>44141</v>
      </c>
      <c r="B493" s="33">
        <v>0.40277777777777801</v>
      </c>
      <c r="C493" t="s">
        <v>392</v>
      </c>
      <c r="D493" t="s">
        <v>384</v>
      </c>
      <c r="E493">
        <v>3</v>
      </c>
      <c r="F493">
        <v>4</v>
      </c>
      <c r="G493" t="s">
        <v>111</v>
      </c>
      <c r="H493">
        <v>5</v>
      </c>
      <c r="I493">
        <v>1</v>
      </c>
      <c r="K493" t="str">
        <f>VLOOKUP(G493,species.lookup!$A$2:$I$108,2,0)</f>
        <v>Foureye Butterflyfish</v>
      </c>
      <c r="L493" t="str">
        <f>VLOOKUP(G493,species.lookup!$A$2:$I$108,3,0)</f>
        <v>Chaetodon capistratus</v>
      </c>
      <c r="M493" t="str">
        <f>VLOOKUP(G493,species.lookup!$A$2:$I$108,4,0)</f>
        <v>Chaetodontidae</v>
      </c>
      <c r="N493" t="str">
        <f>VLOOKUP(G493,species.lookup!$A$2:$I$108,5,0)</f>
        <v>Carnivores</v>
      </c>
      <c r="O493">
        <f>VLOOKUP(G493,species.lookup!$A$2:$I$108,6,0)</f>
        <v>2.1999999999999999E-2</v>
      </c>
      <c r="P493">
        <f>VLOOKUP(G493,species.lookup!$A$2:$I$108,7,0)</f>
        <v>3.1897000000000002</v>
      </c>
      <c r="Q493">
        <f t="shared" si="7"/>
        <v>3.7318768485776825</v>
      </c>
    </row>
    <row r="494" spans="1:17" x14ac:dyDescent="0.2">
      <c r="A494" s="32">
        <v>44141</v>
      </c>
      <c r="B494" s="33">
        <v>0.40277777777777801</v>
      </c>
      <c r="C494" t="s">
        <v>392</v>
      </c>
      <c r="D494" t="s">
        <v>384</v>
      </c>
      <c r="E494">
        <v>3</v>
      </c>
      <c r="F494">
        <v>4</v>
      </c>
      <c r="G494" t="s">
        <v>394</v>
      </c>
      <c r="H494">
        <v>12</v>
      </c>
      <c r="I494">
        <v>2</v>
      </c>
      <c r="K494" t="str">
        <f>VLOOKUP(G494,species.lookup!$A$2:$I$108,2,0)</f>
        <v>Blue runner</v>
      </c>
      <c r="L494" t="str">
        <f>VLOOKUP(G494,species.lookup!$A$2:$I$108,3,0)</f>
        <v>Caranx crysos</v>
      </c>
      <c r="M494" t="str">
        <f>VLOOKUP(G494,species.lookup!$A$2:$I$108,4,0)</f>
        <v>Carangidae</v>
      </c>
      <c r="N494" t="str">
        <f>VLOOKUP(G494,species.lookup!$A$2:$I$108,5,0)</f>
        <v>Carnivores</v>
      </c>
      <c r="O494">
        <f>VLOOKUP(G494,species.lookup!$A$2:$I$108,6,0)</f>
        <v>1.7000000000000001E-2</v>
      </c>
      <c r="P494">
        <f>VLOOKUP(G494,species.lookup!$A$2:$I$108,7,0)</f>
        <v>2.95</v>
      </c>
      <c r="Q494">
        <f t="shared" si="7"/>
        <v>25.943800567776947</v>
      </c>
    </row>
    <row r="495" spans="1:17" x14ac:dyDescent="0.2">
      <c r="A495" s="32">
        <v>44141</v>
      </c>
      <c r="B495" s="33">
        <v>0.40277777777777801</v>
      </c>
      <c r="C495" t="s">
        <v>392</v>
      </c>
      <c r="D495" t="s">
        <v>384</v>
      </c>
      <c r="E495">
        <v>3</v>
      </c>
      <c r="F495">
        <v>4</v>
      </c>
      <c r="G495" t="s">
        <v>318</v>
      </c>
      <c r="H495">
        <v>10</v>
      </c>
      <c r="I495">
        <v>10</v>
      </c>
      <c r="J495" t="s">
        <v>385</v>
      </c>
      <c r="K495" t="str">
        <f>VLOOKUP(G495,species.lookup!$A$2:$I$108,2,0)</f>
        <v>Striped Parrotfish</v>
      </c>
      <c r="L495" t="str">
        <f>VLOOKUP(G495,species.lookup!$A$2:$I$108,3,0)</f>
        <v>Scarus iserti</v>
      </c>
      <c r="M495" t="str">
        <f>VLOOKUP(G495,species.lookup!$A$2:$I$108,4,0)</f>
        <v>Scaridae</v>
      </c>
      <c r="N495" t="str">
        <f>VLOOKUP(G495,species.lookup!$A$2:$I$108,5,0)</f>
        <v>Herbivores</v>
      </c>
      <c r="O495">
        <f>VLOOKUP(G495,species.lookup!$A$2:$I$108,6,0)</f>
        <v>1.47E-2</v>
      </c>
      <c r="P495">
        <f>VLOOKUP(G495,species.lookup!$A$2:$I$108,7,0)</f>
        <v>3.0548000000000002</v>
      </c>
      <c r="Q495">
        <f t="shared" si="7"/>
        <v>16.676977189904147</v>
      </c>
    </row>
    <row r="496" spans="1:17" x14ac:dyDescent="0.2">
      <c r="A496" s="32">
        <v>44141</v>
      </c>
      <c r="B496" s="33">
        <v>0.40277777777777801</v>
      </c>
      <c r="C496" t="s">
        <v>392</v>
      </c>
      <c r="D496" t="s">
        <v>384</v>
      </c>
      <c r="E496">
        <v>3</v>
      </c>
      <c r="F496">
        <v>4</v>
      </c>
      <c r="G496" t="s">
        <v>318</v>
      </c>
      <c r="H496">
        <v>12</v>
      </c>
      <c r="I496">
        <v>2</v>
      </c>
      <c r="J496" t="s">
        <v>387</v>
      </c>
      <c r="K496" t="str">
        <f>VLOOKUP(G496,species.lookup!$A$2:$I$108,2,0)</f>
        <v>Striped Parrotfish</v>
      </c>
      <c r="L496" t="str">
        <f>VLOOKUP(G496,species.lookup!$A$2:$I$108,3,0)</f>
        <v>Scarus iserti</v>
      </c>
      <c r="M496" t="str">
        <f>VLOOKUP(G496,species.lookup!$A$2:$I$108,4,0)</f>
        <v>Scaridae</v>
      </c>
      <c r="N496" t="str">
        <f>VLOOKUP(G496,species.lookup!$A$2:$I$108,5,0)</f>
        <v>Herbivores</v>
      </c>
      <c r="O496">
        <f>VLOOKUP(G496,species.lookup!$A$2:$I$108,6,0)</f>
        <v>1.47E-2</v>
      </c>
      <c r="P496">
        <f>VLOOKUP(G496,species.lookup!$A$2:$I$108,7,0)</f>
        <v>3.0548000000000002</v>
      </c>
      <c r="Q496">
        <f t="shared" si="7"/>
        <v>29.107184931818338</v>
      </c>
    </row>
    <row r="497" spans="1:17" x14ac:dyDescent="0.2">
      <c r="A497" s="32">
        <v>44141</v>
      </c>
      <c r="B497" s="33">
        <v>0.40277777777777801</v>
      </c>
      <c r="C497" t="s">
        <v>392</v>
      </c>
      <c r="D497" t="s">
        <v>384</v>
      </c>
      <c r="E497">
        <v>3</v>
      </c>
      <c r="F497">
        <v>4</v>
      </c>
      <c r="G497" t="s">
        <v>324</v>
      </c>
      <c r="H497">
        <v>8</v>
      </c>
      <c r="I497">
        <v>3</v>
      </c>
      <c r="J497" t="s">
        <v>385</v>
      </c>
      <c r="K497" t="str">
        <f>VLOOKUP(G497,species.lookup!$A$2:$I$108,2,0)</f>
        <v>Queen Parrotfish</v>
      </c>
      <c r="L497" t="str">
        <f>VLOOKUP(G497,species.lookup!$A$2:$I$108,3,0)</f>
        <v>Scarus vetula</v>
      </c>
      <c r="M497" t="str">
        <f>VLOOKUP(G497,species.lookup!$A$2:$I$108,4,0)</f>
        <v>Scaridae</v>
      </c>
      <c r="N497" t="str">
        <f>VLOOKUP(G497,species.lookup!$A$2:$I$108,5,0)</f>
        <v>Herbivores</v>
      </c>
      <c r="O497">
        <f>VLOOKUP(G497,species.lookup!$A$2:$I$108,6,0)</f>
        <v>2.5000000000000001E-2</v>
      </c>
      <c r="P497">
        <f>VLOOKUP(G497,species.lookup!$A$2:$I$108,7,0)</f>
        <v>2.9214000000000002</v>
      </c>
      <c r="Q497">
        <f t="shared" si="7"/>
        <v>10.869938743553069</v>
      </c>
    </row>
    <row r="498" spans="1:17" x14ac:dyDescent="0.2">
      <c r="A498" s="32">
        <v>44141</v>
      </c>
      <c r="B498" s="33">
        <v>0.40277777777777801</v>
      </c>
      <c r="C498" t="s">
        <v>392</v>
      </c>
      <c r="D498" t="s">
        <v>384</v>
      </c>
      <c r="E498">
        <v>3</v>
      </c>
      <c r="F498">
        <v>4</v>
      </c>
      <c r="G498" t="s">
        <v>321</v>
      </c>
      <c r="H498">
        <v>3</v>
      </c>
      <c r="I498">
        <v>1</v>
      </c>
      <c r="J498" t="s">
        <v>385</v>
      </c>
      <c r="K498" t="str">
        <f>VLOOKUP(G498,species.lookup!$A$2:$I$108,2,0)</f>
        <v>Princess Parrotfish</v>
      </c>
      <c r="L498" t="str">
        <f>VLOOKUP(G498,species.lookup!$A$2:$I$108,3,0)</f>
        <v>Scarus taeniopterus</v>
      </c>
      <c r="M498" t="str">
        <f>VLOOKUP(G498,species.lookup!$A$2:$I$108,4,0)</f>
        <v>Scaridae</v>
      </c>
      <c r="N498" t="str">
        <f>VLOOKUP(G498,species.lookup!$A$2:$I$108,5,0)</f>
        <v>Herbivores</v>
      </c>
      <c r="O498">
        <f>VLOOKUP(G498,species.lookup!$A$2:$I$108,6,0)</f>
        <v>3.3500000000000002E-2</v>
      </c>
      <c r="P498">
        <f>VLOOKUP(G498,species.lookup!$A$2:$I$108,7,0)</f>
        <v>2.7086000000000001</v>
      </c>
      <c r="Q498">
        <f t="shared" si="7"/>
        <v>0.65671273400963648</v>
      </c>
    </row>
    <row r="499" spans="1:17" x14ac:dyDescent="0.2">
      <c r="A499" s="32">
        <v>44141</v>
      </c>
      <c r="B499" s="33">
        <v>0.40277777777777801</v>
      </c>
      <c r="C499" t="s">
        <v>392</v>
      </c>
      <c r="D499" t="s">
        <v>384</v>
      </c>
      <c r="E499">
        <v>3</v>
      </c>
      <c r="F499">
        <v>4</v>
      </c>
      <c r="G499" t="s">
        <v>321</v>
      </c>
      <c r="H499">
        <v>7</v>
      </c>
      <c r="I499">
        <v>5</v>
      </c>
      <c r="J499" t="s">
        <v>385</v>
      </c>
      <c r="K499" t="str">
        <f>VLOOKUP(G499,species.lookup!$A$2:$I$108,2,0)</f>
        <v>Princess Parrotfish</v>
      </c>
      <c r="L499" t="str">
        <f>VLOOKUP(G499,species.lookup!$A$2:$I$108,3,0)</f>
        <v>Scarus taeniopterus</v>
      </c>
      <c r="M499" t="str">
        <f>VLOOKUP(G499,species.lookup!$A$2:$I$108,4,0)</f>
        <v>Scaridae</v>
      </c>
      <c r="N499" t="str">
        <f>VLOOKUP(G499,species.lookup!$A$2:$I$108,5,0)</f>
        <v>Herbivores</v>
      </c>
      <c r="O499">
        <f>VLOOKUP(G499,species.lookup!$A$2:$I$108,6,0)</f>
        <v>3.3500000000000002E-2</v>
      </c>
      <c r="P499">
        <f>VLOOKUP(G499,species.lookup!$A$2:$I$108,7,0)</f>
        <v>2.7086000000000001</v>
      </c>
      <c r="Q499">
        <f t="shared" si="7"/>
        <v>6.5174447497871997</v>
      </c>
    </row>
    <row r="500" spans="1:17" x14ac:dyDescent="0.2">
      <c r="A500" s="32">
        <v>44141</v>
      </c>
      <c r="B500" s="33">
        <v>0.40277777777777801</v>
      </c>
      <c r="C500" t="s">
        <v>392</v>
      </c>
      <c r="D500" t="s">
        <v>384</v>
      </c>
      <c r="E500">
        <v>3</v>
      </c>
      <c r="F500">
        <v>4</v>
      </c>
      <c r="G500" t="s">
        <v>324</v>
      </c>
      <c r="H500">
        <v>3</v>
      </c>
      <c r="I500">
        <v>1</v>
      </c>
      <c r="J500" t="s">
        <v>385</v>
      </c>
      <c r="K500" t="str">
        <f>VLOOKUP(G500,species.lookup!$A$2:$I$108,2,0)</f>
        <v>Queen Parrotfish</v>
      </c>
      <c r="L500" t="str">
        <f>VLOOKUP(G500,species.lookup!$A$2:$I$108,3,0)</f>
        <v>Scarus vetula</v>
      </c>
      <c r="M500" t="str">
        <f>VLOOKUP(G500,species.lookup!$A$2:$I$108,4,0)</f>
        <v>Scaridae</v>
      </c>
      <c r="N500" t="str">
        <f>VLOOKUP(G500,species.lookup!$A$2:$I$108,5,0)</f>
        <v>Herbivores</v>
      </c>
      <c r="O500">
        <f>VLOOKUP(G500,species.lookup!$A$2:$I$108,6,0)</f>
        <v>2.5000000000000001E-2</v>
      </c>
      <c r="P500">
        <f>VLOOKUP(G500,species.lookup!$A$2:$I$108,7,0)</f>
        <v>2.9214000000000002</v>
      </c>
      <c r="Q500">
        <f t="shared" si="7"/>
        <v>0.61915878909606581</v>
      </c>
    </row>
    <row r="501" spans="1:17" x14ac:dyDescent="0.2">
      <c r="A501" s="32">
        <v>44141</v>
      </c>
      <c r="B501" s="33">
        <v>0.40277777777777801</v>
      </c>
      <c r="C501" t="s">
        <v>392</v>
      </c>
      <c r="D501" t="s">
        <v>384</v>
      </c>
      <c r="E501">
        <v>3</v>
      </c>
      <c r="F501">
        <v>4</v>
      </c>
      <c r="G501" t="s">
        <v>324</v>
      </c>
      <c r="H501">
        <v>10</v>
      </c>
      <c r="I501">
        <v>3</v>
      </c>
      <c r="J501" t="s">
        <v>385</v>
      </c>
      <c r="K501" t="str">
        <f>VLOOKUP(G501,species.lookup!$A$2:$I$108,2,0)</f>
        <v>Queen Parrotfish</v>
      </c>
      <c r="L501" t="str">
        <f>VLOOKUP(G501,species.lookup!$A$2:$I$108,3,0)</f>
        <v>Scarus vetula</v>
      </c>
      <c r="M501" t="str">
        <f>VLOOKUP(G501,species.lookup!$A$2:$I$108,4,0)</f>
        <v>Scaridae</v>
      </c>
      <c r="N501" t="str">
        <f>VLOOKUP(G501,species.lookup!$A$2:$I$108,5,0)</f>
        <v>Herbivores</v>
      </c>
      <c r="O501">
        <f>VLOOKUP(G501,species.lookup!$A$2:$I$108,6,0)</f>
        <v>2.5000000000000001E-2</v>
      </c>
      <c r="P501">
        <f>VLOOKUP(G501,species.lookup!$A$2:$I$108,7,0)</f>
        <v>2.9214000000000002</v>
      </c>
      <c r="Q501">
        <f t="shared" si="7"/>
        <v>20.861234677071096</v>
      </c>
    </row>
    <row r="502" spans="1:17" x14ac:dyDescent="0.2">
      <c r="A502" s="32">
        <v>44141</v>
      </c>
      <c r="B502" s="33">
        <v>0.40277777777777801</v>
      </c>
      <c r="C502" t="s">
        <v>392</v>
      </c>
      <c r="D502" t="s">
        <v>384</v>
      </c>
      <c r="E502">
        <v>3</v>
      </c>
      <c r="F502">
        <v>4</v>
      </c>
      <c r="G502" t="s">
        <v>324</v>
      </c>
      <c r="H502">
        <v>6</v>
      </c>
      <c r="I502">
        <v>3</v>
      </c>
      <c r="J502" t="s">
        <v>385</v>
      </c>
      <c r="K502" t="str">
        <f>VLOOKUP(G502,species.lookup!$A$2:$I$108,2,0)</f>
        <v>Queen Parrotfish</v>
      </c>
      <c r="L502" t="str">
        <f>VLOOKUP(G502,species.lookup!$A$2:$I$108,3,0)</f>
        <v>Scarus vetula</v>
      </c>
      <c r="M502" t="str">
        <f>VLOOKUP(G502,species.lookup!$A$2:$I$108,4,0)</f>
        <v>Scaridae</v>
      </c>
      <c r="N502" t="str">
        <f>VLOOKUP(G502,species.lookup!$A$2:$I$108,5,0)</f>
        <v>Herbivores</v>
      </c>
      <c r="O502">
        <f>VLOOKUP(G502,species.lookup!$A$2:$I$108,6,0)</f>
        <v>2.5000000000000001E-2</v>
      </c>
      <c r="P502">
        <f>VLOOKUP(G502,species.lookup!$A$2:$I$108,7,0)</f>
        <v>2.9214000000000002</v>
      </c>
      <c r="Q502">
        <f t="shared" si="7"/>
        <v>4.6906288624930603</v>
      </c>
    </row>
    <row r="503" spans="1:17" x14ac:dyDescent="0.2">
      <c r="A503" s="32">
        <v>44141</v>
      </c>
      <c r="B503" s="33">
        <v>0.40277777777777801</v>
      </c>
      <c r="C503" t="s">
        <v>392</v>
      </c>
      <c r="D503" t="s">
        <v>384</v>
      </c>
      <c r="E503">
        <v>3</v>
      </c>
      <c r="F503">
        <v>4</v>
      </c>
      <c r="G503" t="s">
        <v>324</v>
      </c>
      <c r="H503">
        <v>17</v>
      </c>
      <c r="I503">
        <v>2</v>
      </c>
      <c r="J503" t="s">
        <v>387</v>
      </c>
      <c r="K503" t="str">
        <f>VLOOKUP(G503,species.lookup!$A$2:$I$108,2,0)</f>
        <v>Queen Parrotfish</v>
      </c>
      <c r="L503" t="str">
        <f>VLOOKUP(G503,species.lookup!$A$2:$I$108,3,0)</f>
        <v>Scarus vetula</v>
      </c>
      <c r="M503" t="str">
        <f>VLOOKUP(G503,species.lookup!$A$2:$I$108,4,0)</f>
        <v>Scaridae</v>
      </c>
      <c r="N503" t="str">
        <f>VLOOKUP(G503,species.lookup!$A$2:$I$108,5,0)</f>
        <v>Herbivores</v>
      </c>
      <c r="O503">
        <f>VLOOKUP(G503,species.lookup!$A$2:$I$108,6,0)</f>
        <v>2.5000000000000001E-2</v>
      </c>
      <c r="P503">
        <f>VLOOKUP(G503,species.lookup!$A$2:$I$108,7,0)</f>
        <v>2.9214000000000002</v>
      </c>
      <c r="Q503">
        <f t="shared" si="7"/>
        <v>98.30452014029936</v>
      </c>
    </row>
    <row r="504" spans="1:17" x14ac:dyDescent="0.2">
      <c r="A504" s="32">
        <v>44141</v>
      </c>
      <c r="B504" s="33">
        <v>0.40277777777777801</v>
      </c>
      <c r="C504" t="s">
        <v>392</v>
      </c>
      <c r="D504" t="s">
        <v>384</v>
      </c>
      <c r="E504">
        <v>3</v>
      </c>
      <c r="F504">
        <v>4</v>
      </c>
      <c r="G504" t="s">
        <v>346</v>
      </c>
      <c r="H504">
        <v>17</v>
      </c>
      <c r="I504">
        <v>1</v>
      </c>
      <c r="J504" t="s">
        <v>387</v>
      </c>
      <c r="K504" t="str">
        <f>VLOOKUP(G504,species.lookup!$A$2:$I$108,2,0)</f>
        <v>Stoplight Parrotfish</v>
      </c>
      <c r="L504" t="str">
        <f>VLOOKUP(G504,species.lookup!$A$2:$I$108,3,0)</f>
        <v>Sparisoma viride</v>
      </c>
      <c r="M504" t="str">
        <f>VLOOKUP(G504,species.lookup!$A$2:$I$108,4,0)</f>
        <v>Scaridae</v>
      </c>
      <c r="N504" t="str">
        <f>VLOOKUP(G504,species.lookup!$A$2:$I$108,5,0)</f>
        <v>Herbivores</v>
      </c>
      <c r="O504">
        <f>VLOOKUP(G504,species.lookup!$A$2:$I$108,6,0)</f>
        <v>2.5000000000000001E-2</v>
      </c>
      <c r="P504">
        <f>VLOOKUP(G504,species.lookup!$A$2:$I$108,7,0)</f>
        <v>2.9214000000000002</v>
      </c>
      <c r="Q504">
        <f t="shared" si="7"/>
        <v>98.30452014029936</v>
      </c>
    </row>
    <row r="505" spans="1:17" x14ac:dyDescent="0.2">
      <c r="A505" s="32">
        <v>44141</v>
      </c>
      <c r="B505" s="33">
        <v>0.40277777777777801</v>
      </c>
      <c r="C505" t="s">
        <v>392</v>
      </c>
      <c r="D505" t="s">
        <v>384</v>
      </c>
      <c r="E505">
        <v>3</v>
      </c>
      <c r="F505">
        <v>4</v>
      </c>
      <c r="G505" t="s">
        <v>39</v>
      </c>
      <c r="H505">
        <v>6</v>
      </c>
      <c r="I505">
        <v>1</v>
      </c>
      <c r="K505" t="str">
        <f>VLOOKUP(G505,species.lookup!$A$2:$I$108,2,0)</f>
        <v>Blue Tang</v>
      </c>
      <c r="L505" t="str">
        <f>VLOOKUP(G505,species.lookup!$A$2:$I$108,3,0)</f>
        <v>Acanthurus coeruleus</v>
      </c>
      <c r="M505" t="str">
        <f>VLOOKUP(G505,species.lookup!$A$2:$I$108,4,0)</f>
        <v>Acanthuridae</v>
      </c>
      <c r="N505" t="str">
        <f>VLOOKUP(G505,species.lookup!$A$2:$I$108,5,0)</f>
        <v>Herbivores</v>
      </c>
      <c r="O505">
        <f>VLOOKUP(G505,species.lookup!$A$2:$I$108,6,0)</f>
        <v>4.1500000000000002E-2</v>
      </c>
      <c r="P505">
        <f>VLOOKUP(G505,species.lookup!$A$2:$I$108,7,0)</f>
        <v>2.8346</v>
      </c>
      <c r="Q505">
        <f t="shared" si="7"/>
        <v>6.6649305917024986</v>
      </c>
    </row>
    <row r="506" spans="1:17" x14ac:dyDescent="0.2">
      <c r="A506" s="32">
        <v>44141</v>
      </c>
      <c r="B506" s="33">
        <v>0.40277777777777801</v>
      </c>
      <c r="C506" t="s">
        <v>392</v>
      </c>
      <c r="D506" t="s">
        <v>384</v>
      </c>
      <c r="E506">
        <v>3</v>
      </c>
      <c r="F506">
        <v>4</v>
      </c>
      <c r="G506" t="s">
        <v>346</v>
      </c>
      <c r="H506">
        <v>4</v>
      </c>
      <c r="I506">
        <v>2</v>
      </c>
      <c r="J506" t="s">
        <v>385</v>
      </c>
      <c r="K506" t="str">
        <f>VLOOKUP(G506,species.lookup!$A$2:$I$108,2,0)</f>
        <v>Stoplight Parrotfish</v>
      </c>
      <c r="L506" t="str">
        <f>VLOOKUP(G506,species.lookup!$A$2:$I$108,3,0)</f>
        <v>Sparisoma viride</v>
      </c>
      <c r="M506" t="str">
        <f>VLOOKUP(G506,species.lookup!$A$2:$I$108,4,0)</f>
        <v>Scaridae</v>
      </c>
      <c r="N506" t="str">
        <f>VLOOKUP(G506,species.lookup!$A$2:$I$108,5,0)</f>
        <v>Herbivores</v>
      </c>
      <c r="O506">
        <f>VLOOKUP(G506,species.lookup!$A$2:$I$108,6,0)</f>
        <v>2.5000000000000001E-2</v>
      </c>
      <c r="P506">
        <f>VLOOKUP(G506,species.lookup!$A$2:$I$108,7,0)</f>
        <v>2.9214000000000002</v>
      </c>
      <c r="Q506">
        <f t="shared" si="7"/>
        <v>1.4348221330880631</v>
      </c>
    </row>
    <row r="507" spans="1:17" x14ac:dyDescent="0.2">
      <c r="A507" s="32">
        <v>44141</v>
      </c>
      <c r="B507" s="33">
        <v>0.40277777777777801</v>
      </c>
      <c r="C507" t="s">
        <v>392</v>
      </c>
      <c r="D507" t="s">
        <v>384</v>
      </c>
      <c r="E507">
        <v>3</v>
      </c>
      <c r="F507">
        <v>4</v>
      </c>
      <c r="G507" t="s">
        <v>346</v>
      </c>
      <c r="H507">
        <v>3</v>
      </c>
      <c r="I507">
        <v>2</v>
      </c>
      <c r="J507" t="s">
        <v>385</v>
      </c>
      <c r="K507" t="str">
        <f>VLOOKUP(G507,species.lookup!$A$2:$I$108,2,0)</f>
        <v>Stoplight Parrotfish</v>
      </c>
      <c r="L507" t="str">
        <f>VLOOKUP(G507,species.lookup!$A$2:$I$108,3,0)</f>
        <v>Sparisoma viride</v>
      </c>
      <c r="M507" t="str">
        <f>VLOOKUP(G507,species.lookup!$A$2:$I$108,4,0)</f>
        <v>Scaridae</v>
      </c>
      <c r="N507" t="str">
        <f>VLOOKUP(G507,species.lookup!$A$2:$I$108,5,0)</f>
        <v>Herbivores</v>
      </c>
      <c r="O507">
        <f>VLOOKUP(G507,species.lookup!$A$2:$I$108,6,0)</f>
        <v>2.5000000000000001E-2</v>
      </c>
      <c r="P507">
        <f>VLOOKUP(G507,species.lookup!$A$2:$I$108,7,0)</f>
        <v>2.9214000000000002</v>
      </c>
      <c r="Q507">
        <f t="shared" si="7"/>
        <v>0.61915878909606581</v>
      </c>
    </row>
    <row r="508" spans="1:17" x14ac:dyDescent="0.2">
      <c r="A508" s="32">
        <v>44141</v>
      </c>
      <c r="B508" s="33">
        <v>0.40277777777777801</v>
      </c>
      <c r="C508" t="s">
        <v>392</v>
      </c>
      <c r="D508" t="s">
        <v>384</v>
      </c>
      <c r="E508">
        <v>3</v>
      </c>
      <c r="F508">
        <v>4</v>
      </c>
      <c r="G508" t="s">
        <v>346</v>
      </c>
      <c r="H508">
        <v>5</v>
      </c>
      <c r="I508">
        <v>1</v>
      </c>
      <c r="J508" t="s">
        <v>385</v>
      </c>
      <c r="K508" t="str">
        <f>VLOOKUP(G508,species.lookup!$A$2:$I$108,2,0)</f>
        <v>Stoplight Parrotfish</v>
      </c>
      <c r="L508" t="str">
        <f>VLOOKUP(G508,species.lookup!$A$2:$I$108,3,0)</f>
        <v>Sparisoma viride</v>
      </c>
      <c r="M508" t="str">
        <f>VLOOKUP(G508,species.lookup!$A$2:$I$108,4,0)</f>
        <v>Scaridae</v>
      </c>
      <c r="N508" t="str">
        <f>VLOOKUP(G508,species.lookup!$A$2:$I$108,5,0)</f>
        <v>Herbivores</v>
      </c>
      <c r="O508">
        <f>VLOOKUP(G508,species.lookup!$A$2:$I$108,6,0)</f>
        <v>2.5000000000000001E-2</v>
      </c>
      <c r="P508">
        <f>VLOOKUP(G508,species.lookup!$A$2:$I$108,7,0)</f>
        <v>2.9214000000000002</v>
      </c>
      <c r="Q508">
        <f t="shared" si="7"/>
        <v>2.7536642058777425</v>
      </c>
    </row>
    <row r="509" spans="1:17" x14ac:dyDescent="0.2">
      <c r="A509" s="32">
        <v>44141</v>
      </c>
      <c r="B509" s="33">
        <v>0.40277777777777801</v>
      </c>
      <c r="C509" t="s">
        <v>392</v>
      </c>
      <c r="D509" t="s">
        <v>384</v>
      </c>
      <c r="E509">
        <v>3</v>
      </c>
      <c r="F509">
        <v>4</v>
      </c>
      <c r="G509" t="s">
        <v>334</v>
      </c>
      <c r="H509">
        <v>3</v>
      </c>
      <c r="I509">
        <v>1</v>
      </c>
      <c r="J509" t="s">
        <v>385</v>
      </c>
      <c r="K509" t="str">
        <f>VLOOKUP(G509,species.lookup!$A$2:$I$108,2,0)</f>
        <v>Redband Parrotfish</v>
      </c>
      <c r="L509" t="str">
        <f>VLOOKUP(G509,species.lookup!$A$2:$I$108,3,0)</f>
        <v>Sparisoma aurofrenatum</v>
      </c>
      <c r="M509" t="str">
        <f>VLOOKUP(G509,species.lookup!$A$2:$I$108,4,0)</f>
        <v>Scaridae</v>
      </c>
      <c r="N509" t="str">
        <f>VLOOKUP(G509,species.lookup!$A$2:$I$108,5,0)</f>
        <v>Herbivores</v>
      </c>
      <c r="O509">
        <f>VLOOKUP(G509,species.lookup!$A$2:$I$108,6,0)</f>
        <v>4.5999999999999999E-3</v>
      </c>
      <c r="P509">
        <f>VLOOKUP(G509,species.lookup!$A$2:$I$108,7,0)</f>
        <v>3.4291</v>
      </c>
      <c r="Q509">
        <f t="shared" si="7"/>
        <v>0.19900057269145616</v>
      </c>
    </row>
    <row r="510" spans="1:17" x14ac:dyDescent="0.2">
      <c r="A510" s="32">
        <v>44141</v>
      </c>
      <c r="B510" s="33">
        <v>0.40277777777777801</v>
      </c>
      <c r="C510" t="s">
        <v>392</v>
      </c>
      <c r="D510" t="s">
        <v>384</v>
      </c>
      <c r="E510">
        <v>3</v>
      </c>
      <c r="F510">
        <v>4</v>
      </c>
      <c r="G510" t="s">
        <v>334</v>
      </c>
      <c r="H510">
        <v>5</v>
      </c>
      <c r="I510">
        <v>1</v>
      </c>
      <c r="J510" t="s">
        <v>385</v>
      </c>
      <c r="K510" t="str">
        <f>VLOOKUP(G510,species.lookup!$A$2:$I$108,2,0)</f>
        <v>Redband Parrotfish</v>
      </c>
      <c r="L510" t="str">
        <f>VLOOKUP(G510,species.lookup!$A$2:$I$108,3,0)</f>
        <v>Sparisoma aurofrenatum</v>
      </c>
      <c r="M510" t="str">
        <f>VLOOKUP(G510,species.lookup!$A$2:$I$108,4,0)</f>
        <v>Scaridae</v>
      </c>
      <c r="N510" t="str">
        <f>VLOOKUP(G510,species.lookup!$A$2:$I$108,5,0)</f>
        <v>Herbivores</v>
      </c>
      <c r="O510">
        <f>VLOOKUP(G510,species.lookup!$A$2:$I$108,6,0)</f>
        <v>4.5999999999999999E-3</v>
      </c>
      <c r="P510">
        <f>VLOOKUP(G510,species.lookup!$A$2:$I$108,7,0)</f>
        <v>3.4291</v>
      </c>
      <c r="Q510">
        <f t="shared" si="7"/>
        <v>1.1470857206847838</v>
      </c>
    </row>
    <row r="511" spans="1:17" x14ac:dyDescent="0.2">
      <c r="A511" s="32">
        <v>44141</v>
      </c>
      <c r="B511" s="33">
        <v>0.40277777777777801</v>
      </c>
      <c r="C511" t="s">
        <v>392</v>
      </c>
      <c r="D511" t="s">
        <v>384</v>
      </c>
      <c r="E511">
        <v>3</v>
      </c>
      <c r="F511">
        <v>4</v>
      </c>
      <c r="G511" t="s">
        <v>324</v>
      </c>
      <c r="H511">
        <v>3</v>
      </c>
      <c r="I511">
        <v>10</v>
      </c>
      <c r="J511" t="s">
        <v>385</v>
      </c>
      <c r="K511" t="str">
        <f>VLOOKUP(G511,species.lookup!$A$2:$I$108,2,0)</f>
        <v>Queen Parrotfish</v>
      </c>
      <c r="L511" t="str">
        <f>VLOOKUP(G511,species.lookup!$A$2:$I$108,3,0)</f>
        <v>Scarus vetula</v>
      </c>
      <c r="M511" t="str">
        <f>VLOOKUP(G511,species.lookup!$A$2:$I$108,4,0)</f>
        <v>Scaridae</v>
      </c>
      <c r="N511" t="str">
        <f>VLOOKUP(G511,species.lookup!$A$2:$I$108,5,0)</f>
        <v>Herbivores</v>
      </c>
      <c r="O511">
        <f>VLOOKUP(G511,species.lookup!$A$2:$I$108,6,0)</f>
        <v>2.5000000000000001E-2</v>
      </c>
      <c r="P511">
        <f>VLOOKUP(G511,species.lookup!$A$2:$I$108,7,0)</f>
        <v>2.9214000000000002</v>
      </c>
      <c r="Q511">
        <f t="shared" si="7"/>
        <v>0.61915878909606581</v>
      </c>
    </row>
    <row r="512" spans="1:17" x14ac:dyDescent="0.2">
      <c r="A512" s="32">
        <v>44141</v>
      </c>
      <c r="B512" s="33">
        <v>0.40277777777777801</v>
      </c>
      <c r="C512" t="s">
        <v>392</v>
      </c>
      <c r="D512" t="s">
        <v>384</v>
      </c>
      <c r="E512">
        <v>3</v>
      </c>
      <c r="F512">
        <v>4</v>
      </c>
      <c r="G512" t="s">
        <v>39</v>
      </c>
      <c r="H512">
        <v>10</v>
      </c>
      <c r="I512">
        <v>1</v>
      </c>
      <c r="K512" t="str">
        <f>VLOOKUP(G512,species.lookup!$A$2:$I$108,2,0)</f>
        <v>Blue Tang</v>
      </c>
      <c r="L512" t="str">
        <f>VLOOKUP(G512,species.lookup!$A$2:$I$108,3,0)</f>
        <v>Acanthurus coeruleus</v>
      </c>
      <c r="M512" t="str">
        <f>VLOOKUP(G512,species.lookup!$A$2:$I$108,4,0)</f>
        <v>Acanthuridae</v>
      </c>
      <c r="N512" t="str">
        <f>VLOOKUP(G512,species.lookup!$A$2:$I$108,5,0)</f>
        <v>Herbivores</v>
      </c>
      <c r="O512">
        <f>VLOOKUP(G512,species.lookup!$A$2:$I$108,6,0)</f>
        <v>4.1500000000000002E-2</v>
      </c>
      <c r="P512">
        <f>VLOOKUP(G512,species.lookup!$A$2:$I$108,7,0)</f>
        <v>2.8346</v>
      </c>
      <c r="Q512">
        <f t="shared" si="7"/>
        <v>28.356204301821784</v>
      </c>
    </row>
    <row r="513" spans="1:17" x14ac:dyDescent="0.2">
      <c r="A513" s="32">
        <v>44141</v>
      </c>
      <c r="B513" s="33">
        <v>0.40277777777777801</v>
      </c>
      <c r="C513" t="s">
        <v>392</v>
      </c>
      <c r="D513" t="s">
        <v>384</v>
      </c>
      <c r="E513">
        <v>3</v>
      </c>
      <c r="F513">
        <v>4</v>
      </c>
      <c r="G513" t="s">
        <v>39</v>
      </c>
      <c r="H513">
        <v>15</v>
      </c>
      <c r="I513">
        <v>2</v>
      </c>
      <c r="K513" t="str">
        <f>VLOOKUP(G513,species.lookup!$A$2:$I$108,2,0)</f>
        <v>Blue Tang</v>
      </c>
      <c r="L513" t="str">
        <f>VLOOKUP(G513,species.lookup!$A$2:$I$108,3,0)</f>
        <v>Acanthurus coeruleus</v>
      </c>
      <c r="M513" t="str">
        <f>VLOOKUP(G513,species.lookup!$A$2:$I$108,4,0)</f>
        <v>Acanthuridae</v>
      </c>
      <c r="N513" t="str">
        <f>VLOOKUP(G513,species.lookup!$A$2:$I$108,5,0)</f>
        <v>Herbivores</v>
      </c>
      <c r="O513">
        <f>VLOOKUP(G513,species.lookup!$A$2:$I$108,6,0)</f>
        <v>4.1500000000000002E-2</v>
      </c>
      <c r="P513">
        <f>VLOOKUP(G513,species.lookup!$A$2:$I$108,7,0)</f>
        <v>2.8346</v>
      </c>
      <c r="Q513">
        <f t="shared" si="7"/>
        <v>89.494506928689532</v>
      </c>
    </row>
    <row r="514" spans="1:17" x14ac:dyDescent="0.2">
      <c r="A514" s="32">
        <v>44141</v>
      </c>
      <c r="B514" s="33">
        <v>0.40277777777777801</v>
      </c>
      <c r="C514" t="s">
        <v>392</v>
      </c>
      <c r="D514" t="s">
        <v>384</v>
      </c>
      <c r="E514">
        <v>3</v>
      </c>
      <c r="F514">
        <v>4</v>
      </c>
      <c r="G514" t="s">
        <v>39</v>
      </c>
      <c r="H514">
        <v>18</v>
      </c>
      <c r="I514">
        <v>5</v>
      </c>
      <c r="K514" t="str">
        <f>VLOOKUP(G514,species.lookup!$A$2:$I$108,2,0)</f>
        <v>Blue Tang</v>
      </c>
      <c r="L514" t="str">
        <f>VLOOKUP(G514,species.lookup!$A$2:$I$108,3,0)</f>
        <v>Acanthurus coeruleus</v>
      </c>
      <c r="M514" t="str">
        <f>VLOOKUP(G514,species.lookup!$A$2:$I$108,4,0)</f>
        <v>Acanthuridae</v>
      </c>
      <c r="N514" t="str">
        <f>VLOOKUP(G514,species.lookup!$A$2:$I$108,5,0)</f>
        <v>Herbivores</v>
      </c>
      <c r="O514">
        <f>VLOOKUP(G514,species.lookup!$A$2:$I$108,6,0)</f>
        <v>4.1500000000000002E-2</v>
      </c>
      <c r="P514">
        <f>VLOOKUP(G514,species.lookup!$A$2:$I$108,7,0)</f>
        <v>2.8346</v>
      </c>
      <c r="Q514">
        <f t="shared" si="7"/>
        <v>150.05260508576984</v>
      </c>
    </row>
    <row r="515" spans="1:17" x14ac:dyDescent="0.2">
      <c r="A515" s="32">
        <v>44141</v>
      </c>
      <c r="B515" s="33">
        <v>0.40277777777777801</v>
      </c>
      <c r="C515" t="s">
        <v>392</v>
      </c>
      <c r="D515" t="s">
        <v>384</v>
      </c>
      <c r="E515">
        <v>3</v>
      </c>
      <c r="F515">
        <v>4</v>
      </c>
      <c r="G515" t="s">
        <v>30</v>
      </c>
      <c r="H515">
        <v>5</v>
      </c>
      <c r="I515">
        <v>2</v>
      </c>
      <c r="K515" t="str">
        <f>VLOOKUP(G515,species.lookup!$A$2:$I$108,2,0)</f>
        <v>Ocean Surgeonfish</v>
      </c>
      <c r="L515" t="str">
        <f>VLOOKUP(G515,species.lookup!$A$2:$I$108,3,0)</f>
        <v>Acanthurus bahianus</v>
      </c>
      <c r="M515" t="str">
        <f>VLOOKUP(G515,species.lookup!$A$2:$I$108,4,0)</f>
        <v>Acanthuridae</v>
      </c>
      <c r="N515" t="str">
        <f>VLOOKUP(G515,species.lookup!$A$2:$I$108,5,0)</f>
        <v>Herbivores</v>
      </c>
      <c r="O515">
        <f>VLOOKUP(G515,species.lookup!$A$2:$I$108,6,0)</f>
        <v>2.3699999999999999E-2</v>
      </c>
      <c r="P515">
        <f>VLOOKUP(G515,species.lookup!$A$2:$I$108,7,0)</f>
        <v>2.9752000000000001</v>
      </c>
      <c r="Q515">
        <f t="shared" ref="Q515:Q578" si="8">O515*H515^P515</f>
        <v>2.846583337699113</v>
      </c>
    </row>
    <row r="516" spans="1:17" x14ac:dyDescent="0.2">
      <c r="A516" s="32">
        <v>44141</v>
      </c>
      <c r="B516" s="33">
        <v>0.40277777777777801</v>
      </c>
      <c r="C516" t="s">
        <v>392</v>
      </c>
      <c r="D516" t="s">
        <v>384</v>
      </c>
      <c r="E516">
        <v>3</v>
      </c>
      <c r="F516">
        <v>4</v>
      </c>
      <c r="G516" t="s">
        <v>321</v>
      </c>
      <c r="H516">
        <v>3</v>
      </c>
      <c r="I516">
        <v>2</v>
      </c>
      <c r="J516" t="s">
        <v>385</v>
      </c>
      <c r="K516" t="str">
        <f>VLOOKUP(G516,species.lookup!$A$2:$I$108,2,0)</f>
        <v>Princess Parrotfish</v>
      </c>
      <c r="L516" t="str">
        <f>VLOOKUP(G516,species.lookup!$A$2:$I$108,3,0)</f>
        <v>Scarus taeniopterus</v>
      </c>
      <c r="M516" t="str">
        <f>VLOOKUP(G516,species.lookup!$A$2:$I$108,4,0)</f>
        <v>Scaridae</v>
      </c>
      <c r="N516" t="str">
        <f>VLOOKUP(G516,species.lookup!$A$2:$I$108,5,0)</f>
        <v>Herbivores</v>
      </c>
      <c r="O516">
        <f>VLOOKUP(G516,species.lookup!$A$2:$I$108,6,0)</f>
        <v>3.3500000000000002E-2</v>
      </c>
      <c r="P516">
        <f>VLOOKUP(G516,species.lookup!$A$2:$I$108,7,0)</f>
        <v>2.7086000000000001</v>
      </c>
      <c r="Q516">
        <f t="shared" si="8"/>
        <v>0.65671273400963648</v>
      </c>
    </row>
    <row r="517" spans="1:17" x14ac:dyDescent="0.2">
      <c r="A517" s="32">
        <v>44141</v>
      </c>
      <c r="B517" s="33">
        <v>0.40277777777777801</v>
      </c>
      <c r="C517" t="s">
        <v>392</v>
      </c>
      <c r="D517" t="s">
        <v>384</v>
      </c>
      <c r="E517">
        <v>3</v>
      </c>
      <c r="F517">
        <v>4</v>
      </c>
      <c r="G517" t="s">
        <v>324</v>
      </c>
      <c r="H517">
        <v>4</v>
      </c>
      <c r="I517">
        <v>8</v>
      </c>
      <c r="J517" t="s">
        <v>385</v>
      </c>
      <c r="K517" t="str">
        <f>VLOOKUP(G517,species.lookup!$A$2:$I$108,2,0)</f>
        <v>Queen Parrotfish</v>
      </c>
      <c r="L517" t="str">
        <f>VLOOKUP(G517,species.lookup!$A$2:$I$108,3,0)</f>
        <v>Scarus vetula</v>
      </c>
      <c r="M517" t="str">
        <f>VLOOKUP(G517,species.lookup!$A$2:$I$108,4,0)</f>
        <v>Scaridae</v>
      </c>
      <c r="N517" t="str">
        <f>VLOOKUP(G517,species.lookup!$A$2:$I$108,5,0)</f>
        <v>Herbivores</v>
      </c>
      <c r="O517">
        <f>VLOOKUP(G517,species.lookup!$A$2:$I$108,6,0)</f>
        <v>2.5000000000000001E-2</v>
      </c>
      <c r="P517">
        <f>VLOOKUP(G517,species.lookup!$A$2:$I$108,7,0)</f>
        <v>2.9214000000000002</v>
      </c>
      <c r="Q517">
        <f t="shared" si="8"/>
        <v>1.4348221330880631</v>
      </c>
    </row>
    <row r="518" spans="1:17" x14ac:dyDescent="0.2">
      <c r="A518" s="32">
        <v>44141</v>
      </c>
      <c r="B518" s="33">
        <v>0.40277777777777801</v>
      </c>
      <c r="C518" t="s">
        <v>392</v>
      </c>
      <c r="D518" t="s">
        <v>384</v>
      </c>
      <c r="E518">
        <v>3</v>
      </c>
      <c r="F518">
        <v>4</v>
      </c>
      <c r="G518" t="s">
        <v>318</v>
      </c>
      <c r="H518">
        <v>9</v>
      </c>
      <c r="I518">
        <v>5</v>
      </c>
      <c r="J518" t="s">
        <v>385</v>
      </c>
      <c r="K518" t="str">
        <f>VLOOKUP(G518,species.lookup!$A$2:$I$108,2,0)</f>
        <v>Striped Parrotfish</v>
      </c>
      <c r="L518" t="str">
        <f>VLOOKUP(G518,species.lookup!$A$2:$I$108,3,0)</f>
        <v>Scarus iserti</v>
      </c>
      <c r="M518" t="str">
        <f>VLOOKUP(G518,species.lookup!$A$2:$I$108,4,0)</f>
        <v>Scaridae</v>
      </c>
      <c r="N518" t="str">
        <f>VLOOKUP(G518,species.lookup!$A$2:$I$108,5,0)</f>
        <v>Herbivores</v>
      </c>
      <c r="O518">
        <f>VLOOKUP(G518,species.lookup!$A$2:$I$108,6,0)</f>
        <v>1.47E-2</v>
      </c>
      <c r="P518">
        <f>VLOOKUP(G518,species.lookup!$A$2:$I$108,7,0)</f>
        <v>3.0548000000000002</v>
      </c>
      <c r="Q518">
        <f t="shared" si="8"/>
        <v>12.087524088838006</v>
      </c>
    </row>
    <row r="519" spans="1:17" x14ac:dyDescent="0.2">
      <c r="A519" s="32">
        <v>44141</v>
      </c>
      <c r="B519" s="33">
        <v>0.40277777777777801</v>
      </c>
      <c r="C519" t="s">
        <v>392</v>
      </c>
      <c r="D519" t="s">
        <v>384</v>
      </c>
      <c r="E519">
        <v>3</v>
      </c>
      <c r="F519">
        <v>4</v>
      </c>
      <c r="G519" t="s">
        <v>203</v>
      </c>
      <c r="H519">
        <v>12</v>
      </c>
      <c r="I519">
        <v>1</v>
      </c>
      <c r="K519" t="str">
        <f>VLOOKUP(G519,species.lookup!$A$2:$I$108,2,0)</f>
        <v>Puddingwife</v>
      </c>
      <c r="L519" t="str">
        <f>VLOOKUP(G519,species.lookup!$A$2:$I$108,3,0)</f>
        <v>Halichoeres radiatus</v>
      </c>
      <c r="M519" t="str">
        <f>VLOOKUP(G519,species.lookup!$A$2:$I$108,4,0)</f>
        <v>Labridae</v>
      </c>
      <c r="N519" t="str">
        <f>VLOOKUP(G519,species.lookup!$A$2:$I$108,5,0)</f>
        <v>Carnivores</v>
      </c>
      <c r="O519">
        <f>VLOOKUP(G519,species.lookup!$A$2:$I$108,6,0)</f>
        <v>1.3100000000000001E-2</v>
      </c>
      <c r="P519">
        <f>VLOOKUP(G519,species.lookup!$A$2:$I$108,7,0)</f>
        <v>3.0379999999999998</v>
      </c>
      <c r="Q519">
        <f t="shared" si="8"/>
        <v>24.878484491157941</v>
      </c>
    </row>
    <row r="520" spans="1:17" x14ac:dyDescent="0.2">
      <c r="A520" s="32">
        <v>44141</v>
      </c>
      <c r="B520" s="33">
        <v>0.40277777777777801</v>
      </c>
      <c r="C520" t="s">
        <v>392</v>
      </c>
      <c r="D520" t="s">
        <v>384</v>
      </c>
      <c r="E520">
        <v>3</v>
      </c>
      <c r="F520">
        <v>4</v>
      </c>
      <c r="G520" t="s">
        <v>39</v>
      </c>
      <c r="H520">
        <v>4</v>
      </c>
      <c r="I520">
        <v>1</v>
      </c>
      <c r="K520" t="str">
        <f>VLOOKUP(G520,species.lookup!$A$2:$I$108,2,0)</f>
        <v>Blue Tang</v>
      </c>
      <c r="L520" t="str">
        <f>VLOOKUP(G520,species.lookup!$A$2:$I$108,3,0)</f>
        <v>Acanthurus coeruleus</v>
      </c>
      <c r="M520" t="str">
        <f>VLOOKUP(G520,species.lookup!$A$2:$I$108,4,0)</f>
        <v>Acanthuridae</v>
      </c>
      <c r="N520" t="str">
        <f>VLOOKUP(G520,species.lookup!$A$2:$I$108,5,0)</f>
        <v>Herbivores</v>
      </c>
      <c r="O520">
        <f>VLOOKUP(G520,species.lookup!$A$2:$I$108,6,0)</f>
        <v>4.1500000000000002E-2</v>
      </c>
      <c r="P520">
        <f>VLOOKUP(G520,species.lookup!$A$2:$I$108,7,0)</f>
        <v>2.8346</v>
      </c>
      <c r="Q520">
        <f t="shared" si="8"/>
        <v>2.1117735602071006</v>
      </c>
    </row>
    <row r="521" spans="1:17" x14ac:dyDescent="0.2">
      <c r="A521" s="32">
        <v>44141</v>
      </c>
      <c r="B521" s="33">
        <v>0.40277777777777801</v>
      </c>
      <c r="C521" t="s">
        <v>392</v>
      </c>
      <c r="D521" t="s">
        <v>384</v>
      </c>
      <c r="E521">
        <v>3</v>
      </c>
      <c r="F521">
        <v>4</v>
      </c>
      <c r="G521" t="s">
        <v>191</v>
      </c>
      <c r="H521">
        <v>8</v>
      </c>
      <c r="I521">
        <v>1</v>
      </c>
      <c r="K521" t="str">
        <f>VLOOKUP(G521,species.lookup!$A$2:$I$108,2,0)</f>
        <v>Slippery Dick</v>
      </c>
      <c r="L521" t="str">
        <f>VLOOKUP(G521,species.lookup!$A$2:$I$108,3,0)</f>
        <v>Halichoeres bivittatus</v>
      </c>
      <c r="M521" t="str">
        <f>VLOOKUP(G521,species.lookup!$A$2:$I$108,4,0)</f>
        <v>Labridae</v>
      </c>
      <c r="N521" t="str">
        <f>VLOOKUP(G521,species.lookup!$A$2:$I$108,5,0)</f>
        <v>Carnivores</v>
      </c>
      <c r="O521">
        <f>VLOOKUP(G521,species.lookup!$A$2:$I$108,6,0)</f>
        <v>9.3299999999999998E-3</v>
      </c>
      <c r="P521">
        <f>VLOOKUP(G521,species.lookup!$A$2:$I$108,7,0)</f>
        <v>3.06</v>
      </c>
      <c r="Q521">
        <f t="shared" si="8"/>
        <v>5.4117410047026144</v>
      </c>
    </row>
    <row r="522" spans="1:17" x14ac:dyDescent="0.2">
      <c r="A522" s="32">
        <v>44141</v>
      </c>
      <c r="B522" s="33">
        <v>0.40277777777777801</v>
      </c>
      <c r="C522" t="s">
        <v>392</v>
      </c>
      <c r="D522" t="s">
        <v>384</v>
      </c>
      <c r="E522">
        <v>3</v>
      </c>
      <c r="F522">
        <v>4</v>
      </c>
      <c r="G522" t="s">
        <v>365</v>
      </c>
      <c r="H522">
        <v>6</v>
      </c>
      <c r="I522">
        <v>1</v>
      </c>
      <c r="K522" t="str">
        <f>VLOOKUP(G522,species.lookup!$A$2:$I$108,2,0)</f>
        <v>3-spot Damselfish</v>
      </c>
      <c r="L522" t="str">
        <f>VLOOKUP(G522,species.lookup!$A$2:$I$108,3,0)</f>
        <v>Stegastes planifrons</v>
      </c>
      <c r="M522" t="str">
        <f>VLOOKUP(G522,species.lookup!$A$2:$I$108,4,0)</f>
        <v>Pomacentridae</v>
      </c>
      <c r="N522" t="str">
        <f>VLOOKUP(G522,species.lookup!$A$2:$I$108,5,0)</f>
        <v>Omnivores</v>
      </c>
      <c r="O522">
        <f>VLOOKUP(G522,species.lookup!$A$2:$I$108,6,0)</f>
        <v>2.188E-2</v>
      </c>
      <c r="P522">
        <f>VLOOKUP(G522,species.lookup!$A$2:$I$108,7,0)</f>
        <v>2.96</v>
      </c>
      <c r="Q522">
        <f t="shared" si="8"/>
        <v>4.3992132912140169</v>
      </c>
    </row>
    <row r="523" spans="1:17" x14ac:dyDescent="0.2">
      <c r="A523" s="32">
        <v>44141</v>
      </c>
      <c r="B523" s="33">
        <v>0.40277777777777801</v>
      </c>
      <c r="C523" t="s">
        <v>392</v>
      </c>
      <c r="D523" t="s">
        <v>384</v>
      </c>
      <c r="E523">
        <v>3</v>
      </c>
      <c r="F523">
        <v>4</v>
      </c>
      <c r="G523" t="s">
        <v>321</v>
      </c>
      <c r="H523">
        <v>8</v>
      </c>
      <c r="I523">
        <v>1</v>
      </c>
      <c r="J523" t="s">
        <v>385</v>
      </c>
      <c r="K523" t="str">
        <f>VLOOKUP(G523,species.lookup!$A$2:$I$108,2,0)</f>
        <v>Princess Parrotfish</v>
      </c>
      <c r="L523" t="str">
        <f>VLOOKUP(G523,species.lookup!$A$2:$I$108,3,0)</f>
        <v>Scarus taeniopterus</v>
      </c>
      <c r="M523" t="str">
        <f>VLOOKUP(G523,species.lookup!$A$2:$I$108,4,0)</f>
        <v>Scaridae</v>
      </c>
      <c r="N523" t="str">
        <f>VLOOKUP(G523,species.lookup!$A$2:$I$108,5,0)</f>
        <v>Herbivores</v>
      </c>
      <c r="O523">
        <f>VLOOKUP(G523,species.lookup!$A$2:$I$108,6,0)</f>
        <v>3.3500000000000002E-2</v>
      </c>
      <c r="P523">
        <f>VLOOKUP(G523,species.lookup!$A$2:$I$108,7,0)</f>
        <v>2.7086000000000001</v>
      </c>
      <c r="Q523">
        <f t="shared" si="8"/>
        <v>9.3573817111532165</v>
      </c>
    </row>
    <row r="524" spans="1:17" x14ac:dyDescent="0.2">
      <c r="A524" s="32">
        <v>44141</v>
      </c>
      <c r="B524" s="33">
        <v>0.40277777777777801</v>
      </c>
      <c r="C524" t="s">
        <v>392</v>
      </c>
      <c r="D524" t="s">
        <v>384</v>
      </c>
      <c r="E524">
        <v>3</v>
      </c>
      <c r="F524">
        <v>4</v>
      </c>
      <c r="G524" t="s">
        <v>359</v>
      </c>
      <c r="H524">
        <v>8</v>
      </c>
      <c r="I524">
        <v>1</v>
      </c>
      <c r="K524" t="str">
        <f>VLOOKUP(G524,species.lookup!$A$2:$I$108,2,0)</f>
        <v>Beaugregory</v>
      </c>
      <c r="L524" t="str">
        <f>VLOOKUP(G524,species.lookup!$A$2:$I$108,3,0)</f>
        <v>Stegastes leucostictus</v>
      </c>
      <c r="M524" t="str">
        <f>VLOOKUP(G524,species.lookup!$A$2:$I$108,4,0)</f>
        <v>Pomacentridae</v>
      </c>
      <c r="N524" t="str">
        <f>VLOOKUP(G524,species.lookup!$A$2:$I$108,5,0)</f>
        <v>Omnivores</v>
      </c>
      <c r="O524">
        <f>VLOOKUP(G524,species.lookup!$A$2:$I$108,6,0)</f>
        <v>1.9949999999999999E-2</v>
      </c>
      <c r="P524">
        <f>VLOOKUP(G524,species.lookup!$A$2:$I$108,7,0)</f>
        <v>2.95</v>
      </c>
      <c r="Q524">
        <f t="shared" si="8"/>
        <v>9.2057327252920587</v>
      </c>
    </row>
    <row r="525" spans="1:17" x14ac:dyDescent="0.2">
      <c r="A525" s="32">
        <v>44141</v>
      </c>
      <c r="B525" s="33">
        <v>0.40277777777777801</v>
      </c>
      <c r="C525" t="s">
        <v>392</v>
      </c>
      <c r="D525" t="s">
        <v>384</v>
      </c>
      <c r="E525">
        <v>3</v>
      </c>
      <c r="F525">
        <v>4</v>
      </c>
      <c r="G525" t="s">
        <v>324</v>
      </c>
      <c r="H525">
        <v>24</v>
      </c>
      <c r="I525">
        <v>1</v>
      </c>
      <c r="J525" t="s">
        <v>387</v>
      </c>
      <c r="K525" t="str">
        <f>VLOOKUP(G525,species.lookup!$A$2:$I$108,2,0)</f>
        <v>Queen Parrotfish</v>
      </c>
      <c r="L525" t="str">
        <f>VLOOKUP(G525,species.lookup!$A$2:$I$108,3,0)</f>
        <v>Scarus vetula</v>
      </c>
      <c r="M525" t="str">
        <f>VLOOKUP(G525,species.lookup!$A$2:$I$108,4,0)</f>
        <v>Scaridae</v>
      </c>
      <c r="N525" t="str">
        <f>VLOOKUP(G525,species.lookup!$A$2:$I$108,5,0)</f>
        <v>Herbivores</v>
      </c>
      <c r="O525">
        <f>VLOOKUP(G525,species.lookup!$A$2:$I$108,6,0)</f>
        <v>2.5000000000000001E-2</v>
      </c>
      <c r="P525">
        <f>VLOOKUP(G525,species.lookup!$A$2:$I$108,7,0)</f>
        <v>2.9214000000000002</v>
      </c>
      <c r="Q525">
        <f t="shared" si="8"/>
        <v>269.20872440026932</v>
      </c>
    </row>
    <row r="526" spans="1:17" x14ac:dyDescent="0.2">
      <c r="A526" s="32">
        <v>44141</v>
      </c>
      <c r="B526" s="33">
        <v>0.40277777777777801</v>
      </c>
      <c r="C526" t="s">
        <v>392</v>
      </c>
      <c r="D526" t="s">
        <v>384</v>
      </c>
      <c r="E526">
        <v>3</v>
      </c>
      <c r="F526">
        <v>4</v>
      </c>
      <c r="G526" t="s">
        <v>365</v>
      </c>
      <c r="H526">
        <v>2</v>
      </c>
      <c r="I526">
        <v>1</v>
      </c>
      <c r="K526" t="str">
        <f>VLOOKUP(G526,species.lookup!$A$2:$I$108,2,0)</f>
        <v>3-spot Damselfish</v>
      </c>
      <c r="L526" t="str">
        <f>VLOOKUP(G526,species.lookup!$A$2:$I$108,3,0)</f>
        <v>Stegastes planifrons</v>
      </c>
      <c r="M526" t="str">
        <f>VLOOKUP(G526,species.lookup!$A$2:$I$108,4,0)</f>
        <v>Pomacentridae</v>
      </c>
      <c r="N526" t="str">
        <f>VLOOKUP(G526,species.lookup!$A$2:$I$108,5,0)</f>
        <v>Omnivores</v>
      </c>
      <c r="O526">
        <f>VLOOKUP(G526,species.lookup!$A$2:$I$108,6,0)</f>
        <v>2.188E-2</v>
      </c>
      <c r="P526">
        <f>VLOOKUP(G526,species.lookup!$A$2:$I$108,7,0)</f>
        <v>2.96</v>
      </c>
      <c r="Q526">
        <f t="shared" si="8"/>
        <v>0.17025352199504648</v>
      </c>
    </row>
    <row r="527" spans="1:17" x14ac:dyDescent="0.2">
      <c r="A527" s="32">
        <v>44141</v>
      </c>
      <c r="B527" s="33">
        <v>0.40277777777777801</v>
      </c>
      <c r="C527" t="s">
        <v>392</v>
      </c>
      <c r="D527" t="s">
        <v>384</v>
      </c>
      <c r="E527">
        <v>3</v>
      </c>
      <c r="F527">
        <v>4</v>
      </c>
      <c r="G527" t="s">
        <v>39</v>
      </c>
      <c r="H527">
        <v>4</v>
      </c>
      <c r="I527">
        <v>1</v>
      </c>
      <c r="K527" t="str">
        <f>VLOOKUP(G527,species.lookup!$A$2:$I$108,2,0)</f>
        <v>Blue Tang</v>
      </c>
      <c r="L527" t="str">
        <f>VLOOKUP(G527,species.lookup!$A$2:$I$108,3,0)</f>
        <v>Acanthurus coeruleus</v>
      </c>
      <c r="M527" t="str">
        <f>VLOOKUP(G527,species.lookup!$A$2:$I$108,4,0)</f>
        <v>Acanthuridae</v>
      </c>
      <c r="N527" t="str">
        <f>VLOOKUP(G527,species.lookup!$A$2:$I$108,5,0)</f>
        <v>Herbivores</v>
      </c>
      <c r="O527">
        <f>VLOOKUP(G527,species.lookup!$A$2:$I$108,6,0)</f>
        <v>4.1500000000000002E-2</v>
      </c>
      <c r="P527">
        <f>VLOOKUP(G527,species.lookup!$A$2:$I$108,7,0)</f>
        <v>2.8346</v>
      </c>
      <c r="Q527">
        <f t="shared" si="8"/>
        <v>2.1117735602071006</v>
      </c>
    </row>
    <row r="528" spans="1:17" x14ac:dyDescent="0.2">
      <c r="A528" s="32">
        <v>44141</v>
      </c>
      <c r="B528" s="33">
        <v>0.40277777777777801</v>
      </c>
      <c r="C528" t="s">
        <v>392</v>
      </c>
      <c r="D528" t="s">
        <v>384</v>
      </c>
      <c r="E528">
        <v>3</v>
      </c>
      <c r="F528">
        <v>4</v>
      </c>
      <c r="G528" t="s">
        <v>318</v>
      </c>
      <c r="H528">
        <v>6</v>
      </c>
      <c r="I528">
        <v>5</v>
      </c>
      <c r="J528" t="s">
        <v>385</v>
      </c>
      <c r="K528" t="str">
        <f>VLOOKUP(G528,species.lookup!$A$2:$I$108,2,0)</f>
        <v>Striped Parrotfish</v>
      </c>
      <c r="L528" t="str">
        <f>VLOOKUP(G528,species.lookup!$A$2:$I$108,3,0)</f>
        <v>Scarus iserti</v>
      </c>
      <c r="M528" t="str">
        <f>VLOOKUP(G528,species.lookup!$A$2:$I$108,4,0)</f>
        <v>Scaridae</v>
      </c>
      <c r="N528" t="str">
        <f>VLOOKUP(G528,species.lookup!$A$2:$I$108,5,0)</f>
        <v>Herbivores</v>
      </c>
      <c r="O528">
        <f>VLOOKUP(G528,species.lookup!$A$2:$I$108,6,0)</f>
        <v>1.47E-2</v>
      </c>
      <c r="P528">
        <f>VLOOKUP(G528,species.lookup!$A$2:$I$108,7,0)</f>
        <v>3.0548000000000002</v>
      </c>
      <c r="Q528">
        <f t="shared" si="8"/>
        <v>3.5027873644931384</v>
      </c>
    </row>
    <row r="529" spans="1:17" x14ac:dyDescent="0.2">
      <c r="A529" s="32">
        <v>44141</v>
      </c>
      <c r="B529" s="33">
        <v>0.40277777777777801</v>
      </c>
      <c r="C529" t="s">
        <v>392</v>
      </c>
      <c r="D529" t="s">
        <v>384</v>
      </c>
      <c r="E529">
        <v>3</v>
      </c>
      <c r="F529">
        <v>4</v>
      </c>
      <c r="G529" t="s">
        <v>30</v>
      </c>
      <c r="H529">
        <v>16</v>
      </c>
      <c r="I529">
        <v>1</v>
      </c>
      <c r="K529" t="str">
        <f>VLOOKUP(G529,species.lookup!$A$2:$I$108,2,0)</f>
        <v>Ocean Surgeonfish</v>
      </c>
      <c r="L529" t="str">
        <f>VLOOKUP(G529,species.lookup!$A$2:$I$108,3,0)</f>
        <v>Acanthurus bahianus</v>
      </c>
      <c r="M529" t="str">
        <f>VLOOKUP(G529,species.lookup!$A$2:$I$108,4,0)</f>
        <v>Acanthuridae</v>
      </c>
      <c r="N529" t="str">
        <f>VLOOKUP(G529,species.lookup!$A$2:$I$108,5,0)</f>
        <v>Herbivores</v>
      </c>
      <c r="O529">
        <f>VLOOKUP(G529,species.lookup!$A$2:$I$108,6,0)</f>
        <v>2.3699999999999999E-2</v>
      </c>
      <c r="P529">
        <f>VLOOKUP(G529,species.lookup!$A$2:$I$108,7,0)</f>
        <v>2.9752000000000001</v>
      </c>
      <c r="Q529">
        <f t="shared" si="8"/>
        <v>90.624603280134849</v>
      </c>
    </row>
    <row r="530" spans="1:17" x14ac:dyDescent="0.2">
      <c r="A530" s="32">
        <v>44141</v>
      </c>
      <c r="B530" s="33">
        <v>0.40277777777777801</v>
      </c>
      <c r="C530" t="s">
        <v>392</v>
      </c>
      <c r="D530" t="s">
        <v>384</v>
      </c>
      <c r="E530">
        <v>3</v>
      </c>
      <c r="F530">
        <v>4</v>
      </c>
      <c r="G530" t="s">
        <v>30</v>
      </c>
      <c r="H530">
        <v>8</v>
      </c>
      <c r="I530">
        <v>3</v>
      </c>
      <c r="K530" t="str">
        <f>VLOOKUP(G530,species.lookup!$A$2:$I$108,2,0)</f>
        <v>Ocean Surgeonfish</v>
      </c>
      <c r="L530" t="str">
        <f>VLOOKUP(G530,species.lookup!$A$2:$I$108,3,0)</f>
        <v>Acanthurus bahianus</v>
      </c>
      <c r="M530" t="str">
        <f>VLOOKUP(G530,species.lookup!$A$2:$I$108,4,0)</f>
        <v>Acanthuridae</v>
      </c>
      <c r="N530" t="str">
        <f>VLOOKUP(G530,species.lookup!$A$2:$I$108,5,0)</f>
        <v>Herbivores</v>
      </c>
      <c r="O530">
        <f>VLOOKUP(G530,species.lookup!$A$2:$I$108,6,0)</f>
        <v>2.3699999999999999E-2</v>
      </c>
      <c r="P530">
        <f>VLOOKUP(G530,species.lookup!$A$2:$I$108,7,0)</f>
        <v>2.9752000000000001</v>
      </c>
      <c r="Q530">
        <f t="shared" si="8"/>
        <v>11.524488936152641</v>
      </c>
    </row>
    <row r="531" spans="1:17" x14ac:dyDescent="0.2">
      <c r="A531" s="32">
        <v>44141</v>
      </c>
      <c r="B531" s="33">
        <v>0.40277777777777801</v>
      </c>
      <c r="C531" t="s">
        <v>392</v>
      </c>
      <c r="D531" t="s">
        <v>384</v>
      </c>
      <c r="E531">
        <v>3</v>
      </c>
      <c r="F531">
        <v>4</v>
      </c>
      <c r="G531" t="s">
        <v>374</v>
      </c>
      <c r="H531">
        <v>3</v>
      </c>
      <c r="I531">
        <v>2</v>
      </c>
      <c r="K531" t="str">
        <f>VLOOKUP(G531,species.lookup!$A$2:$I$108,2,0)</f>
        <v>Bluehead Wrasse</v>
      </c>
      <c r="L531" t="str">
        <f>VLOOKUP(G531,species.lookup!$A$2:$I$108,3,0)</f>
        <v>Thalassoma bifasciatum</v>
      </c>
      <c r="M531" t="str">
        <f>VLOOKUP(G531,species.lookup!$A$2:$I$108,4,0)</f>
        <v>Labridae</v>
      </c>
      <c r="N531" t="str">
        <f>VLOOKUP(G531,species.lookup!$A$2:$I$108,5,0)</f>
        <v>Carnivores</v>
      </c>
      <c r="O531">
        <f>VLOOKUP(G531,species.lookup!$A$2:$I$108,6,0)</f>
        <v>8.9099999999999995E-3</v>
      </c>
      <c r="P531">
        <f>VLOOKUP(G531,species.lookup!$A$2:$I$108,7,0)</f>
        <v>3.01</v>
      </c>
      <c r="Q531">
        <f t="shared" si="8"/>
        <v>0.24322750267948948</v>
      </c>
    </row>
    <row r="532" spans="1:17" x14ac:dyDescent="0.2">
      <c r="A532" s="32">
        <v>44141</v>
      </c>
      <c r="B532" s="33">
        <v>0.40277777777777801</v>
      </c>
      <c r="C532" t="s">
        <v>392</v>
      </c>
      <c r="D532" t="s">
        <v>384</v>
      </c>
      <c r="E532">
        <v>4</v>
      </c>
      <c r="F532">
        <v>5.5</v>
      </c>
      <c r="G532" t="s">
        <v>318</v>
      </c>
      <c r="H532">
        <v>10</v>
      </c>
      <c r="I532">
        <v>8</v>
      </c>
      <c r="J532" t="s">
        <v>385</v>
      </c>
      <c r="K532" t="str">
        <f>VLOOKUP(G532,species.lookup!$A$2:$I$108,2,0)</f>
        <v>Striped Parrotfish</v>
      </c>
      <c r="L532" t="str">
        <f>VLOOKUP(G532,species.lookup!$A$2:$I$108,3,0)</f>
        <v>Scarus iserti</v>
      </c>
      <c r="M532" t="str">
        <f>VLOOKUP(G532,species.lookup!$A$2:$I$108,4,0)</f>
        <v>Scaridae</v>
      </c>
      <c r="N532" t="str">
        <f>VLOOKUP(G532,species.lookup!$A$2:$I$108,5,0)</f>
        <v>Herbivores</v>
      </c>
      <c r="O532">
        <f>VLOOKUP(G532,species.lookup!$A$2:$I$108,6,0)</f>
        <v>1.47E-2</v>
      </c>
      <c r="P532">
        <f>VLOOKUP(G532,species.lookup!$A$2:$I$108,7,0)</f>
        <v>3.0548000000000002</v>
      </c>
      <c r="Q532">
        <f t="shared" si="8"/>
        <v>16.676977189904147</v>
      </c>
    </row>
    <row r="533" spans="1:17" x14ac:dyDescent="0.2">
      <c r="A533" s="32">
        <v>44141</v>
      </c>
      <c r="B533" s="33">
        <v>0.40277777777777801</v>
      </c>
      <c r="C533" t="s">
        <v>392</v>
      </c>
      <c r="D533" t="s">
        <v>384</v>
      </c>
      <c r="E533">
        <v>4</v>
      </c>
      <c r="F533">
        <v>5.5</v>
      </c>
      <c r="G533" t="s">
        <v>318</v>
      </c>
      <c r="H533">
        <v>4</v>
      </c>
      <c r="I533">
        <v>4</v>
      </c>
      <c r="J533" t="s">
        <v>385</v>
      </c>
      <c r="K533" t="str">
        <f>VLOOKUP(G533,species.lookup!$A$2:$I$108,2,0)</f>
        <v>Striped Parrotfish</v>
      </c>
      <c r="L533" t="str">
        <f>VLOOKUP(G533,species.lookup!$A$2:$I$108,3,0)</f>
        <v>Scarus iserti</v>
      </c>
      <c r="M533" t="str">
        <f>VLOOKUP(G533,species.lookup!$A$2:$I$108,4,0)</f>
        <v>Scaridae</v>
      </c>
      <c r="N533" t="str">
        <f>VLOOKUP(G533,species.lookup!$A$2:$I$108,5,0)</f>
        <v>Herbivores</v>
      </c>
      <c r="O533">
        <f>VLOOKUP(G533,species.lookup!$A$2:$I$108,6,0)</f>
        <v>1.47E-2</v>
      </c>
      <c r="P533">
        <f>VLOOKUP(G533,species.lookup!$A$2:$I$108,7,0)</f>
        <v>3.0548000000000002</v>
      </c>
      <c r="Q533">
        <f t="shared" si="8"/>
        <v>1.0150564524775472</v>
      </c>
    </row>
    <row r="534" spans="1:17" x14ac:dyDescent="0.2">
      <c r="A534" s="32">
        <v>44141</v>
      </c>
      <c r="B534" s="33">
        <v>0.40277777777777801</v>
      </c>
      <c r="C534" t="s">
        <v>392</v>
      </c>
      <c r="D534" t="s">
        <v>384</v>
      </c>
      <c r="E534">
        <v>4</v>
      </c>
      <c r="F534">
        <v>5.5</v>
      </c>
      <c r="G534" t="s">
        <v>318</v>
      </c>
      <c r="H534">
        <v>8</v>
      </c>
      <c r="I534">
        <v>8</v>
      </c>
      <c r="J534" t="s">
        <v>385</v>
      </c>
      <c r="K534" t="str">
        <f>VLOOKUP(G534,species.lookup!$A$2:$I$108,2,0)</f>
        <v>Striped Parrotfish</v>
      </c>
      <c r="L534" t="str">
        <f>VLOOKUP(G534,species.lookup!$A$2:$I$108,3,0)</f>
        <v>Scarus iserti</v>
      </c>
      <c r="M534" t="str">
        <f>VLOOKUP(G534,species.lookup!$A$2:$I$108,4,0)</f>
        <v>Scaridae</v>
      </c>
      <c r="N534" t="str">
        <f>VLOOKUP(G534,species.lookup!$A$2:$I$108,5,0)</f>
        <v>Herbivores</v>
      </c>
      <c r="O534">
        <f>VLOOKUP(G534,species.lookup!$A$2:$I$108,6,0)</f>
        <v>1.47E-2</v>
      </c>
      <c r="P534">
        <f>VLOOKUP(G534,species.lookup!$A$2:$I$108,7,0)</f>
        <v>3.0548000000000002</v>
      </c>
      <c r="Q534">
        <f t="shared" si="8"/>
        <v>8.4348356905685886</v>
      </c>
    </row>
    <row r="535" spans="1:17" x14ac:dyDescent="0.2">
      <c r="A535" s="32">
        <v>44141</v>
      </c>
      <c r="B535" s="33">
        <v>0.40277777777777801</v>
      </c>
      <c r="C535" t="s">
        <v>392</v>
      </c>
      <c r="D535" t="s">
        <v>384</v>
      </c>
      <c r="E535">
        <v>4</v>
      </c>
      <c r="F535">
        <v>5.5</v>
      </c>
      <c r="G535" t="s">
        <v>346</v>
      </c>
      <c r="H535">
        <v>8</v>
      </c>
      <c r="I535">
        <v>1</v>
      </c>
      <c r="J535" t="s">
        <v>385</v>
      </c>
      <c r="K535" t="str">
        <f>VLOOKUP(G535,species.lookup!$A$2:$I$108,2,0)</f>
        <v>Stoplight Parrotfish</v>
      </c>
      <c r="L535" t="str">
        <f>VLOOKUP(G535,species.lookup!$A$2:$I$108,3,0)</f>
        <v>Sparisoma viride</v>
      </c>
      <c r="M535" t="str">
        <f>VLOOKUP(G535,species.lookup!$A$2:$I$108,4,0)</f>
        <v>Scaridae</v>
      </c>
      <c r="N535" t="str">
        <f>VLOOKUP(G535,species.lookup!$A$2:$I$108,5,0)</f>
        <v>Herbivores</v>
      </c>
      <c r="O535">
        <f>VLOOKUP(G535,species.lookup!$A$2:$I$108,6,0)</f>
        <v>2.5000000000000001E-2</v>
      </c>
      <c r="P535">
        <f>VLOOKUP(G535,species.lookup!$A$2:$I$108,7,0)</f>
        <v>2.9214000000000002</v>
      </c>
      <c r="Q535">
        <f t="shared" si="8"/>
        <v>10.869938743553069</v>
      </c>
    </row>
    <row r="536" spans="1:17" x14ac:dyDescent="0.2">
      <c r="A536" s="32">
        <v>44141</v>
      </c>
      <c r="B536" s="33">
        <v>0.40277777777777801</v>
      </c>
      <c r="C536" t="s">
        <v>392</v>
      </c>
      <c r="D536" t="s">
        <v>384</v>
      </c>
      <c r="E536">
        <v>4</v>
      </c>
      <c r="F536">
        <v>5.5</v>
      </c>
      <c r="G536" t="s">
        <v>346</v>
      </c>
      <c r="H536">
        <v>4</v>
      </c>
      <c r="I536">
        <v>1</v>
      </c>
      <c r="J536" t="s">
        <v>385</v>
      </c>
      <c r="K536" t="str">
        <f>VLOOKUP(G536,species.lookup!$A$2:$I$108,2,0)</f>
        <v>Stoplight Parrotfish</v>
      </c>
      <c r="L536" t="str">
        <f>VLOOKUP(G536,species.lookup!$A$2:$I$108,3,0)</f>
        <v>Sparisoma viride</v>
      </c>
      <c r="M536" t="str">
        <f>VLOOKUP(G536,species.lookup!$A$2:$I$108,4,0)</f>
        <v>Scaridae</v>
      </c>
      <c r="N536" t="str">
        <f>VLOOKUP(G536,species.lookup!$A$2:$I$108,5,0)</f>
        <v>Herbivores</v>
      </c>
      <c r="O536">
        <f>VLOOKUP(G536,species.lookup!$A$2:$I$108,6,0)</f>
        <v>2.5000000000000001E-2</v>
      </c>
      <c r="P536">
        <f>VLOOKUP(G536,species.lookup!$A$2:$I$108,7,0)</f>
        <v>2.9214000000000002</v>
      </c>
      <c r="Q536">
        <f t="shared" si="8"/>
        <v>1.4348221330880631</v>
      </c>
    </row>
    <row r="537" spans="1:17" x14ac:dyDescent="0.2">
      <c r="A537" s="32">
        <v>44141</v>
      </c>
      <c r="B537" s="33">
        <v>0.40277777777777801</v>
      </c>
      <c r="C537" t="s">
        <v>392</v>
      </c>
      <c r="D537" t="s">
        <v>384</v>
      </c>
      <c r="E537">
        <v>4</v>
      </c>
      <c r="F537">
        <v>5.5</v>
      </c>
      <c r="G537" t="s">
        <v>286</v>
      </c>
      <c r="H537">
        <v>10</v>
      </c>
      <c r="I537">
        <v>1</v>
      </c>
      <c r="K537" t="str">
        <f>VLOOKUP(G537,species.lookup!$A$2:$I$108,2,0)</f>
        <v>Yellowtail Snapper</v>
      </c>
      <c r="L537" t="str">
        <f>VLOOKUP(G537,species.lookup!$A$2:$I$108,3,0)</f>
        <v>Ocyurus chrysurus</v>
      </c>
      <c r="M537" t="str">
        <f>VLOOKUP(G537,species.lookup!$A$2:$I$108,4,0)</f>
        <v>Lutjanidae</v>
      </c>
      <c r="N537" t="str">
        <f>VLOOKUP(G537,species.lookup!$A$2:$I$108,5,0)</f>
        <v>Carnivores</v>
      </c>
      <c r="O537">
        <f>VLOOKUP(G537,species.lookup!$A$2:$I$108,6,0)</f>
        <v>4.0500000000000001E-2</v>
      </c>
      <c r="P537">
        <f>VLOOKUP(G537,species.lookup!$A$2:$I$108,7,0)</f>
        <v>2.718</v>
      </c>
      <c r="Q537">
        <f t="shared" si="8"/>
        <v>21.157045654464355</v>
      </c>
    </row>
    <row r="538" spans="1:17" x14ac:dyDescent="0.2">
      <c r="A538" s="32">
        <v>44141</v>
      </c>
      <c r="B538" s="33">
        <v>0.40277777777777801</v>
      </c>
      <c r="C538" t="s">
        <v>392</v>
      </c>
      <c r="D538" t="s">
        <v>384</v>
      </c>
      <c r="E538">
        <v>4</v>
      </c>
      <c r="F538">
        <v>5.5</v>
      </c>
      <c r="G538" t="s">
        <v>286</v>
      </c>
      <c r="H538">
        <v>38</v>
      </c>
      <c r="I538">
        <v>1</v>
      </c>
      <c r="K538" t="str">
        <f>VLOOKUP(G538,species.lookup!$A$2:$I$108,2,0)</f>
        <v>Yellowtail Snapper</v>
      </c>
      <c r="L538" t="str">
        <f>VLOOKUP(G538,species.lookup!$A$2:$I$108,3,0)</f>
        <v>Ocyurus chrysurus</v>
      </c>
      <c r="M538" t="str">
        <f>VLOOKUP(G538,species.lookup!$A$2:$I$108,4,0)</f>
        <v>Lutjanidae</v>
      </c>
      <c r="N538" t="str">
        <f>VLOOKUP(G538,species.lookup!$A$2:$I$108,5,0)</f>
        <v>Carnivores</v>
      </c>
      <c r="O538">
        <f>VLOOKUP(G538,species.lookup!$A$2:$I$108,6,0)</f>
        <v>4.0500000000000001E-2</v>
      </c>
      <c r="P538">
        <f>VLOOKUP(G538,species.lookup!$A$2:$I$108,7,0)</f>
        <v>2.718</v>
      </c>
      <c r="Q538">
        <f t="shared" si="8"/>
        <v>796.72205366260744</v>
      </c>
    </row>
    <row r="539" spans="1:17" x14ac:dyDescent="0.2">
      <c r="A539" s="32">
        <v>44141</v>
      </c>
      <c r="B539" s="33">
        <v>0.40277777777777801</v>
      </c>
      <c r="C539" t="s">
        <v>392</v>
      </c>
      <c r="D539" t="s">
        <v>384</v>
      </c>
      <c r="E539">
        <v>4</v>
      </c>
      <c r="F539">
        <v>5.5</v>
      </c>
      <c r="G539" t="s">
        <v>286</v>
      </c>
      <c r="H539">
        <v>22</v>
      </c>
      <c r="I539">
        <v>1</v>
      </c>
      <c r="K539" t="str">
        <f>VLOOKUP(G539,species.lookup!$A$2:$I$108,2,0)</f>
        <v>Yellowtail Snapper</v>
      </c>
      <c r="L539" t="str">
        <f>VLOOKUP(G539,species.lookup!$A$2:$I$108,3,0)</f>
        <v>Ocyurus chrysurus</v>
      </c>
      <c r="M539" t="str">
        <f>VLOOKUP(G539,species.lookup!$A$2:$I$108,4,0)</f>
        <v>Lutjanidae</v>
      </c>
      <c r="N539" t="str">
        <f>VLOOKUP(G539,species.lookup!$A$2:$I$108,5,0)</f>
        <v>Carnivores</v>
      </c>
      <c r="O539">
        <f>VLOOKUP(G539,species.lookup!$A$2:$I$108,6,0)</f>
        <v>4.0500000000000001E-2</v>
      </c>
      <c r="P539">
        <f>VLOOKUP(G539,species.lookup!$A$2:$I$108,7,0)</f>
        <v>2.718</v>
      </c>
      <c r="Q539">
        <f t="shared" si="8"/>
        <v>180.36815783218483</v>
      </c>
    </row>
    <row r="540" spans="1:17" x14ac:dyDescent="0.2">
      <c r="A540" s="32">
        <v>44141</v>
      </c>
      <c r="B540" s="33">
        <v>0.40277777777777801</v>
      </c>
      <c r="C540" t="s">
        <v>392</v>
      </c>
      <c r="D540" t="s">
        <v>384</v>
      </c>
      <c r="E540">
        <v>4</v>
      </c>
      <c r="F540">
        <v>5.5</v>
      </c>
      <c r="G540" t="s">
        <v>272</v>
      </c>
      <c r="H540">
        <v>12</v>
      </c>
      <c r="I540">
        <v>1</v>
      </c>
      <c r="K540" t="str">
        <f>VLOOKUP(G540,species.lookup!$A$2:$I$108,2,0)</f>
        <v>Goatfish</v>
      </c>
      <c r="L540" t="str">
        <f>VLOOKUP(G540,species.lookup!$A$2:$I$108,3,0)</f>
        <v>Mulloidichthys martinicus</v>
      </c>
      <c r="M540" t="str">
        <f>VLOOKUP(G540,species.lookup!$A$2:$I$108,4,0)</f>
        <v>Mullidae</v>
      </c>
      <c r="N540" t="str">
        <f>VLOOKUP(G540,species.lookup!$A$2:$I$108,5,0)</f>
        <v>Carnivores</v>
      </c>
      <c r="O540">
        <f>VLOOKUP(G540,species.lookup!$A$2:$I$108,6,0)</f>
        <v>9.7699999999999992E-3</v>
      </c>
      <c r="P540">
        <f>VLOOKUP(G540,species.lookup!$A$2:$I$108,7,0)</f>
        <v>3.12</v>
      </c>
      <c r="Q540">
        <f t="shared" si="8"/>
        <v>22.747834053184654</v>
      </c>
    </row>
    <row r="541" spans="1:17" x14ac:dyDescent="0.2">
      <c r="A541" s="32">
        <v>44141</v>
      </c>
      <c r="B541" s="33">
        <v>0.40277777777777801</v>
      </c>
      <c r="C541" t="s">
        <v>392</v>
      </c>
      <c r="D541" t="s">
        <v>384</v>
      </c>
      <c r="E541">
        <v>4</v>
      </c>
      <c r="F541">
        <v>5.5</v>
      </c>
      <c r="G541" t="s">
        <v>324</v>
      </c>
      <c r="H541">
        <v>8</v>
      </c>
      <c r="I541">
        <v>10</v>
      </c>
      <c r="J541" t="s">
        <v>385</v>
      </c>
      <c r="K541" t="str">
        <f>VLOOKUP(G541,species.lookup!$A$2:$I$108,2,0)</f>
        <v>Queen Parrotfish</v>
      </c>
      <c r="L541" t="str">
        <f>VLOOKUP(G541,species.lookup!$A$2:$I$108,3,0)</f>
        <v>Scarus vetula</v>
      </c>
      <c r="M541" t="str">
        <f>VLOOKUP(G541,species.lookup!$A$2:$I$108,4,0)</f>
        <v>Scaridae</v>
      </c>
      <c r="N541" t="str">
        <f>VLOOKUP(G541,species.lookup!$A$2:$I$108,5,0)</f>
        <v>Herbivores</v>
      </c>
      <c r="O541">
        <f>VLOOKUP(G541,species.lookup!$A$2:$I$108,6,0)</f>
        <v>2.5000000000000001E-2</v>
      </c>
      <c r="P541">
        <f>VLOOKUP(G541,species.lookup!$A$2:$I$108,7,0)</f>
        <v>2.9214000000000002</v>
      </c>
      <c r="Q541">
        <f t="shared" si="8"/>
        <v>10.869938743553069</v>
      </c>
    </row>
    <row r="542" spans="1:17" x14ac:dyDescent="0.2">
      <c r="A542" s="32">
        <v>44141</v>
      </c>
      <c r="B542" s="33">
        <v>0.40277777777777801</v>
      </c>
      <c r="C542" t="s">
        <v>392</v>
      </c>
      <c r="D542" t="s">
        <v>384</v>
      </c>
      <c r="E542">
        <v>4</v>
      </c>
      <c r="F542">
        <v>5.5</v>
      </c>
      <c r="G542" t="s">
        <v>324</v>
      </c>
      <c r="H542">
        <v>4</v>
      </c>
      <c r="I542">
        <v>4</v>
      </c>
      <c r="J542" t="s">
        <v>385</v>
      </c>
      <c r="K542" t="str">
        <f>VLOOKUP(G542,species.lookup!$A$2:$I$108,2,0)</f>
        <v>Queen Parrotfish</v>
      </c>
      <c r="L542" t="str">
        <f>VLOOKUP(G542,species.lookup!$A$2:$I$108,3,0)</f>
        <v>Scarus vetula</v>
      </c>
      <c r="M542" t="str">
        <f>VLOOKUP(G542,species.lookup!$A$2:$I$108,4,0)</f>
        <v>Scaridae</v>
      </c>
      <c r="N542" t="str">
        <f>VLOOKUP(G542,species.lookup!$A$2:$I$108,5,0)</f>
        <v>Herbivores</v>
      </c>
      <c r="O542">
        <f>VLOOKUP(G542,species.lookup!$A$2:$I$108,6,0)</f>
        <v>2.5000000000000001E-2</v>
      </c>
      <c r="P542">
        <f>VLOOKUP(G542,species.lookup!$A$2:$I$108,7,0)</f>
        <v>2.9214000000000002</v>
      </c>
      <c r="Q542">
        <f t="shared" si="8"/>
        <v>1.4348221330880631</v>
      </c>
    </row>
    <row r="543" spans="1:17" x14ac:dyDescent="0.2">
      <c r="A543" s="32">
        <v>44141</v>
      </c>
      <c r="B543" s="33">
        <v>0.40277777777777801</v>
      </c>
      <c r="C543" t="s">
        <v>392</v>
      </c>
      <c r="D543" t="s">
        <v>384</v>
      </c>
      <c r="E543">
        <v>4</v>
      </c>
      <c r="F543">
        <v>5.5</v>
      </c>
      <c r="G543" t="s">
        <v>324</v>
      </c>
      <c r="H543">
        <v>3</v>
      </c>
      <c r="I543">
        <v>3</v>
      </c>
      <c r="J543" t="s">
        <v>385</v>
      </c>
      <c r="K543" t="str">
        <f>VLOOKUP(G543,species.lookup!$A$2:$I$108,2,0)</f>
        <v>Queen Parrotfish</v>
      </c>
      <c r="L543" t="str">
        <f>VLOOKUP(G543,species.lookup!$A$2:$I$108,3,0)</f>
        <v>Scarus vetula</v>
      </c>
      <c r="M543" t="str">
        <f>VLOOKUP(G543,species.lookup!$A$2:$I$108,4,0)</f>
        <v>Scaridae</v>
      </c>
      <c r="N543" t="str">
        <f>VLOOKUP(G543,species.lookup!$A$2:$I$108,5,0)</f>
        <v>Herbivores</v>
      </c>
      <c r="O543">
        <f>VLOOKUP(G543,species.lookup!$A$2:$I$108,6,0)</f>
        <v>2.5000000000000001E-2</v>
      </c>
      <c r="P543">
        <f>VLOOKUP(G543,species.lookup!$A$2:$I$108,7,0)</f>
        <v>2.9214000000000002</v>
      </c>
      <c r="Q543">
        <f t="shared" si="8"/>
        <v>0.61915878909606581</v>
      </c>
    </row>
    <row r="544" spans="1:17" x14ac:dyDescent="0.2">
      <c r="A544" s="32">
        <v>44141</v>
      </c>
      <c r="B544" s="33">
        <v>0.40277777777777801</v>
      </c>
      <c r="C544" t="s">
        <v>392</v>
      </c>
      <c r="D544" t="s">
        <v>384</v>
      </c>
      <c r="E544">
        <v>4</v>
      </c>
      <c r="F544">
        <v>5.5</v>
      </c>
      <c r="G544" t="s">
        <v>39</v>
      </c>
      <c r="H544">
        <v>3</v>
      </c>
      <c r="I544">
        <v>1</v>
      </c>
      <c r="K544" t="str">
        <f>VLOOKUP(G544,species.lookup!$A$2:$I$108,2,0)</f>
        <v>Blue Tang</v>
      </c>
      <c r="L544" t="str">
        <f>VLOOKUP(G544,species.lookup!$A$2:$I$108,3,0)</f>
        <v>Acanthurus coeruleus</v>
      </c>
      <c r="M544" t="str">
        <f>VLOOKUP(G544,species.lookup!$A$2:$I$108,4,0)</f>
        <v>Acanthuridae</v>
      </c>
      <c r="N544" t="str">
        <f>VLOOKUP(G544,species.lookup!$A$2:$I$108,5,0)</f>
        <v>Herbivores</v>
      </c>
      <c r="O544">
        <f>VLOOKUP(G544,species.lookup!$A$2:$I$108,6,0)</f>
        <v>4.1500000000000002E-2</v>
      </c>
      <c r="P544">
        <f>VLOOKUP(G544,species.lookup!$A$2:$I$108,7,0)</f>
        <v>2.8346</v>
      </c>
      <c r="Q544">
        <f t="shared" si="8"/>
        <v>0.93432077429463178</v>
      </c>
    </row>
    <row r="545" spans="1:17" x14ac:dyDescent="0.2">
      <c r="A545" s="32">
        <v>44141</v>
      </c>
      <c r="B545" s="33">
        <v>0.40277777777777801</v>
      </c>
      <c r="C545" t="s">
        <v>392</v>
      </c>
      <c r="D545" t="s">
        <v>384</v>
      </c>
      <c r="E545">
        <v>4</v>
      </c>
      <c r="F545">
        <v>5.5</v>
      </c>
      <c r="G545" t="s">
        <v>256</v>
      </c>
      <c r="H545">
        <v>17</v>
      </c>
      <c r="I545">
        <v>1</v>
      </c>
      <c r="K545" t="str">
        <f>VLOOKUP(G545,species.lookup!$A$2:$I$108,2,0)</f>
        <v>Mahogany Snapper</v>
      </c>
      <c r="L545" t="str">
        <f>VLOOKUP(G545,species.lookup!$A$2:$I$108,3,0)</f>
        <v>Lutjanus mahogoni</v>
      </c>
      <c r="M545" t="str">
        <f>VLOOKUP(G545,species.lookup!$A$2:$I$108,4,0)</f>
        <v>Lutjanidae</v>
      </c>
      <c r="N545" t="str">
        <f>VLOOKUP(G545,species.lookup!$A$2:$I$108,5,0)</f>
        <v>Carnivores</v>
      </c>
      <c r="O545">
        <f>VLOOKUP(G545,species.lookup!$A$2:$I$108,6,0)</f>
        <v>4.2900000000000001E-2</v>
      </c>
      <c r="P545">
        <f>VLOOKUP(G545,species.lookup!$A$2:$I$108,7,0)</f>
        <v>2.7189999999999999</v>
      </c>
      <c r="Q545">
        <f t="shared" si="8"/>
        <v>95.070966588234484</v>
      </c>
    </row>
    <row r="546" spans="1:17" x14ac:dyDescent="0.2">
      <c r="A546" s="32">
        <v>44141</v>
      </c>
      <c r="B546" s="33">
        <v>0.40277777777777801</v>
      </c>
      <c r="C546" t="s">
        <v>392</v>
      </c>
      <c r="D546" t="s">
        <v>384</v>
      </c>
      <c r="E546">
        <v>4</v>
      </c>
      <c r="F546">
        <v>5.5</v>
      </c>
      <c r="G546" t="s">
        <v>334</v>
      </c>
      <c r="H546">
        <v>5</v>
      </c>
      <c r="I546">
        <v>1</v>
      </c>
      <c r="J546" t="s">
        <v>385</v>
      </c>
      <c r="K546" t="str">
        <f>VLOOKUP(G546,species.lookup!$A$2:$I$108,2,0)</f>
        <v>Redband Parrotfish</v>
      </c>
      <c r="L546" t="str">
        <f>VLOOKUP(G546,species.lookup!$A$2:$I$108,3,0)</f>
        <v>Sparisoma aurofrenatum</v>
      </c>
      <c r="M546" t="str">
        <f>VLOOKUP(G546,species.lookup!$A$2:$I$108,4,0)</f>
        <v>Scaridae</v>
      </c>
      <c r="N546" t="str">
        <f>VLOOKUP(G546,species.lookup!$A$2:$I$108,5,0)</f>
        <v>Herbivores</v>
      </c>
      <c r="O546">
        <f>VLOOKUP(G546,species.lookup!$A$2:$I$108,6,0)</f>
        <v>4.5999999999999999E-3</v>
      </c>
      <c r="P546">
        <f>VLOOKUP(G546,species.lookup!$A$2:$I$108,7,0)</f>
        <v>3.4291</v>
      </c>
      <c r="Q546">
        <f t="shared" si="8"/>
        <v>1.1470857206847838</v>
      </c>
    </row>
    <row r="547" spans="1:17" x14ac:dyDescent="0.2">
      <c r="A547" s="32">
        <v>44141</v>
      </c>
      <c r="B547" s="33">
        <v>0.40277777777777801</v>
      </c>
      <c r="C547" t="s">
        <v>392</v>
      </c>
      <c r="D547" t="s">
        <v>384</v>
      </c>
      <c r="E547">
        <v>4</v>
      </c>
      <c r="F547">
        <v>5.5</v>
      </c>
      <c r="G547" t="s">
        <v>365</v>
      </c>
      <c r="H547">
        <v>3</v>
      </c>
      <c r="I547">
        <v>2</v>
      </c>
      <c r="K547" t="str">
        <f>VLOOKUP(G547,species.lookup!$A$2:$I$108,2,0)</f>
        <v>3-spot Damselfish</v>
      </c>
      <c r="L547" t="str">
        <f>VLOOKUP(G547,species.lookup!$A$2:$I$108,3,0)</f>
        <v>Stegastes planifrons</v>
      </c>
      <c r="M547" t="str">
        <f>VLOOKUP(G547,species.lookup!$A$2:$I$108,4,0)</f>
        <v>Pomacentridae</v>
      </c>
      <c r="N547" t="str">
        <f>VLOOKUP(G547,species.lookup!$A$2:$I$108,5,0)</f>
        <v>Omnivores</v>
      </c>
      <c r="O547">
        <f>VLOOKUP(G547,species.lookup!$A$2:$I$108,6,0)</f>
        <v>2.188E-2</v>
      </c>
      <c r="P547">
        <f>VLOOKUP(G547,species.lookup!$A$2:$I$108,7,0)</f>
        <v>2.96</v>
      </c>
      <c r="Q547">
        <f t="shared" si="8"/>
        <v>0.56536150138828423</v>
      </c>
    </row>
    <row r="548" spans="1:17" x14ac:dyDescent="0.2">
      <c r="A548" s="32">
        <v>44141</v>
      </c>
      <c r="B548" s="33">
        <v>0.40277777777777801</v>
      </c>
      <c r="C548" t="s">
        <v>392</v>
      </c>
      <c r="D548" t="s">
        <v>384</v>
      </c>
      <c r="E548">
        <v>4</v>
      </c>
      <c r="F548">
        <v>5.5</v>
      </c>
      <c r="G548" t="s">
        <v>365</v>
      </c>
      <c r="H548">
        <v>8</v>
      </c>
      <c r="I548">
        <v>1</v>
      </c>
      <c r="K548" t="str">
        <f>VLOOKUP(G548,species.lookup!$A$2:$I$108,2,0)</f>
        <v>3-spot Damselfish</v>
      </c>
      <c r="L548" t="str">
        <f>VLOOKUP(G548,species.lookup!$A$2:$I$108,3,0)</f>
        <v>Stegastes planifrons</v>
      </c>
      <c r="M548" t="str">
        <f>VLOOKUP(G548,species.lookup!$A$2:$I$108,4,0)</f>
        <v>Pomacentridae</v>
      </c>
      <c r="N548" t="str">
        <f>VLOOKUP(G548,species.lookup!$A$2:$I$108,5,0)</f>
        <v>Omnivores</v>
      </c>
      <c r="O548">
        <f>VLOOKUP(G548,species.lookup!$A$2:$I$108,6,0)</f>
        <v>2.188E-2</v>
      </c>
      <c r="P548">
        <f>VLOOKUP(G548,species.lookup!$A$2:$I$108,7,0)</f>
        <v>2.96</v>
      </c>
      <c r="Q548">
        <f t="shared" si="8"/>
        <v>10.308457367384195</v>
      </c>
    </row>
    <row r="549" spans="1:17" x14ac:dyDescent="0.2">
      <c r="A549" s="32">
        <v>44141</v>
      </c>
      <c r="B549" s="33">
        <v>0.40277777777777801</v>
      </c>
      <c r="C549" t="s">
        <v>392</v>
      </c>
      <c r="D549" t="s">
        <v>384</v>
      </c>
      <c r="E549">
        <v>4</v>
      </c>
      <c r="F549">
        <v>5.5</v>
      </c>
      <c r="G549" t="s">
        <v>365</v>
      </c>
      <c r="H549">
        <v>10</v>
      </c>
      <c r="I549">
        <v>1</v>
      </c>
      <c r="K549" t="str">
        <f>VLOOKUP(G549,species.lookup!$A$2:$I$108,2,0)</f>
        <v>3-spot Damselfish</v>
      </c>
      <c r="L549" t="str">
        <f>VLOOKUP(G549,species.lookup!$A$2:$I$108,3,0)</f>
        <v>Stegastes planifrons</v>
      </c>
      <c r="M549" t="str">
        <f>VLOOKUP(G549,species.lookup!$A$2:$I$108,4,0)</f>
        <v>Pomacentridae</v>
      </c>
      <c r="N549" t="str">
        <f>VLOOKUP(G549,species.lookup!$A$2:$I$108,5,0)</f>
        <v>Omnivores</v>
      </c>
      <c r="O549">
        <f>VLOOKUP(G549,species.lookup!$A$2:$I$108,6,0)</f>
        <v>2.188E-2</v>
      </c>
      <c r="P549">
        <f>VLOOKUP(G549,species.lookup!$A$2:$I$108,7,0)</f>
        <v>2.96</v>
      </c>
      <c r="Q549">
        <f t="shared" si="8"/>
        <v>19.954797165107308</v>
      </c>
    </row>
    <row r="550" spans="1:17" x14ac:dyDescent="0.2">
      <c r="A550" s="32">
        <v>44141</v>
      </c>
      <c r="B550" s="33">
        <v>0.40277777777777801</v>
      </c>
      <c r="C550" t="s">
        <v>392</v>
      </c>
      <c r="D550" t="s">
        <v>384</v>
      </c>
      <c r="E550">
        <v>4</v>
      </c>
      <c r="F550">
        <v>5.5</v>
      </c>
      <c r="G550" t="s">
        <v>324</v>
      </c>
      <c r="H550">
        <v>3</v>
      </c>
      <c r="I550">
        <v>8</v>
      </c>
      <c r="J550" t="s">
        <v>385</v>
      </c>
      <c r="K550" t="str">
        <f>VLOOKUP(G550,species.lookup!$A$2:$I$108,2,0)</f>
        <v>Queen Parrotfish</v>
      </c>
      <c r="L550" t="str">
        <f>VLOOKUP(G550,species.lookup!$A$2:$I$108,3,0)</f>
        <v>Scarus vetula</v>
      </c>
      <c r="M550" t="str">
        <f>VLOOKUP(G550,species.lookup!$A$2:$I$108,4,0)</f>
        <v>Scaridae</v>
      </c>
      <c r="N550" t="str">
        <f>VLOOKUP(G550,species.lookup!$A$2:$I$108,5,0)</f>
        <v>Herbivores</v>
      </c>
      <c r="O550">
        <f>VLOOKUP(G550,species.lookup!$A$2:$I$108,6,0)</f>
        <v>2.5000000000000001E-2</v>
      </c>
      <c r="P550">
        <f>VLOOKUP(G550,species.lookup!$A$2:$I$108,7,0)</f>
        <v>2.9214000000000002</v>
      </c>
      <c r="Q550">
        <f t="shared" si="8"/>
        <v>0.61915878909606581</v>
      </c>
    </row>
    <row r="551" spans="1:17" x14ac:dyDescent="0.2">
      <c r="A551" s="32">
        <v>44141</v>
      </c>
      <c r="B551" s="33">
        <v>0.40277777777777801</v>
      </c>
      <c r="C551" t="s">
        <v>392</v>
      </c>
      <c r="D551" t="s">
        <v>384</v>
      </c>
      <c r="E551">
        <v>4</v>
      </c>
      <c r="F551">
        <v>5.5</v>
      </c>
      <c r="G551" t="s">
        <v>324</v>
      </c>
      <c r="H551">
        <v>10</v>
      </c>
      <c r="I551">
        <v>3</v>
      </c>
      <c r="J551" t="s">
        <v>385</v>
      </c>
      <c r="K551" t="str">
        <f>VLOOKUP(G551,species.lookup!$A$2:$I$108,2,0)</f>
        <v>Queen Parrotfish</v>
      </c>
      <c r="L551" t="str">
        <f>VLOOKUP(G551,species.lookup!$A$2:$I$108,3,0)</f>
        <v>Scarus vetula</v>
      </c>
      <c r="M551" t="str">
        <f>VLOOKUP(G551,species.lookup!$A$2:$I$108,4,0)</f>
        <v>Scaridae</v>
      </c>
      <c r="N551" t="str">
        <f>VLOOKUP(G551,species.lookup!$A$2:$I$108,5,0)</f>
        <v>Herbivores</v>
      </c>
      <c r="O551">
        <f>VLOOKUP(G551,species.lookup!$A$2:$I$108,6,0)</f>
        <v>2.5000000000000001E-2</v>
      </c>
      <c r="P551">
        <f>VLOOKUP(G551,species.lookup!$A$2:$I$108,7,0)</f>
        <v>2.9214000000000002</v>
      </c>
      <c r="Q551">
        <f t="shared" si="8"/>
        <v>20.861234677071096</v>
      </c>
    </row>
    <row r="552" spans="1:17" x14ac:dyDescent="0.2">
      <c r="A552" s="32">
        <v>44141</v>
      </c>
      <c r="B552" s="33">
        <v>0.40277777777777801</v>
      </c>
      <c r="C552" t="s">
        <v>392</v>
      </c>
      <c r="D552" t="s">
        <v>384</v>
      </c>
      <c r="E552">
        <v>4</v>
      </c>
      <c r="F552">
        <v>5.5</v>
      </c>
      <c r="G552" t="s">
        <v>324</v>
      </c>
      <c r="H552">
        <v>5</v>
      </c>
      <c r="I552">
        <v>1</v>
      </c>
      <c r="J552" t="s">
        <v>385</v>
      </c>
      <c r="K552" t="str">
        <f>VLOOKUP(G552,species.lookup!$A$2:$I$108,2,0)</f>
        <v>Queen Parrotfish</v>
      </c>
      <c r="L552" t="str">
        <f>VLOOKUP(G552,species.lookup!$A$2:$I$108,3,0)</f>
        <v>Scarus vetula</v>
      </c>
      <c r="M552" t="str">
        <f>VLOOKUP(G552,species.lookup!$A$2:$I$108,4,0)</f>
        <v>Scaridae</v>
      </c>
      <c r="N552" t="str">
        <f>VLOOKUP(G552,species.lookup!$A$2:$I$108,5,0)</f>
        <v>Herbivores</v>
      </c>
      <c r="O552">
        <f>VLOOKUP(G552,species.lookup!$A$2:$I$108,6,0)</f>
        <v>2.5000000000000001E-2</v>
      </c>
      <c r="P552">
        <f>VLOOKUP(G552,species.lookup!$A$2:$I$108,7,0)</f>
        <v>2.9214000000000002</v>
      </c>
      <c r="Q552">
        <f t="shared" si="8"/>
        <v>2.7536642058777425</v>
      </c>
    </row>
    <row r="553" spans="1:17" x14ac:dyDescent="0.2">
      <c r="A553" s="32">
        <v>44141</v>
      </c>
      <c r="B553" s="33">
        <v>0.40277777777777801</v>
      </c>
      <c r="C553" t="s">
        <v>392</v>
      </c>
      <c r="D553" t="s">
        <v>384</v>
      </c>
      <c r="E553">
        <v>4</v>
      </c>
      <c r="F553">
        <v>5.5</v>
      </c>
      <c r="G553" t="s">
        <v>194</v>
      </c>
      <c r="H553">
        <v>8</v>
      </c>
      <c r="I553">
        <v>1</v>
      </c>
      <c r="K553" t="str">
        <f>VLOOKUP(G553,species.lookup!$A$2:$I$108,2,0)</f>
        <v>Yellowhead Wrasse</v>
      </c>
      <c r="L553" t="str">
        <f>VLOOKUP(G553,species.lookup!$A$2:$I$108,3,0)</f>
        <v>Halichoeres garnoti</v>
      </c>
      <c r="M553" t="str">
        <f>VLOOKUP(G553,species.lookup!$A$2:$I$108,4,0)</f>
        <v>Labridae</v>
      </c>
      <c r="N553" t="str">
        <f>VLOOKUP(G553,species.lookup!$A$2:$I$108,5,0)</f>
        <v>Carnivores</v>
      </c>
      <c r="O553">
        <f>VLOOKUP(G553,species.lookup!$A$2:$I$108,6,0)</f>
        <v>0.01</v>
      </c>
      <c r="P553">
        <f>VLOOKUP(G553,species.lookup!$A$2:$I$108,7,0)</f>
        <v>3.13</v>
      </c>
      <c r="Q553">
        <f t="shared" si="8"/>
        <v>6.7092142277548126</v>
      </c>
    </row>
    <row r="554" spans="1:17" x14ac:dyDescent="0.2">
      <c r="A554" s="32">
        <v>44141</v>
      </c>
      <c r="B554" s="33">
        <v>0.40277777777777801</v>
      </c>
      <c r="C554" t="s">
        <v>392</v>
      </c>
      <c r="D554" t="s">
        <v>384</v>
      </c>
      <c r="E554">
        <v>4</v>
      </c>
      <c r="F554">
        <v>5.5</v>
      </c>
      <c r="G554" t="s">
        <v>324</v>
      </c>
      <c r="H554">
        <v>12</v>
      </c>
      <c r="I554">
        <v>1</v>
      </c>
      <c r="J554" t="s">
        <v>387</v>
      </c>
      <c r="K554" t="str">
        <f>VLOOKUP(G554,species.lookup!$A$2:$I$108,2,0)</f>
        <v>Queen Parrotfish</v>
      </c>
      <c r="L554" t="str">
        <f>VLOOKUP(G554,species.lookup!$A$2:$I$108,3,0)</f>
        <v>Scarus vetula</v>
      </c>
      <c r="M554" t="str">
        <f>VLOOKUP(G554,species.lookup!$A$2:$I$108,4,0)</f>
        <v>Scaridae</v>
      </c>
      <c r="N554" t="str">
        <f>VLOOKUP(G554,species.lookup!$A$2:$I$108,5,0)</f>
        <v>Herbivores</v>
      </c>
      <c r="O554">
        <f>VLOOKUP(G554,species.lookup!$A$2:$I$108,6,0)</f>
        <v>2.5000000000000001E-2</v>
      </c>
      <c r="P554">
        <f>VLOOKUP(G554,species.lookup!$A$2:$I$108,7,0)</f>
        <v>2.9214000000000002</v>
      </c>
      <c r="Q554">
        <f t="shared" si="8"/>
        <v>35.535309379641568</v>
      </c>
    </row>
    <row r="555" spans="1:17" x14ac:dyDescent="0.2">
      <c r="A555" s="32">
        <v>44141</v>
      </c>
      <c r="B555" s="33">
        <v>0.40277777777777801</v>
      </c>
      <c r="C555" t="s">
        <v>392</v>
      </c>
      <c r="D555" t="s">
        <v>384</v>
      </c>
      <c r="E555">
        <v>4</v>
      </c>
      <c r="F555">
        <v>5.5</v>
      </c>
      <c r="G555" t="s">
        <v>346</v>
      </c>
      <c r="H555">
        <v>12</v>
      </c>
      <c r="I555">
        <v>1</v>
      </c>
      <c r="J555" t="s">
        <v>387</v>
      </c>
      <c r="K555" t="str">
        <f>VLOOKUP(G555,species.lookup!$A$2:$I$108,2,0)</f>
        <v>Stoplight Parrotfish</v>
      </c>
      <c r="L555" t="str">
        <f>VLOOKUP(G555,species.lookup!$A$2:$I$108,3,0)</f>
        <v>Sparisoma viride</v>
      </c>
      <c r="M555" t="str">
        <f>VLOOKUP(G555,species.lookup!$A$2:$I$108,4,0)</f>
        <v>Scaridae</v>
      </c>
      <c r="N555" t="str">
        <f>VLOOKUP(G555,species.lookup!$A$2:$I$108,5,0)</f>
        <v>Herbivores</v>
      </c>
      <c r="O555">
        <f>VLOOKUP(G555,species.lookup!$A$2:$I$108,6,0)</f>
        <v>2.5000000000000001E-2</v>
      </c>
      <c r="P555">
        <f>VLOOKUP(G555,species.lookup!$A$2:$I$108,7,0)</f>
        <v>2.9214000000000002</v>
      </c>
      <c r="Q555">
        <f t="shared" si="8"/>
        <v>35.535309379641568</v>
      </c>
    </row>
    <row r="556" spans="1:17" x14ac:dyDescent="0.2">
      <c r="A556" s="32">
        <v>44141</v>
      </c>
      <c r="B556" s="33">
        <v>0.40277777777777801</v>
      </c>
      <c r="C556" t="s">
        <v>392</v>
      </c>
      <c r="D556" t="s">
        <v>384</v>
      </c>
      <c r="E556">
        <v>4</v>
      </c>
      <c r="F556">
        <v>5.5</v>
      </c>
      <c r="G556" t="s">
        <v>318</v>
      </c>
      <c r="H556">
        <v>12</v>
      </c>
      <c r="I556">
        <v>1</v>
      </c>
      <c r="J556" t="s">
        <v>387</v>
      </c>
      <c r="K556" t="str">
        <f>VLOOKUP(G556,species.lookup!$A$2:$I$108,2,0)</f>
        <v>Striped Parrotfish</v>
      </c>
      <c r="L556" t="str">
        <f>VLOOKUP(G556,species.lookup!$A$2:$I$108,3,0)</f>
        <v>Scarus iserti</v>
      </c>
      <c r="M556" t="str">
        <f>VLOOKUP(G556,species.lookup!$A$2:$I$108,4,0)</f>
        <v>Scaridae</v>
      </c>
      <c r="N556" t="str">
        <f>VLOOKUP(G556,species.lookup!$A$2:$I$108,5,0)</f>
        <v>Herbivores</v>
      </c>
      <c r="O556">
        <f>VLOOKUP(G556,species.lookup!$A$2:$I$108,6,0)</f>
        <v>1.47E-2</v>
      </c>
      <c r="P556">
        <f>VLOOKUP(G556,species.lookup!$A$2:$I$108,7,0)</f>
        <v>3.0548000000000002</v>
      </c>
      <c r="Q556">
        <f t="shared" si="8"/>
        <v>29.107184931818338</v>
      </c>
    </row>
    <row r="557" spans="1:17" x14ac:dyDescent="0.2">
      <c r="A557" s="32">
        <v>44141</v>
      </c>
      <c r="B557" s="33">
        <v>0.40277777777777801</v>
      </c>
      <c r="C557" t="s">
        <v>392</v>
      </c>
      <c r="D557" t="s">
        <v>384</v>
      </c>
      <c r="E557">
        <v>4</v>
      </c>
      <c r="F557">
        <v>5.5</v>
      </c>
      <c r="G557" t="s">
        <v>321</v>
      </c>
      <c r="H557">
        <v>6</v>
      </c>
      <c r="I557">
        <v>1</v>
      </c>
      <c r="J557" t="s">
        <v>385</v>
      </c>
      <c r="K557" t="str">
        <f>VLOOKUP(G557,species.lookup!$A$2:$I$108,2,0)</f>
        <v>Princess Parrotfish</v>
      </c>
      <c r="L557" t="str">
        <f>VLOOKUP(G557,species.lookup!$A$2:$I$108,3,0)</f>
        <v>Scarus taeniopterus</v>
      </c>
      <c r="M557" t="str">
        <f>VLOOKUP(G557,species.lookup!$A$2:$I$108,4,0)</f>
        <v>Scaridae</v>
      </c>
      <c r="N557" t="str">
        <f>VLOOKUP(G557,species.lookup!$A$2:$I$108,5,0)</f>
        <v>Herbivores</v>
      </c>
      <c r="O557">
        <f>VLOOKUP(G557,species.lookup!$A$2:$I$108,6,0)</f>
        <v>3.3500000000000002E-2</v>
      </c>
      <c r="P557">
        <f>VLOOKUP(G557,species.lookup!$A$2:$I$108,7,0)</f>
        <v>2.7086000000000001</v>
      </c>
      <c r="Q557">
        <f t="shared" si="8"/>
        <v>4.2928457508060323</v>
      </c>
    </row>
    <row r="558" spans="1:17" x14ac:dyDescent="0.2">
      <c r="A558" s="32">
        <v>44141</v>
      </c>
      <c r="B558" s="33">
        <v>0.40277777777777801</v>
      </c>
      <c r="C558" t="s">
        <v>392</v>
      </c>
      <c r="D558" t="s">
        <v>384</v>
      </c>
      <c r="E558">
        <v>4</v>
      </c>
      <c r="F558">
        <v>5.5</v>
      </c>
      <c r="G558" t="s">
        <v>368</v>
      </c>
      <c r="H558">
        <v>8</v>
      </c>
      <c r="I558">
        <v>1</v>
      </c>
      <c r="K558" t="str">
        <f>VLOOKUP(G558,species.lookup!$A$2:$I$108,2,0)</f>
        <v>Cocoa Damselfish</v>
      </c>
      <c r="L558" t="str">
        <f>VLOOKUP(G558,species.lookup!$A$2:$I$108,3,0)</f>
        <v>Stegastes variabilis</v>
      </c>
      <c r="M558" t="str">
        <f>VLOOKUP(G558,species.lookup!$A$2:$I$108,4,0)</f>
        <v>Pomacentridae</v>
      </c>
      <c r="N558" t="str">
        <f>VLOOKUP(G558,species.lookup!$A$2:$I$108,5,0)</f>
        <v>Herbivores</v>
      </c>
      <c r="O558">
        <f>VLOOKUP(G558,species.lookup!$A$2:$I$108,6,0)</f>
        <v>1.66E-2</v>
      </c>
      <c r="P558">
        <f>VLOOKUP(G558,species.lookup!$A$2:$I$108,7,0)</f>
        <v>2.99</v>
      </c>
      <c r="Q558">
        <f t="shared" si="8"/>
        <v>8.3242889932508088</v>
      </c>
    </row>
    <row r="559" spans="1:17" x14ac:dyDescent="0.2">
      <c r="A559" s="32">
        <v>44141</v>
      </c>
      <c r="B559" s="33">
        <v>0.40277777777777801</v>
      </c>
      <c r="C559" t="s">
        <v>392</v>
      </c>
      <c r="D559" t="s">
        <v>384</v>
      </c>
      <c r="E559">
        <v>4</v>
      </c>
      <c r="F559">
        <v>5.5</v>
      </c>
      <c r="G559" t="s">
        <v>124</v>
      </c>
      <c r="H559">
        <v>8</v>
      </c>
      <c r="I559">
        <v>2</v>
      </c>
      <c r="K559" t="str">
        <f>VLOOKUP(G559,species.lookup!$A$2:$I$108,2,0)</f>
        <v>Brown Chromis</v>
      </c>
      <c r="L559" t="str">
        <f>VLOOKUP(G559,species.lookup!$A$2:$I$108,3,0)</f>
        <v>Chromis multilineata</v>
      </c>
      <c r="M559" t="str">
        <f>VLOOKUP(G559,species.lookup!$A$2:$I$108,4,0)</f>
        <v>Pomacentridae</v>
      </c>
      <c r="N559" t="str">
        <f>VLOOKUP(G559,species.lookup!$A$2:$I$108,5,0)</f>
        <v>Planktivore</v>
      </c>
      <c r="O559">
        <f>VLOOKUP(G559,species.lookup!$A$2:$I$108,6,0)</f>
        <v>1.4789999999999999E-2</v>
      </c>
      <c r="P559">
        <f>VLOOKUP(G559,species.lookup!$A$2:$I$108,7,0)</f>
        <v>2.98</v>
      </c>
      <c r="Q559">
        <f t="shared" si="8"/>
        <v>7.2640083583081712</v>
      </c>
    </row>
    <row r="560" spans="1:17" x14ac:dyDescent="0.2">
      <c r="A560" s="32">
        <v>44141</v>
      </c>
      <c r="B560" s="33">
        <v>0.40277777777777801</v>
      </c>
      <c r="C560" t="s">
        <v>392</v>
      </c>
      <c r="D560" t="s">
        <v>384</v>
      </c>
      <c r="E560">
        <v>4</v>
      </c>
      <c r="F560">
        <v>5.5</v>
      </c>
      <c r="G560" t="s">
        <v>318</v>
      </c>
      <c r="H560">
        <v>8</v>
      </c>
      <c r="I560">
        <v>5</v>
      </c>
      <c r="J560" t="s">
        <v>385</v>
      </c>
      <c r="K560" t="str">
        <f>VLOOKUP(G560,species.lookup!$A$2:$I$108,2,0)</f>
        <v>Striped Parrotfish</v>
      </c>
      <c r="L560" t="str">
        <f>VLOOKUP(G560,species.lookup!$A$2:$I$108,3,0)</f>
        <v>Scarus iserti</v>
      </c>
      <c r="M560" t="str">
        <f>VLOOKUP(G560,species.lookup!$A$2:$I$108,4,0)</f>
        <v>Scaridae</v>
      </c>
      <c r="N560" t="str">
        <f>VLOOKUP(G560,species.lookup!$A$2:$I$108,5,0)</f>
        <v>Herbivores</v>
      </c>
      <c r="O560">
        <f>VLOOKUP(G560,species.lookup!$A$2:$I$108,6,0)</f>
        <v>1.47E-2</v>
      </c>
      <c r="P560">
        <f>VLOOKUP(G560,species.lookup!$A$2:$I$108,7,0)</f>
        <v>3.0548000000000002</v>
      </c>
      <c r="Q560">
        <f t="shared" si="8"/>
        <v>8.4348356905685886</v>
      </c>
    </row>
    <row r="561" spans="1:17" x14ac:dyDescent="0.2">
      <c r="A561" s="32">
        <v>44141</v>
      </c>
      <c r="B561" s="33">
        <v>0.40277777777777801</v>
      </c>
      <c r="C561" t="s">
        <v>392</v>
      </c>
      <c r="D561" t="s">
        <v>384</v>
      </c>
      <c r="E561">
        <v>4</v>
      </c>
      <c r="F561">
        <v>5.5</v>
      </c>
      <c r="G561" t="s">
        <v>318</v>
      </c>
      <c r="H561">
        <v>10</v>
      </c>
      <c r="I561">
        <v>2</v>
      </c>
      <c r="J561" t="s">
        <v>385</v>
      </c>
      <c r="K561" t="str">
        <f>VLOOKUP(G561,species.lookup!$A$2:$I$108,2,0)</f>
        <v>Striped Parrotfish</v>
      </c>
      <c r="L561" t="str">
        <f>VLOOKUP(G561,species.lookup!$A$2:$I$108,3,0)</f>
        <v>Scarus iserti</v>
      </c>
      <c r="M561" t="str">
        <f>VLOOKUP(G561,species.lookup!$A$2:$I$108,4,0)</f>
        <v>Scaridae</v>
      </c>
      <c r="N561" t="str">
        <f>VLOOKUP(G561,species.lookup!$A$2:$I$108,5,0)</f>
        <v>Herbivores</v>
      </c>
      <c r="O561">
        <f>VLOOKUP(G561,species.lookup!$A$2:$I$108,6,0)</f>
        <v>1.47E-2</v>
      </c>
      <c r="P561">
        <f>VLOOKUP(G561,species.lookup!$A$2:$I$108,7,0)</f>
        <v>3.0548000000000002</v>
      </c>
      <c r="Q561">
        <f t="shared" si="8"/>
        <v>16.676977189904147</v>
      </c>
    </row>
    <row r="562" spans="1:17" x14ac:dyDescent="0.2">
      <c r="A562" s="32">
        <v>44141</v>
      </c>
      <c r="B562" s="33">
        <v>0.40277777777777801</v>
      </c>
      <c r="C562" t="s">
        <v>392</v>
      </c>
      <c r="D562" t="s">
        <v>384</v>
      </c>
      <c r="E562">
        <v>4</v>
      </c>
      <c r="F562">
        <v>5.5</v>
      </c>
      <c r="G562" t="s">
        <v>346</v>
      </c>
      <c r="H562">
        <v>8</v>
      </c>
      <c r="I562">
        <v>1</v>
      </c>
      <c r="J562" t="s">
        <v>385</v>
      </c>
      <c r="K562" t="str">
        <f>VLOOKUP(G562,species.lookup!$A$2:$I$108,2,0)</f>
        <v>Stoplight Parrotfish</v>
      </c>
      <c r="L562" t="str">
        <f>VLOOKUP(G562,species.lookup!$A$2:$I$108,3,0)</f>
        <v>Sparisoma viride</v>
      </c>
      <c r="M562" t="str">
        <f>VLOOKUP(G562,species.lookup!$A$2:$I$108,4,0)</f>
        <v>Scaridae</v>
      </c>
      <c r="N562" t="str">
        <f>VLOOKUP(G562,species.lookup!$A$2:$I$108,5,0)</f>
        <v>Herbivores</v>
      </c>
      <c r="O562">
        <f>VLOOKUP(G562,species.lookup!$A$2:$I$108,6,0)</f>
        <v>2.5000000000000001E-2</v>
      </c>
      <c r="P562">
        <f>VLOOKUP(G562,species.lookup!$A$2:$I$108,7,0)</f>
        <v>2.9214000000000002</v>
      </c>
      <c r="Q562">
        <f t="shared" si="8"/>
        <v>10.869938743553069</v>
      </c>
    </row>
    <row r="563" spans="1:17" x14ac:dyDescent="0.2">
      <c r="A563" s="32">
        <v>44141</v>
      </c>
      <c r="B563" s="33">
        <v>0.40277777777777801</v>
      </c>
      <c r="C563" t="s">
        <v>392</v>
      </c>
      <c r="D563" t="s">
        <v>384</v>
      </c>
      <c r="E563">
        <v>4</v>
      </c>
      <c r="F563">
        <v>5.5</v>
      </c>
      <c r="G563" t="s">
        <v>346</v>
      </c>
      <c r="H563">
        <v>5</v>
      </c>
      <c r="I563">
        <v>1</v>
      </c>
      <c r="J563" t="s">
        <v>385</v>
      </c>
      <c r="K563" t="str">
        <f>VLOOKUP(G563,species.lookup!$A$2:$I$108,2,0)</f>
        <v>Stoplight Parrotfish</v>
      </c>
      <c r="L563" t="str">
        <f>VLOOKUP(G563,species.lookup!$A$2:$I$108,3,0)</f>
        <v>Sparisoma viride</v>
      </c>
      <c r="M563" t="str">
        <f>VLOOKUP(G563,species.lookup!$A$2:$I$108,4,0)</f>
        <v>Scaridae</v>
      </c>
      <c r="N563" t="str">
        <f>VLOOKUP(G563,species.lookup!$A$2:$I$108,5,0)</f>
        <v>Herbivores</v>
      </c>
      <c r="O563">
        <f>VLOOKUP(G563,species.lookup!$A$2:$I$108,6,0)</f>
        <v>2.5000000000000001E-2</v>
      </c>
      <c r="P563">
        <f>VLOOKUP(G563,species.lookup!$A$2:$I$108,7,0)</f>
        <v>2.9214000000000002</v>
      </c>
      <c r="Q563">
        <f t="shared" si="8"/>
        <v>2.7536642058777425</v>
      </c>
    </row>
    <row r="564" spans="1:17" x14ac:dyDescent="0.2">
      <c r="A564" s="32">
        <v>44141</v>
      </c>
      <c r="B564" s="33">
        <v>0.40277777777777801</v>
      </c>
      <c r="C564" t="s">
        <v>392</v>
      </c>
      <c r="D564" t="s">
        <v>384</v>
      </c>
      <c r="E564">
        <v>4</v>
      </c>
      <c r="F564">
        <v>5.5</v>
      </c>
      <c r="G564" t="s">
        <v>324</v>
      </c>
      <c r="H564">
        <v>9</v>
      </c>
      <c r="I564">
        <v>3</v>
      </c>
      <c r="J564" t="s">
        <v>385</v>
      </c>
      <c r="K564" t="str">
        <f>VLOOKUP(G564,species.lookup!$A$2:$I$108,2,0)</f>
        <v>Queen Parrotfish</v>
      </c>
      <c r="L564" t="str">
        <f>VLOOKUP(G564,species.lookup!$A$2:$I$108,3,0)</f>
        <v>Scarus vetula</v>
      </c>
      <c r="M564" t="str">
        <f>VLOOKUP(G564,species.lookup!$A$2:$I$108,4,0)</f>
        <v>Scaridae</v>
      </c>
      <c r="N564" t="str">
        <f>VLOOKUP(G564,species.lookup!$A$2:$I$108,5,0)</f>
        <v>Herbivores</v>
      </c>
      <c r="O564">
        <f>VLOOKUP(G564,species.lookup!$A$2:$I$108,6,0)</f>
        <v>2.5000000000000001E-2</v>
      </c>
      <c r="P564">
        <f>VLOOKUP(G564,species.lookup!$A$2:$I$108,7,0)</f>
        <v>2.9214000000000002</v>
      </c>
      <c r="Q564">
        <f t="shared" si="8"/>
        <v>15.334304244596257</v>
      </c>
    </row>
    <row r="565" spans="1:17" x14ac:dyDescent="0.2">
      <c r="A565" s="32">
        <v>44141</v>
      </c>
      <c r="B565" s="33">
        <v>0.40277777777777801</v>
      </c>
      <c r="C565" t="s">
        <v>392</v>
      </c>
      <c r="D565" t="s">
        <v>384</v>
      </c>
      <c r="E565">
        <v>4</v>
      </c>
      <c r="F565">
        <v>5.5</v>
      </c>
      <c r="G565" t="s">
        <v>318</v>
      </c>
      <c r="H565">
        <v>8</v>
      </c>
      <c r="I565">
        <v>8</v>
      </c>
      <c r="J565" t="s">
        <v>385</v>
      </c>
      <c r="K565" t="str">
        <f>VLOOKUP(G565,species.lookup!$A$2:$I$108,2,0)</f>
        <v>Striped Parrotfish</v>
      </c>
      <c r="L565" t="str">
        <f>VLOOKUP(G565,species.lookup!$A$2:$I$108,3,0)</f>
        <v>Scarus iserti</v>
      </c>
      <c r="M565" t="str">
        <f>VLOOKUP(G565,species.lookup!$A$2:$I$108,4,0)</f>
        <v>Scaridae</v>
      </c>
      <c r="N565" t="str">
        <f>VLOOKUP(G565,species.lookup!$A$2:$I$108,5,0)</f>
        <v>Herbivores</v>
      </c>
      <c r="O565">
        <f>VLOOKUP(G565,species.lookup!$A$2:$I$108,6,0)</f>
        <v>1.47E-2</v>
      </c>
      <c r="P565">
        <f>VLOOKUP(G565,species.lookup!$A$2:$I$108,7,0)</f>
        <v>3.0548000000000002</v>
      </c>
      <c r="Q565">
        <f t="shared" si="8"/>
        <v>8.4348356905685886</v>
      </c>
    </row>
    <row r="566" spans="1:17" x14ac:dyDescent="0.2">
      <c r="A566" s="32">
        <v>44141</v>
      </c>
      <c r="B566" s="33">
        <v>0.40277777777777801</v>
      </c>
      <c r="C566" t="s">
        <v>392</v>
      </c>
      <c r="D566" t="s">
        <v>384</v>
      </c>
      <c r="E566">
        <v>4</v>
      </c>
      <c r="F566">
        <v>5.5</v>
      </c>
      <c r="G566" t="s">
        <v>30</v>
      </c>
      <c r="H566">
        <v>10</v>
      </c>
      <c r="I566">
        <v>1</v>
      </c>
      <c r="K566" t="str">
        <f>VLOOKUP(G566,species.lookup!$A$2:$I$108,2,0)</f>
        <v>Ocean Surgeonfish</v>
      </c>
      <c r="L566" t="str">
        <f>VLOOKUP(G566,species.lookup!$A$2:$I$108,3,0)</f>
        <v>Acanthurus bahianus</v>
      </c>
      <c r="M566" t="str">
        <f>VLOOKUP(G566,species.lookup!$A$2:$I$108,4,0)</f>
        <v>Acanthuridae</v>
      </c>
      <c r="N566" t="str">
        <f>VLOOKUP(G566,species.lookup!$A$2:$I$108,5,0)</f>
        <v>Herbivores</v>
      </c>
      <c r="O566">
        <f>VLOOKUP(G566,species.lookup!$A$2:$I$108,6,0)</f>
        <v>2.3699999999999999E-2</v>
      </c>
      <c r="P566">
        <f>VLOOKUP(G566,species.lookup!$A$2:$I$108,7,0)</f>
        <v>2.9752000000000001</v>
      </c>
      <c r="Q566">
        <f t="shared" si="8"/>
        <v>22.384548860432666</v>
      </c>
    </row>
    <row r="567" spans="1:17" x14ac:dyDescent="0.2">
      <c r="A567" s="32">
        <v>44141</v>
      </c>
      <c r="B567" s="33">
        <v>0.40277777777777801</v>
      </c>
      <c r="C567" t="s">
        <v>392</v>
      </c>
      <c r="D567" t="s">
        <v>384</v>
      </c>
      <c r="E567">
        <v>4</v>
      </c>
      <c r="F567">
        <v>5.5</v>
      </c>
      <c r="G567" t="s">
        <v>30</v>
      </c>
      <c r="H567">
        <v>4</v>
      </c>
      <c r="I567">
        <v>1</v>
      </c>
      <c r="K567" t="str">
        <f>VLOOKUP(G567,species.lookup!$A$2:$I$108,2,0)</f>
        <v>Ocean Surgeonfish</v>
      </c>
      <c r="L567" t="str">
        <f>VLOOKUP(G567,species.lookup!$A$2:$I$108,3,0)</f>
        <v>Acanthurus bahianus</v>
      </c>
      <c r="M567" t="str">
        <f>VLOOKUP(G567,species.lookup!$A$2:$I$108,4,0)</f>
        <v>Acanthuridae</v>
      </c>
      <c r="N567" t="str">
        <f>VLOOKUP(G567,species.lookup!$A$2:$I$108,5,0)</f>
        <v>Herbivores</v>
      </c>
      <c r="O567">
        <f>VLOOKUP(G567,species.lookup!$A$2:$I$108,6,0)</f>
        <v>2.3699999999999999E-2</v>
      </c>
      <c r="P567">
        <f>VLOOKUP(G567,species.lookup!$A$2:$I$108,7,0)</f>
        <v>2.9752000000000001</v>
      </c>
      <c r="Q567">
        <f t="shared" si="8"/>
        <v>1.4655385009405915</v>
      </c>
    </row>
    <row r="568" spans="1:17" x14ac:dyDescent="0.2">
      <c r="A568" s="32">
        <v>44141</v>
      </c>
      <c r="B568" s="33">
        <v>0.40277777777777801</v>
      </c>
      <c r="C568" t="s">
        <v>392</v>
      </c>
      <c r="D568" t="s">
        <v>384</v>
      </c>
      <c r="E568">
        <v>4</v>
      </c>
      <c r="F568">
        <v>5.5</v>
      </c>
      <c r="G568" t="s">
        <v>346</v>
      </c>
      <c r="H568">
        <v>13</v>
      </c>
      <c r="I568">
        <v>1</v>
      </c>
      <c r="J568" t="s">
        <v>386</v>
      </c>
      <c r="K568" t="str">
        <f>VLOOKUP(G568,species.lookup!$A$2:$I$108,2,0)</f>
        <v>Stoplight Parrotfish</v>
      </c>
      <c r="L568" t="str">
        <f>VLOOKUP(G568,species.lookup!$A$2:$I$108,3,0)</f>
        <v>Sparisoma viride</v>
      </c>
      <c r="M568" t="str">
        <f>VLOOKUP(G568,species.lookup!$A$2:$I$108,4,0)</f>
        <v>Scaridae</v>
      </c>
      <c r="N568" t="str">
        <f>VLOOKUP(G568,species.lookup!$A$2:$I$108,5,0)</f>
        <v>Herbivores</v>
      </c>
      <c r="O568">
        <f>VLOOKUP(G568,species.lookup!$A$2:$I$108,6,0)</f>
        <v>2.5000000000000001E-2</v>
      </c>
      <c r="P568">
        <f>VLOOKUP(G568,species.lookup!$A$2:$I$108,7,0)</f>
        <v>2.9214000000000002</v>
      </c>
      <c r="Q568">
        <f t="shared" si="8"/>
        <v>44.896668724352082</v>
      </c>
    </row>
    <row r="569" spans="1:17" x14ac:dyDescent="0.2">
      <c r="A569" s="32">
        <v>44141</v>
      </c>
      <c r="B569" s="33">
        <v>0.40277777777777801</v>
      </c>
      <c r="C569" t="s">
        <v>392</v>
      </c>
      <c r="D569" t="s">
        <v>384</v>
      </c>
      <c r="E569">
        <v>4</v>
      </c>
      <c r="F569">
        <v>5.5</v>
      </c>
      <c r="G569" t="s">
        <v>39</v>
      </c>
      <c r="H569">
        <v>5</v>
      </c>
      <c r="I569">
        <v>1</v>
      </c>
      <c r="K569" t="str">
        <f>VLOOKUP(G569,species.lookup!$A$2:$I$108,2,0)</f>
        <v>Blue Tang</v>
      </c>
      <c r="L569" t="str">
        <f>VLOOKUP(G569,species.lookup!$A$2:$I$108,3,0)</f>
        <v>Acanthurus coeruleus</v>
      </c>
      <c r="M569" t="str">
        <f>VLOOKUP(G569,species.lookup!$A$2:$I$108,4,0)</f>
        <v>Acanthuridae</v>
      </c>
      <c r="N569" t="str">
        <f>VLOOKUP(G569,species.lookup!$A$2:$I$108,5,0)</f>
        <v>Herbivores</v>
      </c>
      <c r="O569">
        <f>VLOOKUP(G569,species.lookup!$A$2:$I$108,6,0)</f>
        <v>4.1500000000000002E-2</v>
      </c>
      <c r="P569">
        <f>VLOOKUP(G569,species.lookup!$A$2:$I$108,7,0)</f>
        <v>2.8346</v>
      </c>
      <c r="Q569">
        <f t="shared" si="8"/>
        <v>3.9751037756219527</v>
      </c>
    </row>
    <row r="570" spans="1:17" x14ac:dyDescent="0.2">
      <c r="A570" s="32">
        <v>44141</v>
      </c>
      <c r="B570" s="33">
        <v>0.40277777777777801</v>
      </c>
      <c r="C570" t="s">
        <v>392</v>
      </c>
      <c r="D570" t="s">
        <v>384</v>
      </c>
      <c r="E570">
        <v>4</v>
      </c>
      <c r="F570">
        <v>5.5</v>
      </c>
      <c r="G570" t="s">
        <v>225</v>
      </c>
      <c r="H570">
        <v>8</v>
      </c>
      <c r="I570">
        <v>1</v>
      </c>
      <c r="K570" t="str">
        <f>VLOOKUP(G570,species.lookup!$A$2:$I$108,2,0)</f>
        <v>Hamlet spp.</v>
      </c>
      <c r="L570" t="str">
        <f>VLOOKUP(G570,species.lookup!$A$2:$I$108,3,0)</f>
        <v>Hypoplectrus puella</v>
      </c>
      <c r="M570" t="str">
        <f>VLOOKUP(G570,species.lookup!$A$2:$I$108,4,0)</f>
        <v>Serranidae</v>
      </c>
      <c r="N570" t="str">
        <f>VLOOKUP(G570,species.lookup!$A$2:$I$108,5,0)</f>
        <v>Carnivores</v>
      </c>
      <c r="O570">
        <f>VLOOKUP(G570,species.lookup!$A$2:$I$108,6,0)</f>
        <v>1.7780000000000001E-2</v>
      </c>
      <c r="P570">
        <f>VLOOKUP(G570,species.lookup!$A$2:$I$108,7,0)</f>
        <v>3.03</v>
      </c>
      <c r="Q570">
        <f t="shared" si="8"/>
        <v>9.6893449441386057</v>
      </c>
    </row>
    <row r="571" spans="1:17" x14ac:dyDescent="0.2">
      <c r="A571" s="32">
        <v>44141</v>
      </c>
      <c r="B571" s="33">
        <v>0.40277777777777801</v>
      </c>
      <c r="C571" t="s">
        <v>392</v>
      </c>
      <c r="D571" t="s">
        <v>384</v>
      </c>
      <c r="E571">
        <v>4</v>
      </c>
      <c r="F571">
        <v>5.5</v>
      </c>
      <c r="G571" t="s">
        <v>334</v>
      </c>
      <c r="H571">
        <v>11</v>
      </c>
      <c r="I571">
        <v>1</v>
      </c>
      <c r="J571" t="s">
        <v>387</v>
      </c>
      <c r="K571" t="str">
        <f>VLOOKUP(G571,species.lookup!$A$2:$I$108,2,0)</f>
        <v>Redband Parrotfish</v>
      </c>
      <c r="L571" t="str">
        <f>VLOOKUP(G571,species.lookup!$A$2:$I$108,3,0)</f>
        <v>Sparisoma aurofrenatum</v>
      </c>
      <c r="M571" t="str">
        <f>VLOOKUP(G571,species.lookup!$A$2:$I$108,4,0)</f>
        <v>Scaridae</v>
      </c>
      <c r="N571" t="str">
        <f>VLOOKUP(G571,species.lookup!$A$2:$I$108,5,0)</f>
        <v>Herbivores</v>
      </c>
      <c r="O571">
        <f>VLOOKUP(G571,species.lookup!$A$2:$I$108,6,0)</f>
        <v>4.5999999999999999E-3</v>
      </c>
      <c r="P571">
        <f>VLOOKUP(G571,species.lookup!$A$2:$I$108,7,0)</f>
        <v>3.4291</v>
      </c>
      <c r="Q571">
        <f t="shared" si="8"/>
        <v>17.131582750298794</v>
      </c>
    </row>
    <row r="572" spans="1:17" x14ac:dyDescent="0.2">
      <c r="A572" s="32">
        <v>44141</v>
      </c>
      <c r="B572" s="33">
        <v>0.40277777777777801</v>
      </c>
      <c r="C572" t="s">
        <v>392</v>
      </c>
      <c r="D572" t="s">
        <v>384</v>
      </c>
      <c r="E572">
        <v>4</v>
      </c>
      <c r="F572">
        <v>5.5</v>
      </c>
      <c r="G572" t="s">
        <v>200</v>
      </c>
      <c r="H572">
        <v>12</v>
      </c>
      <c r="I572">
        <v>1</v>
      </c>
      <c r="K572" t="str">
        <f>VLOOKUP(G572,species.lookup!$A$2:$I$108,2,0)</f>
        <v>Blackear Wrasse</v>
      </c>
      <c r="L572" t="str">
        <f>VLOOKUP(G572,species.lookup!$A$2:$I$108,3,0)</f>
        <v>Halichoeres poeyi</v>
      </c>
      <c r="M572" t="str">
        <f>VLOOKUP(G572,species.lookup!$A$2:$I$108,4,0)</f>
        <v>Labridae</v>
      </c>
      <c r="N572" t="str">
        <f>VLOOKUP(G572,species.lookup!$A$2:$I$108,5,0)</f>
        <v>Herbivores</v>
      </c>
      <c r="O572">
        <f>VLOOKUP(G572,species.lookup!$A$2:$I$108,6,0)</f>
        <v>1.023E-2</v>
      </c>
      <c r="P572">
        <f>VLOOKUP(G572,species.lookup!$A$2:$I$108,7,0)</f>
        <v>3.06</v>
      </c>
      <c r="Q572">
        <f t="shared" si="8"/>
        <v>20.519664070447615</v>
      </c>
    </row>
    <row r="573" spans="1:17" x14ac:dyDescent="0.2">
      <c r="A573" s="32">
        <v>44141</v>
      </c>
      <c r="B573" s="33">
        <v>0.40277777777777801</v>
      </c>
      <c r="C573" t="s">
        <v>392</v>
      </c>
      <c r="D573" t="s">
        <v>384</v>
      </c>
      <c r="E573">
        <v>4</v>
      </c>
      <c r="F573">
        <v>5.5</v>
      </c>
      <c r="G573" t="s">
        <v>197</v>
      </c>
      <c r="H573">
        <v>10</v>
      </c>
      <c r="I573">
        <v>1</v>
      </c>
      <c r="K573" t="str">
        <f>VLOOKUP(G573,species.lookup!$A$2:$I$108,2,0)</f>
        <v>Clown Wrasse</v>
      </c>
      <c r="L573" t="str">
        <f>VLOOKUP(G573,species.lookup!$A$2:$I$108,3,0)</f>
        <v>Halichoeres maculipinna </v>
      </c>
      <c r="M573" t="str">
        <f>VLOOKUP(G573,species.lookup!$A$2:$I$108,4,0)</f>
        <v>Labridae</v>
      </c>
      <c r="N573" t="str">
        <f>VLOOKUP(G573,species.lookup!$A$2:$I$108,5,0)</f>
        <v>Carnivores</v>
      </c>
      <c r="O573">
        <f>VLOOKUP(G573,species.lookup!$A$2:$I$108,6,0)</f>
        <v>1.047E-2</v>
      </c>
      <c r="P573">
        <f>VLOOKUP(G573,species.lookup!$A$2:$I$108,7,0)</f>
        <v>3.2</v>
      </c>
      <c r="Q573">
        <f t="shared" si="8"/>
        <v>16.593831725067879</v>
      </c>
    </row>
    <row r="574" spans="1:17" x14ac:dyDescent="0.2">
      <c r="A574" s="32">
        <v>44141</v>
      </c>
      <c r="B574" s="33">
        <v>0.40277777777777801</v>
      </c>
      <c r="C574" t="s">
        <v>392</v>
      </c>
      <c r="D574" t="s">
        <v>384</v>
      </c>
      <c r="E574">
        <v>4</v>
      </c>
      <c r="F574">
        <v>5.5</v>
      </c>
      <c r="G574" t="s">
        <v>318</v>
      </c>
      <c r="H574">
        <v>10</v>
      </c>
      <c r="I574">
        <v>1</v>
      </c>
      <c r="J574" t="s">
        <v>385</v>
      </c>
      <c r="K574" t="str">
        <f>VLOOKUP(G574,species.lookup!$A$2:$I$108,2,0)</f>
        <v>Striped Parrotfish</v>
      </c>
      <c r="L574" t="str">
        <f>VLOOKUP(G574,species.lookup!$A$2:$I$108,3,0)</f>
        <v>Scarus iserti</v>
      </c>
      <c r="M574" t="str">
        <f>VLOOKUP(G574,species.lookup!$A$2:$I$108,4,0)</f>
        <v>Scaridae</v>
      </c>
      <c r="N574" t="str">
        <f>VLOOKUP(G574,species.lookup!$A$2:$I$108,5,0)</f>
        <v>Herbivores</v>
      </c>
      <c r="O574">
        <f>VLOOKUP(G574,species.lookup!$A$2:$I$108,6,0)</f>
        <v>1.47E-2</v>
      </c>
      <c r="P574">
        <f>VLOOKUP(G574,species.lookup!$A$2:$I$108,7,0)</f>
        <v>3.0548000000000002</v>
      </c>
      <c r="Q574">
        <f t="shared" si="8"/>
        <v>16.676977189904147</v>
      </c>
    </row>
    <row r="575" spans="1:17" x14ac:dyDescent="0.2">
      <c r="A575" s="32">
        <v>44141</v>
      </c>
      <c r="B575" s="33">
        <v>0.40277777777777801</v>
      </c>
      <c r="C575" t="s">
        <v>392</v>
      </c>
      <c r="D575" t="s">
        <v>384</v>
      </c>
      <c r="E575">
        <v>4</v>
      </c>
      <c r="F575">
        <v>5.5</v>
      </c>
      <c r="G575" t="s">
        <v>346</v>
      </c>
      <c r="H575">
        <v>10</v>
      </c>
      <c r="I575">
        <v>1</v>
      </c>
      <c r="J575" t="s">
        <v>385</v>
      </c>
      <c r="K575" t="str">
        <f>VLOOKUP(G575,species.lookup!$A$2:$I$108,2,0)</f>
        <v>Stoplight Parrotfish</v>
      </c>
      <c r="L575" t="str">
        <f>VLOOKUP(G575,species.lookup!$A$2:$I$108,3,0)</f>
        <v>Sparisoma viride</v>
      </c>
      <c r="M575" t="str">
        <f>VLOOKUP(G575,species.lookup!$A$2:$I$108,4,0)</f>
        <v>Scaridae</v>
      </c>
      <c r="N575" t="str">
        <f>VLOOKUP(G575,species.lookup!$A$2:$I$108,5,0)</f>
        <v>Herbivores</v>
      </c>
      <c r="O575">
        <f>VLOOKUP(G575,species.lookup!$A$2:$I$108,6,0)</f>
        <v>2.5000000000000001E-2</v>
      </c>
      <c r="P575">
        <f>VLOOKUP(G575,species.lookup!$A$2:$I$108,7,0)</f>
        <v>2.9214000000000002</v>
      </c>
      <c r="Q575">
        <f t="shared" si="8"/>
        <v>20.861234677071096</v>
      </c>
    </row>
    <row r="576" spans="1:17" x14ac:dyDescent="0.2">
      <c r="A576" s="32">
        <v>44141</v>
      </c>
      <c r="B576" s="33">
        <v>0.40277777777777801</v>
      </c>
      <c r="C576" t="s">
        <v>392</v>
      </c>
      <c r="D576" t="s">
        <v>384</v>
      </c>
      <c r="E576">
        <v>4</v>
      </c>
      <c r="F576">
        <v>5.5</v>
      </c>
      <c r="G576" t="s">
        <v>346</v>
      </c>
      <c r="H576">
        <v>8</v>
      </c>
      <c r="I576">
        <v>1</v>
      </c>
      <c r="J576" t="s">
        <v>385</v>
      </c>
      <c r="K576" t="str">
        <f>VLOOKUP(G576,species.lookup!$A$2:$I$108,2,0)</f>
        <v>Stoplight Parrotfish</v>
      </c>
      <c r="L576" t="str">
        <f>VLOOKUP(G576,species.lookup!$A$2:$I$108,3,0)</f>
        <v>Sparisoma viride</v>
      </c>
      <c r="M576" t="str">
        <f>VLOOKUP(G576,species.lookup!$A$2:$I$108,4,0)</f>
        <v>Scaridae</v>
      </c>
      <c r="N576" t="str">
        <f>VLOOKUP(G576,species.lookup!$A$2:$I$108,5,0)</f>
        <v>Herbivores</v>
      </c>
      <c r="O576">
        <f>VLOOKUP(G576,species.lookup!$A$2:$I$108,6,0)</f>
        <v>2.5000000000000001E-2</v>
      </c>
      <c r="P576">
        <f>VLOOKUP(G576,species.lookup!$A$2:$I$108,7,0)</f>
        <v>2.9214000000000002</v>
      </c>
      <c r="Q576">
        <f t="shared" si="8"/>
        <v>10.869938743553069</v>
      </c>
    </row>
    <row r="577" spans="1:17" x14ac:dyDescent="0.2">
      <c r="A577" s="32">
        <v>44141</v>
      </c>
      <c r="B577" s="33">
        <v>0.40277777777777801</v>
      </c>
      <c r="C577" t="s">
        <v>392</v>
      </c>
      <c r="D577" t="s">
        <v>384</v>
      </c>
      <c r="E577">
        <v>4</v>
      </c>
      <c r="F577">
        <v>5.5</v>
      </c>
      <c r="G577" t="s">
        <v>124</v>
      </c>
      <c r="H577">
        <v>8</v>
      </c>
      <c r="I577">
        <v>2</v>
      </c>
      <c r="K577" t="str">
        <f>VLOOKUP(G577,species.lookup!$A$2:$I$108,2,0)</f>
        <v>Brown Chromis</v>
      </c>
      <c r="L577" t="str">
        <f>VLOOKUP(G577,species.lookup!$A$2:$I$108,3,0)</f>
        <v>Chromis multilineata</v>
      </c>
      <c r="M577" t="str">
        <f>VLOOKUP(G577,species.lookup!$A$2:$I$108,4,0)</f>
        <v>Pomacentridae</v>
      </c>
      <c r="N577" t="str">
        <f>VLOOKUP(G577,species.lookup!$A$2:$I$108,5,0)</f>
        <v>Planktivore</v>
      </c>
      <c r="O577">
        <f>VLOOKUP(G577,species.lookup!$A$2:$I$108,6,0)</f>
        <v>1.4789999999999999E-2</v>
      </c>
      <c r="P577">
        <f>VLOOKUP(G577,species.lookup!$A$2:$I$108,7,0)</f>
        <v>2.98</v>
      </c>
      <c r="Q577">
        <f t="shared" si="8"/>
        <v>7.2640083583081712</v>
      </c>
    </row>
    <row r="578" spans="1:17" x14ac:dyDescent="0.2">
      <c r="A578" s="32">
        <v>44141</v>
      </c>
      <c r="B578" s="33">
        <v>0.40277777777777801</v>
      </c>
      <c r="C578" t="s">
        <v>392</v>
      </c>
      <c r="D578" t="s">
        <v>384</v>
      </c>
      <c r="E578">
        <v>4</v>
      </c>
      <c r="F578">
        <v>5.5</v>
      </c>
      <c r="G578" t="s">
        <v>365</v>
      </c>
      <c r="H578">
        <v>8</v>
      </c>
      <c r="I578">
        <v>3</v>
      </c>
      <c r="K578" t="str">
        <f>VLOOKUP(G578,species.lookup!$A$2:$I$108,2,0)</f>
        <v>3-spot Damselfish</v>
      </c>
      <c r="L578" t="str">
        <f>VLOOKUP(G578,species.lookup!$A$2:$I$108,3,0)</f>
        <v>Stegastes planifrons</v>
      </c>
      <c r="M578" t="str">
        <f>VLOOKUP(G578,species.lookup!$A$2:$I$108,4,0)</f>
        <v>Pomacentridae</v>
      </c>
      <c r="N578" t="str">
        <f>VLOOKUP(G578,species.lookup!$A$2:$I$108,5,0)</f>
        <v>Omnivores</v>
      </c>
      <c r="O578">
        <f>VLOOKUP(G578,species.lookup!$A$2:$I$108,6,0)</f>
        <v>2.188E-2</v>
      </c>
      <c r="P578">
        <f>VLOOKUP(G578,species.lookup!$A$2:$I$108,7,0)</f>
        <v>2.96</v>
      </c>
      <c r="Q578">
        <f t="shared" si="8"/>
        <v>10.308457367384195</v>
      </c>
    </row>
    <row r="579" spans="1:17" x14ac:dyDescent="0.2">
      <c r="A579" s="32">
        <v>44141</v>
      </c>
      <c r="B579" s="33">
        <v>0.40277777777777801</v>
      </c>
      <c r="C579" t="s">
        <v>392</v>
      </c>
      <c r="D579" t="s">
        <v>384</v>
      </c>
      <c r="E579">
        <v>4</v>
      </c>
      <c r="F579">
        <v>5.5</v>
      </c>
      <c r="G579" t="s">
        <v>365</v>
      </c>
      <c r="H579">
        <v>6</v>
      </c>
      <c r="I579">
        <v>3</v>
      </c>
      <c r="K579" t="str">
        <f>VLOOKUP(G579,species.lookup!$A$2:$I$108,2,0)</f>
        <v>3-spot Damselfish</v>
      </c>
      <c r="L579" t="str">
        <f>VLOOKUP(G579,species.lookup!$A$2:$I$108,3,0)</f>
        <v>Stegastes planifrons</v>
      </c>
      <c r="M579" t="str">
        <f>VLOOKUP(G579,species.lookup!$A$2:$I$108,4,0)</f>
        <v>Pomacentridae</v>
      </c>
      <c r="N579" t="str">
        <f>VLOOKUP(G579,species.lookup!$A$2:$I$108,5,0)</f>
        <v>Omnivores</v>
      </c>
      <c r="O579">
        <f>VLOOKUP(G579,species.lookup!$A$2:$I$108,6,0)</f>
        <v>2.188E-2</v>
      </c>
      <c r="P579">
        <f>VLOOKUP(G579,species.lookup!$A$2:$I$108,7,0)</f>
        <v>2.96</v>
      </c>
      <c r="Q579">
        <f t="shared" ref="Q579:Q642" si="9">O579*H579^P579</f>
        <v>4.3992132912140169</v>
      </c>
    </row>
    <row r="580" spans="1:17" x14ac:dyDescent="0.2">
      <c r="A580" s="32">
        <v>44141</v>
      </c>
      <c r="B580" s="33">
        <v>0.40277777777777801</v>
      </c>
      <c r="C580" t="s">
        <v>392</v>
      </c>
      <c r="D580" t="s">
        <v>384</v>
      </c>
      <c r="E580">
        <v>4</v>
      </c>
      <c r="F580">
        <v>5.5</v>
      </c>
      <c r="G580" t="s">
        <v>374</v>
      </c>
      <c r="H580">
        <v>3</v>
      </c>
      <c r="I580">
        <v>15</v>
      </c>
      <c r="K580" t="str">
        <f>VLOOKUP(G580,species.lookup!$A$2:$I$108,2,0)</f>
        <v>Bluehead Wrasse</v>
      </c>
      <c r="L580" t="str">
        <f>VLOOKUP(G580,species.lookup!$A$2:$I$108,3,0)</f>
        <v>Thalassoma bifasciatum</v>
      </c>
      <c r="M580" t="str">
        <f>VLOOKUP(G580,species.lookup!$A$2:$I$108,4,0)</f>
        <v>Labridae</v>
      </c>
      <c r="N580" t="str">
        <f>VLOOKUP(G580,species.lookup!$A$2:$I$108,5,0)</f>
        <v>Carnivores</v>
      </c>
      <c r="O580">
        <f>VLOOKUP(G580,species.lookup!$A$2:$I$108,6,0)</f>
        <v>8.9099999999999995E-3</v>
      </c>
      <c r="P580">
        <f>VLOOKUP(G580,species.lookup!$A$2:$I$108,7,0)</f>
        <v>3.01</v>
      </c>
      <c r="Q580">
        <f t="shared" si="9"/>
        <v>0.24322750267948948</v>
      </c>
    </row>
    <row r="581" spans="1:17" x14ac:dyDescent="0.2">
      <c r="A581" s="32">
        <v>44141</v>
      </c>
      <c r="B581" s="33">
        <v>0.40277777777777801</v>
      </c>
      <c r="C581" t="s">
        <v>392</v>
      </c>
      <c r="D581" t="s">
        <v>384</v>
      </c>
      <c r="E581">
        <v>4</v>
      </c>
      <c r="F581">
        <v>5.5</v>
      </c>
      <c r="G581" t="s">
        <v>374</v>
      </c>
      <c r="H581">
        <v>4</v>
      </c>
      <c r="I581">
        <v>15</v>
      </c>
      <c r="K581" t="str">
        <f>VLOOKUP(G581,species.lookup!$A$2:$I$108,2,0)</f>
        <v>Bluehead Wrasse</v>
      </c>
      <c r="L581" t="str">
        <f>VLOOKUP(G581,species.lookup!$A$2:$I$108,3,0)</f>
        <v>Thalassoma bifasciatum</v>
      </c>
      <c r="M581" t="str">
        <f>VLOOKUP(G581,species.lookup!$A$2:$I$108,4,0)</f>
        <v>Labridae</v>
      </c>
      <c r="N581" t="str">
        <f>VLOOKUP(G581,species.lookup!$A$2:$I$108,5,0)</f>
        <v>Carnivores</v>
      </c>
      <c r="O581">
        <f>VLOOKUP(G581,species.lookup!$A$2:$I$108,6,0)</f>
        <v>8.9099999999999995E-3</v>
      </c>
      <c r="P581">
        <f>VLOOKUP(G581,species.lookup!$A$2:$I$108,7,0)</f>
        <v>3.01</v>
      </c>
      <c r="Q581">
        <f t="shared" si="9"/>
        <v>0.5782002537554658</v>
      </c>
    </row>
    <row r="582" spans="1:17" x14ac:dyDescent="0.2">
      <c r="A582" s="32">
        <v>44141</v>
      </c>
      <c r="B582" s="33">
        <v>0.40277777777777801</v>
      </c>
      <c r="C582" t="s">
        <v>392</v>
      </c>
      <c r="D582" t="s">
        <v>384</v>
      </c>
      <c r="E582">
        <v>5</v>
      </c>
      <c r="F582">
        <v>4.3</v>
      </c>
      <c r="G582" t="s">
        <v>346</v>
      </c>
      <c r="H582">
        <v>3</v>
      </c>
      <c r="I582">
        <v>1</v>
      </c>
      <c r="J582" t="s">
        <v>385</v>
      </c>
      <c r="K582" t="str">
        <f>VLOOKUP(G582,species.lookup!$A$2:$I$108,2,0)</f>
        <v>Stoplight Parrotfish</v>
      </c>
      <c r="L582" t="str">
        <f>VLOOKUP(G582,species.lookup!$A$2:$I$108,3,0)</f>
        <v>Sparisoma viride</v>
      </c>
      <c r="M582" t="str">
        <f>VLOOKUP(G582,species.lookup!$A$2:$I$108,4,0)</f>
        <v>Scaridae</v>
      </c>
      <c r="N582" t="str">
        <f>VLOOKUP(G582,species.lookup!$A$2:$I$108,5,0)</f>
        <v>Herbivores</v>
      </c>
      <c r="O582">
        <f>VLOOKUP(G582,species.lookup!$A$2:$I$108,6,0)</f>
        <v>2.5000000000000001E-2</v>
      </c>
      <c r="P582">
        <f>VLOOKUP(G582,species.lookup!$A$2:$I$108,7,0)</f>
        <v>2.9214000000000002</v>
      </c>
      <c r="Q582">
        <f t="shared" si="9"/>
        <v>0.61915878909606581</v>
      </c>
    </row>
    <row r="583" spans="1:17" x14ac:dyDescent="0.2">
      <c r="A583" s="32">
        <v>44141</v>
      </c>
      <c r="B583" s="33">
        <v>0.40277777777777801</v>
      </c>
      <c r="C583" t="s">
        <v>392</v>
      </c>
      <c r="D583" t="s">
        <v>384</v>
      </c>
      <c r="E583">
        <v>5</v>
      </c>
      <c r="F583">
        <v>4.3</v>
      </c>
      <c r="G583" t="s">
        <v>346</v>
      </c>
      <c r="H583">
        <v>5</v>
      </c>
      <c r="I583">
        <v>1</v>
      </c>
      <c r="J583" t="s">
        <v>385</v>
      </c>
      <c r="K583" t="str">
        <f>VLOOKUP(G583,species.lookup!$A$2:$I$108,2,0)</f>
        <v>Stoplight Parrotfish</v>
      </c>
      <c r="L583" t="str">
        <f>VLOOKUP(G583,species.lookup!$A$2:$I$108,3,0)</f>
        <v>Sparisoma viride</v>
      </c>
      <c r="M583" t="str">
        <f>VLOOKUP(G583,species.lookup!$A$2:$I$108,4,0)</f>
        <v>Scaridae</v>
      </c>
      <c r="N583" t="str">
        <f>VLOOKUP(G583,species.lookup!$A$2:$I$108,5,0)</f>
        <v>Herbivores</v>
      </c>
      <c r="O583">
        <f>VLOOKUP(G583,species.lookup!$A$2:$I$108,6,0)</f>
        <v>2.5000000000000001E-2</v>
      </c>
      <c r="P583">
        <f>VLOOKUP(G583,species.lookup!$A$2:$I$108,7,0)</f>
        <v>2.9214000000000002</v>
      </c>
      <c r="Q583">
        <f t="shared" si="9"/>
        <v>2.7536642058777425</v>
      </c>
    </row>
    <row r="584" spans="1:17" x14ac:dyDescent="0.2">
      <c r="A584" s="32">
        <v>44141</v>
      </c>
      <c r="B584" s="33">
        <v>0.40277777777777801</v>
      </c>
      <c r="C584" t="s">
        <v>392</v>
      </c>
      <c r="D584" t="s">
        <v>384</v>
      </c>
      <c r="E584">
        <v>5</v>
      </c>
      <c r="F584">
        <v>4.3</v>
      </c>
      <c r="G584" t="s">
        <v>346</v>
      </c>
      <c r="H584">
        <v>10</v>
      </c>
      <c r="I584">
        <v>1</v>
      </c>
      <c r="J584" t="s">
        <v>385</v>
      </c>
      <c r="K584" t="str">
        <f>VLOOKUP(G584,species.lookup!$A$2:$I$108,2,0)</f>
        <v>Stoplight Parrotfish</v>
      </c>
      <c r="L584" t="str">
        <f>VLOOKUP(G584,species.lookup!$A$2:$I$108,3,0)</f>
        <v>Sparisoma viride</v>
      </c>
      <c r="M584" t="str">
        <f>VLOOKUP(G584,species.lookup!$A$2:$I$108,4,0)</f>
        <v>Scaridae</v>
      </c>
      <c r="N584" t="str">
        <f>VLOOKUP(G584,species.lookup!$A$2:$I$108,5,0)</f>
        <v>Herbivores</v>
      </c>
      <c r="O584">
        <f>VLOOKUP(G584,species.lookup!$A$2:$I$108,6,0)</f>
        <v>2.5000000000000001E-2</v>
      </c>
      <c r="P584">
        <f>VLOOKUP(G584,species.lookup!$A$2:$I$108,7,0)</f>
        <v>2.9214000000000002</v>
      </c>
      <c r="Q584">
        <f t="shared" si="9"/>
        <v>20.861234677071096</v>
      </c>
    </row>
    <row r="585" spans="1:17" x14ac:dyDescent="0.2">
      <c r="A585" s="32">
        <v>44141</v>
      </c>
      <c r="B585" s="33">
        <v>0.40277777777777801</v>
      </c>
      <c r="C585" t="s">
        <v>392</v>
      </c>
      <c r="D585" t="s">
        <v>384</v>
      </c>
      <c r="E585">
        <v>5</v>
      </c>
      <c r="F585">
        <v>4.3</v>
      </c>
      <c r="G585" t="s">
        <v>324</v>
      </c>
      <c r="H585">
        <v>4</v>
      </c>
      <c r="I585">
        <v>5</v>
      </c>
      <c r="J585" t="s">
        <v>385</v>
      </c>
      <c r="K585" t="str">
        <f>VLOOKUP(G585,species.lookup!$A$2:$I$108,2,0)</f>
        <v>Queen Parrotfish</v>
      </c>
      <c r="L585" t="str">
        <f>VLOOKUP(G585,species.lookup!$A$2:$I$108,3,0)</f>
        <v>Scarus vetula</v>
      </c>
      <c r="M585" t="str">
        <f>VLOOKUP(G585,species.lookup!$A$2:$I$108,4,0)</f>
        <v>Scaridae</v>
      </c>
      <c r="N585" t="str">
        <f>VLOOKUP(G585,species.lookup!$A$2:$I$108,5,0)</f>
        <v>Herbivores</v>
      </c>
      <c r="O585">
        <f>VLOOKUP(G585,species.lookup!$A$2:$I$108,6,0)</f>
        <v>2.5000000000000001E-2</v>
      </c>
      <c r="P585">
        <f>VLOOKUP(G585,species.lookup!$A$2:$I$108,7,0)</f>
        <v>2.9214000000000002</v>
      </c>
      <c r="Q585">
        <f t="shared" si="9"/>
        <v>1.4348221330880631</v>
      </c>
    </row>
    <row r="586" spans="1:17" x14ac:dyDescent="0.2">
      <c r="A586" s="32">
        <v>44141</v>
      </c>
      <c r="B586" s="33">
        <v>0.40277777777777801</v>
      </c>
      <c r="C586" t="s">
        <v>392</v>
      </c>
      <c r="D586" t="s">
        <v>384</v>
      </c>
      <c r="E586">
        <v>5</v>
      </c>
      <c r="F586">
        <v>4.3</v>
      </c>
      <c r="G586" t="s">
        <v>324</v>
      </c>
      <c r="H586">
        <v>5</v>
      </c>
      <c r="I586">
        <v>5</v>
      </c>
      <c r="J586" t="s">
        <v>385</v>
      </c>
      <c r="K586" t="str">
        <f>VLOOKUP(G586,species.lookup!$A$2:$I$108,2,0)</f>
        <v>Queen Parrotfish</v>
      </c>
      <c r="L586" t="str">
        <f>VLOOKUP(G586,species.lookup!$A$2:$I$108,3,0)</f>
        <v>Scarus vetula</v>
      </c>
      <c r="M586" t="str">
        <f>VLOOKUP(G586,species.lookup!$A$2:$I$108,4,0)</f>
        <v>Scaridae</v>
      </c>
      <c r="N586" t="str">
        <f>VLOOKUP(G586,species.lookup!$A$2:$I$108,5,0)</f>
        <v>Herbivores</v>
      </c>
      <c r="O586">
        <f>VLOOKUP(G586,species.lookup!$A$2:$I$108,6,0)</f>
        <v>2.5000000000000001E-2</v>
      </c>
      <c r="P586">
        <f>VLOOKUP(G586,species.lookup!$A$2:$I$108,7,0)</f>
        <v>2.9214000000000002</v>
      </c>
      <c r="Q586">
        <f t="shared" si="9"/>
        <v>2.7536642058777425</v>
      </c>
    </row>
    <row r="587" spans="1:17" x14ac:dyDescent="0.2">
      <c r="A587" s="32">
        <v>44141</v>
      </c>
      <c r="B587" s="33">
        <v>0.40277777777777801</v>
      </c>
      <c r="C587" t="s">
        <v>392</v>
      </c>
      <c r="D587" t="s">
        <v>384</v>
      </c>
      <c r="E587">
        <v>5</v>
      </c>
      <c r="F587">
        <v>4.3</v>
      </c>
      <c r="G587" t="s">
        <v>324</v>
      </c>
      <c r="H587">
        <v>3</v>
      </c>
      <c r="I587">
        <v>6</v>
      </c>
      <c r="J587" t="s">
        <v>385</v>
      </c>
      <c r="K587" t="str">
        <f>VLOOKUP(G587,species.lookup!$A$2:$I$108,2,0)</f>
        <v>Queen Parrotfish</v>
      </c>
      <c r="L587" t="str">
        <f>VLOOKUP(G587,species.lookup!$A$2:$I$108,3,0)</f>
        <v>Scarus vetula</v>
      </c>
      <c r="M587" t="str">
        <f>VLOOKUP(G587,species.lookup!$A$2:$I$108,4,0)</f>
        <v>Scaridae</v>
      </c>
      <c r="N587" t="str">
        <f>VLOOKUP(G587,species.lookup!$A$2:$I$108,5,0)</f>
        <v>Herbivores</v>
      </c>
      <c r="O587">
        <f>VLOOKUP(G587,species.lookup!$A$2:$I$108,6,0)</f>
        <v>2.5000000000000001E-2</v>
      </c>
      <c r="P587">
        <f>VLOOKUP(G587,species.lookup!$A$2:$I$108,7,0)</f>
        <v>2.9214000000000002</v>
      </c>
      <c r="Q587">
        <f t="shared" si="9"/>
        <v>0.61915878909606581</v>
      </c>
    </row>
    <row r="588" spans="1:17" x14ac:dyDescent="0.2">
      <c r="A588" s="32">
        <v>44141</v>
      </c>
      <c r="B588" s="33">
        <v>0.40277777777777801</v>
      </c>
      <c r="C588" t="s">
        <v>392</v>
      </c>
      <c r="D588" t="s">
        <v>384</v>
      </c>
      <c r="E588">
        <v>5</v>
      </c>
      <c r="F588">
        <v>4.3</v>
      </c>
      <c r="G588" t="s">
        <v>324</v>
      </c>
      <c r="H588">
        <v>8</v>
      </c>
      <c r="I588">
        <v>1</v>
      </c>
      <c r="J588" t="s">
        <v>385</v>
      </c>
      <c r="K588" t="str">
        <f>VLOOKUP(G588,species.lookup!$A$2:$I$108,2,0)</f>
        <v>Queen Parrotfish</v>
      </c>
      <c r="L588" t="str">
        <f>VLOOKUP(G588,species.lookup!$A$2:$I$108,3,0)</f>
        <v>Scarus vetula</v>
      </c>
      <c r="M588" t="str">
        <f>VLOOKUP(G588,species.lookup!$A$2:$I$108,4,0)</f>
        <v>Scaridae</v>
      </c>
      <c r="N588" t="str">
        <f>VLOOKUP(G588,species.lookup!$A$2:$I$108,5,0)</f>
        <v>Herbivores</v>
      </c>
      <c r="O588">
        <f>VLOOKUP(G588,species.lookup!$A$2:$I$108,6,0)</f>
        <v>2.5000000000000001E-2</v>
      </c>
      <c r="P588">
        <f>VLOOKUP(G588,species.lookup!$A$2:$I$108,7,0)</f>
        <v>2.9214000000000002</v>
      </c>
      <c r="Q588">
        <f t="shared" si="9"/>
        <v>10.869938743553069</v>
      </c>
    </row>
    <row r="589" spans="1:17" x14ac:dyDescent="0.2">
      <c r="A589" s="32">
        <v>44141</v>
      </c>
      <c r="B589" s="33">
        <v>0.40277777777777801</v>
      </c>
      <c r="C589" t="s">
        <v>392</v>
      </c>
      <c r="D589" t="s">
        <v>384</v>
      </c>
      <c r="E589">
        <v>5</v>
      </c>
      <c r="F589">
        <v>4.3</v>
      </c>
      <c r="G589" t="s">
        <v>334</v>
      </c>
      <c r="H589">
        <v>4</v>
      </c>
      <c r="I589">
        <v>5</v>
      </c>
      <c r="J589" t="s">
        <v>385</v>
      </c>
      <c r="K589" t="str">
        <f>VLOOKUP(G589,species.lookup!$A$2:$I$108,2,0)</f>
        <v>Redband Parrotfish</v>
      </c>
      <c r="L589" t="str">
        <f>VLOOKUP(G589,species.lookup!$A$2:$I$108,3,0)</f>
        <v>Sparisoma aurofrenatum</v>
      </c>
      <c r="M589" t="str">
        <f>VLOOKUP(G589,species.lookup!$A$2:$I$108,4,0)</f>
        <v>Scaridae</v>
      </c>
      <c r="N589" t="str">
        <f>VLOOKUP(G589,species.lookup!$A$2:$I$108,5,0)</f>
        <v>Herbivores</v>
      </c>
      <c r="O589">
        <f>VLOOKUP(G589,species.lookup!$A$2:$I$108,6,0)</f>
        <v>4.5999999999999999E-3</v>
      </c>
      <c r="P589">
        <f>VLOOKUP(G589,species.lookup!$A$2:$I$108,7,0)</f>
        <v>3.4291</v>
      </c>
      <c r="Q589">
        <f t="shared" si="9"/>
        <v>0.53368100802107599</v>
      </c>
    </row>
    <row r="590" spans="1:17" x14ac:dyDescent="0.2">
      <c r="A590" s="32">
        <v>44141</v>
      </c>
      <c r="B590" s="33">
        <v>0.40277777777777801</v>
      </c>
      <c r="C590" t="s">
        <v>392</v>
      </c>
      <c r="D590" t="s">
        <v>384</v>
      </c>
      <c r="E590">
        <v>5</v>
      </c>
      <c r="F590">
        <v>4.3</v>
      </c>
      <c r="G590" t="s">
        <v>334</v>
      </c>
      <c r="H590">
        <v>10</v>
      </c>
      <c r="I590">
        <v>1</v>
      </c>
      <c r="J590" t="s">
        <v>385</v>
      </c>
      <c r="K590" t="str">
        <f>VLOOKUP(G590,species.lookup!$A$2:$I$108,2,0)</f>
        <v>Redband Parrotfish</v>
      </c>
      <c r="L590" t="str">
        <f>VLOOKUP(G590,species.lookup!$A$2:$I$108,3,0)</f>
        <v>Sparisoma aurofrenatum</v>
      </c>
      <c r="M590" t="str">
        <f>VLOOKUP(G590,species.lookup!$A$2:$I$108,4,0)</f>
        <v>Scaridae</v>
      </c>
      <c r="N590" t="str">
        <f>VLOOKUP(G590,species.lookup!$A$2:$I$108,5,0)</f>
        <v>Herbivores</v>
      </c>
      <c r="O590">
        <f>VLOOKUP(G590,species.lookup!$A$2:$I$108,6,0)</f>
        <v>4.5999999999999999E-3</v>
      </c>
      <c r="P590">
        <f>VLOOKUP(G590,species.lookup!$A$2:$I$108,7,0)</f>
        <v>3.4291</v>
      </c>
      <c r="Q590">
        <f t="shared" si="9"/>
        <v>12.355429065196462</v>
      </c>
    </row>
    <row r="591" spans="1:17" x14ac:dyDescent="0.2">
      <c r="A591" s="32">
        <v>44141</v>
      </c>
      <c r="B591" s="33">
        <v>0.40277777777777801</v>
      </c>
      <c r="C591" t="s">
        <v>392</v>
      </c>
      <c r="D591" t="s">
        <v>384</v>
      </c>
      <c r="E591">
        <v>5</v>
      </c>
      <c r="F591">
        <v>4.3</v>
      </c>
      <c r="G591" t="s">
        <v>321</v>
      </c>
      <c r="H591">
        <v>8</v>
      </c>
      <c r="I591">
        <v>8</v>
      </c>
      <c r="J591" t="s">
        <v>385</v>
      </c>
      <c r="K591" t="str">
        <f>VLOOKUP(G591,species.lookup!$A$2:$I$108,2,0)</f>
        <v>Princess Parrotfish</v>
      </c>
      <c r="L591" t="str">
        <f>VLOOKUP(G591,species.lookup!$A$2:$I$108,3,0)</f>
        <v>Scarus taeniopterus</v>
      </c>
      <c r="M591" t="str">
        <f>VLOOKUP(G591,species.lookup!$A$2:$I$108,4,0)</f>
        <v>Scaridae</v>
      </c>
      <c r="N591" t="str">
        <f>VLOOKUP(G591,species.lookup!$A$2:$I$108,5,0)</f>
        <v>Herbivores</v>
      </c>
      <c r="O591">
        <f>VLOOKUP(G591,species.lookup!$A$2:$I$108,6,0)</f>
        <v>3.3500000000000002E-2</v>
      </c>
      <c r="P591">
        <f>VLOOKUP(G591,species.lookup!$A$2:$I$108,7,0)</f>
        <v>2.7086000000000001</v>
      </c>
      <c r="Q591">
        <f t="shared" si="9"/>
        <v>9.3573817111532165</v>
      </c>
    </row>
    <row r="592" spans="1:17" x14ac:dyDescent="0.2">
      <c r="A592" s="32">
        <v>44141</v>
      </c>
      <c r="B592" s="33">
        <v>0.40277777777777801</v>
      </c>
      <c r="C592" t="s">
        <v>392</v>
      </c>
      <c r="D592" t="s">
        <v>384</v>
      </c>
      <c r="E592">
        <v>5</v>
      </c>
      <c r="F592">
        <v>4.3</v>
      </c>
      <c r="G592" t="s">
        <v>318</v>
      </c>
      <c r="H592">
        <v>8</v>
      </c>
      <c r="I592">
        <v>15</v>
      </c>
      <c r="J592" t="s">
        <v>385</v>
      </c>
      <c r="K592" t="str">
        <f>VLOOKUP(G592,species.lookup!$A$2:$I$108,2,0)</f>
        <v>Striped Parrotfish</v>
      </c>
      <c r="L592" t="str">
        <f>VLOOKUP(G592,species.lookup!$A$2:$I$108,3,0)</f>
        <v>Scarus iserti</v>
      </c>
      <c r="M592" t="str">
        <f>VLOOKUP(G592,species.lookup!$A$2:$I$108,4,0)</f>
        <v>Scaridae</v>
      </c>
      <c r="N592" t="str">
        <f>VLOOKUP(G592,species.lookup!$A$2:$I$108,5,0)</f>
        <v>Herbivores</v>
      </c>
      <c r="O592">
        <f>VLOOKUP(G592,species.lookup!$A$2:$I$108,6,0)</f>
        <v>1.47E-2</v>
      </c>
      <c r="P592">
        <f>VLOOKUP(G592,species.lookup!$A$2:$I$108,7,0)</f>
        <v>3.0548000000000002</v>
      </c>
      <c r="Q592">
        <f t="shared" si="9"/>
        <v>8.4348356905685886</v>
      </c>
    </row>
    <row r="593" spans="1:17" x14ac:dyDescent="0.2">
      <c r="A593" s="32">
        <v>44141</v>
      </c>
      <c r="B593" s="33">
        <v>0.40277777777777801</v>
      </c>
      <c r="C593" t="s">
        <v>392</v>
      </c>
      <c r="D593" t="s">
        <v>384</v>
      </c>
      <c r="E593">
        <v>5</v>
      </c>
      <c r="F593">
        <v>4.3</v>
      </c>
      <c r="G593" t="s">
        <v>318</v>
      </c>
      <c r="H593">
        <v>10</v>
      </c>
      <c r="I593">
        <v>5</v>
      </c>
      <c r="J593" t="s">
        <v>385</v>
      </c>
      <c r="K593" t="str">
        <f>VLOOKUP(G593,species.lookup!$A$2:$I$108,2,0)</f>
        <v>Striped Parrotfish</v>
      </c>
      <c r="L593" t="str">
        <f>VLOOKUP(G593,species.lookup!$A$2:$I$108,3,0)</f>
        <v>Scarus iserti</v>
      </c>
      <c r="M593" t="str">
        <f>VLOOKUP(G593,species.lookup!$A$2:$I$108,4,0)</f>
        <v>Scaridae</v>
      </c>
      <c r="N593" t="str">
        <f>VLOOKUP(G593,species.lookup!$A$2:$I$108,5,0)</f>
        <v>Herbivores</v>
      </c>
      <c r="O593">
        <f>VLOOKUP(G593,species.lookup!$A$2:$I$108,6,0)</f>
        <v>1.47E-2</v>
      </c>
      <c r="P593">
        <f>VLOOKUP(G593,species.lookup!$A$2:$I$108,7,0)</f>
        <v>3.0548000000000002</v>
      </c>
      <c r="Q593">
        <f t="shared" si="9"/>
        <v>16.676977189904147</v>
      </c>
    </row>
    <row r="594" spans="1:17" x14ac:dyDescent="0.2">
      <c r="A594" s="32">
        <v>44141</v>
      </c>
      <c r="B594" s="33">
        <v>0.40277777777777801</v>
      </c>
      <c r="C594" t="s">
        <v>392</v>
      </c>
      <c r="D594" t="s">
        <v>384</v>
      </c>
      <c r="E594">
        <v>5</v>
      </c>
      <c r="F594">
        <v>4.3</v>
      </c>
      <c r="G594" t="s">
        <v>30</v>
      </c>
      <c r="H594">
        <v>18</v>
      </c>
      <c r="I594">
        <v>1</v>
      </c>
      <c r="K594" t="str">
        <f>VLOOKUP(G594,species.lookup!$A$2:$I$108,2,0)</f>
        <v>Ocean Surgeonfish</v>
      </c>
      <c r="L594" t="str">
        <f>VLOOKUP(G594,species.lookup!$A$2:$I$108,3,0)</f>
        <v>Acanthurus bahianus</v>
      </c>
      <c r="M594" t="str">
        <f>VLOOKUP(G594,species.lookup!$A$2:$I$108,4,0)</f>
        <v>Acanthuridae</v>
      </c>
      <c r="N594" t="str">
        <f>VLOOKUP(G594,species.lookup!$A$2:$I$108,5,0)</f>
        <v>Herbivores</v>
      </c>
      <c r="O594">
        <f>VLOOKUP(G594,species.lookup!$A$2:$I$108,6,0)</f>
        <v>2.3699999999999999E-2</v>
      </c>
      <c r="P594">
        <f>VLOOKUP(G594,species.lookup!$A$2:$I$108,7,0)</f>
        <v>2.9752000000000001</v>
      </c>
      <c r="Q594">
        <f t="shared" si="9"/>
        <v>128.65749852251687</v>
      </c>
    </row>
    <row r="595" spans="1:17" x14ac:dyDescent="0.2">
      <c r="A595" s="32">
        <v>44141</v>
      </c>
      <c r="B595" s="33">
        <v>0.40277777777777801</v>
      </c>
      <c r="C595" t="s">
        <v>392</v>
      </c>
      <c r="D595" t="s">
        <v>384</v>
      </c>
      <c r="E595">
        <v>5</v>
      </c>
      <c r="F595">
        <v>4.3</v>
      </c>
      <c r="G595" t="s">
        <v>30</v>
      </c>
      <c r="H595">
        <v>6</v>
      </c>
      <c r="I595">
        <v>1</v>
      </c>
      <c r="K595" t="str">
        <f>VLOOKUP(G595,species.lookup!$A$2:$I$108,2,0)</f>
        <v>Ocean Surgeonfish</v>
      </c>
      <c r="L595" t="str">
        <f>VLOOKUP(G595,species.lookup!$A$2:$I$108,3,0)</f>
        <v>Acanthurus bahianus</v>
      </c>
      <c r="M595" t="str">
        <f>VLOOKUP(G595,species.lookup!$A$2:$I$108,4,0)</f>
        <v>Acanthuridae</v>
      </c>
      <c r="N595" t="str">
        <f>VLOOKUP(G595,species.lookup!$A$2:$I$108,5,0)</f>
        <v>Herbivores</v>
      </c>
      <c r="O595">
        <f>VLOOKUP(G595,species.lookup!$A$2:$I$108,6,0)</f>
        <v>2.3699999999999999E-2</v>
      </c>
      <c r="P595">
        <f>VLOOKUP(G595,species.lookup!$A$2:$I$108,7,0)</f>
        <v>2.9752000000000001</v>
      </c>
      <c r="Q595">
        <f t="shared" si="9"/>
        <v>4.896705059076262</v>
      </c>
    </row>
    <row r="596" spans="1:17" x14ac:dyDescent="0.2">
      <c r="A596" s="32">
        <v>44141</v>
      </c>
      <c r="B596" s="33">
        <v>0.40277777777777801</v>
      </c>
      <c r="C596" t="s">
        <v>392</v>
      </c>
      <c r="D596" t="s">
        <v>384</v>
      </c>
      <c r="E596">
        <v>5</v>
      </c>
      <c r="F596">
        <v>4.3</v>
      </c>
      <c r="G596" t="s">
        <v>30</v>
      </c>
      <c r="H596">
        <v>5</v>
      </c>
      <c r="I596">
        <v>1</v>
      </c>
      <c r="K596" t="str">
        <f>VLOOKUP(G596,species.lookup!$A$2:$I$108,2,0)</f>
        <v>Ocean Surgeonfish</v>
      </c>
      <c r="L596" t="str">
        <f>VLOOKUP(G596,species.lookup!$A$2:$I$108,3,0)</f>
        <v>Acanthurus bahianus</v>
      </c>
      <c r="M596" t="str">
        <f>VLOOKUP(G596,species.lookup!$A$2:$I$108,4,0)</f>
        <v>Acanthuridae</v>
      </c>
      <c r="N596" t="str">
        <f>VLOOKUP(G596,species.lookup!$A$2:$I$108,5,0)</f>
        <v>Herbivores</v>
      </c>
      <c r="O596">
        <f>VLOOKUP(G596,species.lookup!$A$2:$I$108,6,0)</f>
        <v>2.3699999999999999E-2</v>
      </c>
      <c r="P596">
        <f>VLOOKUP(G596,species.lookup!$A$2:$I$108,7,0)</f>
        <v>2.9752000000000001</v>
      </c>
      <c r="Q596">
        <f t="shared" si="9"/>
        <v>2.846583337699113</v>
      </c>
    </row>
    <row r="597" spans="1:17" x14ac:dyDescent="0.2">
      <c r="A597" s="32">
        <v>44141</v>
      </c>
      <c r="B597" s="33">
        <v>0.40277777777777801</v>
      </c>
      <c r="C597" t="s">
        <v>392</v>
      </c>
      <c r="D597" t="s">
        <v>384</v>
      </c>
      <c r="E597">
        <v>5</v>
      </c>
      <c r="F597">
        <v>4.3</v>
      </c>
      <c r="G597" t="s">
        <v>30</v>
      </c>
      <c r="H597">
        <v>10</v>
      </c>
      <c r="I597">
        <v>1</v>
      </c>
      <c r="K597" t="str">
        <f>VLOOKUP(G597,species.lookup!$A$2:$I$108,2,0)</f>
        <v>Ocean Surgeonfish</v>
      </c>
      <c r="L597" t="str">
        <f>VLOOKUP(G597,species.lookup!$A$2:$I$108,3,0)</f>
        <v>Acanthurus bahianus</v>
      </c>
      <c r="M597" t="str">
        <f>VLOOKUP(G597,species.lookup!$A$2:$I$108,4,0)</f>
        <v>Acanthuridae</v>
      </c>
      <c r="N597" t="str">
        <f>VLOOKUP(G597,species.lookup!$A$2:$I$108,5,0)</f>
        <v>Herbivores</v>
      </c>
      <c r="O597">
        <f>VLOOKUP(G597,species.lookup!$A$2:$I$108,6,0)</f>
        <v>2.3699999999999999E-2</v>
      </c>
      <c r="P597">
        <f>VLOOKUP(G597,species.lookup!$A$2:$I$108,7,0)</f>
        <v>2.9752000000000001</v>
      </c>
      <c r="Q597">
        <f t="shared" si="9"/>
        <v>22.384548860432666</v>
      </c>
    </row>
    <row r="598" spans="1:17" x14ac:dyDescent="0.2">
      <c r="A598" s="32">
        <v>44141</v>
      </c>
      <c r="B598" s="33">
        <v>0.40277777777777801</v>
      </c>
      <c r="C598" t="s">
        <v>392</v>
      </c>
      <c r="D598" t="s">
        <v>384</v>
      </c>
      <c r="E598">
        <v>5</v>
      </c>
      <c r="F598">
        <v>4.3</v>
      </c>
      <c r="G598" t="s">
        <v>111</v>
      </c>
      <c r="H598">
        <v>4</v>
      </c>
      <c r="I598">
        <v>1</v>
      </c>
      <c r="K598" t="str">
        <f>VLOOKUP(G598,species.lookup!$A$2:$I$108,2,0)</f>
        <v>Foureye Butterflyfish</v>
      </c>
      <c r="L598" t="str">
        <f>VLOOKUP(G598,species.lookup!$A$2:$I$108,3,0)</f>
        <v>Chaetodon capistratus</v>
      </c>
      <c r="M598" t="str">
        <f>VLOOKUP(G598,species.lookup!$A$2:$I$108,4,0)</f>
        <v>Chaetodontidae</v>
      </c>
      <c r="N598" t="str">
        <f>VLOOKUP(G598,species.lookup!$A$2:$I$108,5,0)</f>
        <v>Carnivores</v>
      </c>
      <c r="O598">
        <f>VLOOKUP(G598,species.lookup!$A$2:$I$108,6,0)</f>
        <v>2.1999999999999999E-2</v>
      </c>
      <c r="P598">
        <f>VLOOKUP(G598,species.lookup!$A$2:$I$108,7,0)</f>
        <v>3.1897000000000002</v>
      </c>
      <c r="Q598">
        <f t="shared" si="9"/>
        <v>1.8315274631886262</v>
      </c>
    </row>
    <row r="599" spans="1:17" x14ac:dyDescent="0.2">
      <c r="A599" s="32">
        <v>44141</v>
      </c>
      <c r="B599" s="33">
        <v>0.40277777777777801</v>
      </c>
      <c r="C599" t="s">
        <v>392</v>
      </c>
      <c r="D599" t="s">
        <v>384</v>
      </c>
      <c r="E599">
        <v>5</v>
      </c>
      <c r="F599">
        <v>4.3</v>
      </c>
      <c r="G599" t="s">
        <v>39</v>
      </c>
      <c r="H599">
        <v>10</v>
      </c>
      <c r="I599">
        <v>1</v>
      </c>
      <c r="K599" t="str">
        <f>VLOOKUP(G599,species.lookup!$A$2:$I$108,2,0)</f>
        <v>Blue Tang</v>
      </c>
      <c r="L599" t="str">
        <f>VLOOKUP(G599,species.lookup!$A$2:$I$108,3,0)</f>
        <v>Acanthurus coeruleus</v>
      </c>
      <c r="M599" t="str">
        <f>VLOOKUP(G599,species.lookup!$A$2:$I$108,4,0)</f>
        <v>Acanthuridae</v>
      </c>
      <c r="N599" t="str">
        <f>VLOOKUP(G599,species.lookup!$A$2:$I$108,5,0)</f>
        <v>Herbivores</v>
      </c>
      <c r="O599">
        <f>VLOOKUP(G599,species.lookup!$A$2:$I$108,6,0)</f>
        <v>4.1500000000000002E-2</v>
      </c>
      <c r="P599">
        <f>VLOOKUP(G599,species.lookup!$A$2:$I$108,7,0)</f>
        <v>2.8346</v>
      </c>
      <c r="Q599">
        <f t="shared" si="9"/>
        <v>28.356204301821784</v>
      </c>
    </row>
    <row r="600" spans="1:17" x14ac:dyDescent="0.2">
      <c r="A600" s="32">
        <v>44141</v>
      </c>
      <c r="B600" s="33">
        <v>0.40277777777777801</v>
      </c>
      <c r="C600" t="s">
        <v>392</v>
      </c>
      <c r="D600" t="s">
        <v>384</v>
      </c>
      <c r="E600">
        <v>5</v>
      </c>
      <c r="F600">
        <v>4.3</v>
      </c>
      <c r="G600" t="s">
        <v>39</v>
      </c>
      <c r="H600">
        <v>16</v>
      </c>
      <c r="I600">
        <v>2</v>
      </c>
      <c r="K600" t="str">
        <f>VLOOKUP(G600,species.lookup!$A$2:$I$108,2,0)</f>
        <v>Blue Tang</v>
      </c>
      <c r="L600" t="str">
        <f>VLOOKUP(G600,species.lookup!$A$2:$I$108,3,0)</f>
        <v>Acanthurus coeruleus</v>
      </c>
      <c r="M600" t="str">
        <f>VLOOKUP(G600,species.lookup!$A$2:$I$108,4,0)</f>
        <v>Acanthuridae</v>
      </c>
      <c r="N600" t="str">
        <f>VLOOKUP(G600,species.lookup!$A$2:$I$108,5,0)</f>
        <v>Herbivores</v>
      </c>
      <c r="O600">
        <f>VLOOKUP(G600,species.lookup!$A$2:$I$108,6,0)</f>
        <v>4.1500000000000002E-2</v>
      </c>
      <c r="P600">
        <f>VLOOKUP(G600,species.lookup!$A$2:$I$108,7,0)</f>
        <v>2.8346</v>
      </c>
      <c r="Q600">
        <f t="shared" si="9"/>
        <v>107.45994143589814</v>
      </c>
    </row>
    <row r="601" spans="1:17" x14ac:dyDescent="0.2">
      <c r="A601" s="32">
        <v>44141</v>
      </c>
      <c r="B601" s="33">
        <v>0.40277777777777801</v>
      </c>
      <c r="C601" t="s">
        <v>392</v>
      </c>
      <c r="D601" t="s">
        <v>384</v>
      </c>
      <c r="E601">
        <v>5</v>
      </c>
      <c r="F601">
        <v>4.3</v>
      </c>
      <c r="G601" t="s">
        <v>194</v>
      </c>
      <c r="H601">
        <v>8</v>
      </c>
      <c r="I601">
        <v>1</v>
      </c>
      <c r="K601" t="str">
        <f>VLOOKUP(G601,species.lookup!$A$2:$I$108,2,0)</f>
        <v>Yellowhead Wrasse</v>
      </c>
      <c r="L601" t="str">
        <f>VLOOKUP(G601,species.lookup!$A$2:$I$108,3,0)</f>
        <v>Halichoeres garnoti</v>
      </c>
      <c r="M601" t="str">
        <f>VLOOKUP(G601,species.lookup!$A$2:$I$108,4,0)</f>
        <v>Labridae</v>
      </c>
      <c r="N601" t="str">
        <f>VLOOKUP(G601,species.lookup!$A$2:$I$108,5,0)</f>
        <v>Carnivores</v>
      </c>
      <c r="O601">
        <f>VLOOKUP(G601,species.lookup!$A$2:$I$108,6,0)</f>
        <v>0.01</v>
      </c>
      <c r="P601">
        <f>VLOOKUP(G601,species.lookup!$A$2:$I$108,7,0)</f>
        <v>3.13</v>
      </c>
      <c r="Q601">
        <f t="shared" si="9"/>
        <v>6.7092142277548126</v>
      </c>
    </row>
    <row r="602" spans="1:17" x14ac:dyDescent="0.2">
      <c r="A602" s="32">
        <v>44141</v>
      </c>
      <c r="B602" s="33">
        <v>0.40277777777777801</v>
      </c>
      <c r="C602" t="s">
        <v>392</v>
      </c>
      <c r="D602" t="s">
        <v>384</v>
      </c>
      <c r="E602">
        <v>5</v>
      </c>
      <c r="F602">
        <v>4.3</v>
      </c>
      <c r="G602" t="s">
        <v>191</v>
      </c>
      <c r="H602">
        <v>8</v>
      </c>
      <c r="I602">
        <v>1</v>
      </c>
      <c r="K602" t="str">
        <f>VLOOKUP(G602,species.lookup!$A$2:$I$108,2,0)</f>
        <v>Slippery Dick</v>
      </c>
      <c r="L602" t="str">
        <f>VLOOKUP(G602,species.lookup!$A$2:$I$108,3,0)</f>
        <v>Halichoeres bivittatus</v>
      </c>
      <c r="M602" t="str">
        <f>VLOOKUP(G602,species.lookup!$A$2:$I$108,4,0)</f>
        <v>Labridae</v>
      </c>
      <c r="N602" t="str">
        <f>VLOOKUP(G602,species.lookup!$A$2:$I$108,5,0)</f>
        <v>Carnivores</v>
      </c>
      <c r="O602">
        <f>VLOOKUP(G602,species.lookup!$A$2:$I$108,6,0)</f>
        <v>9.3299999999999998E-3</v>
      </c>
      <c r="P602">
        <f>VLOOKUP(G602,species.lookup!$A$2:$I$108,7,0)</f>
        <v>3.06</v>
      </c>
      <c r="Q602">
        <f t="shared" si="9"/>
        <v>5.4117410047026144</v>
      </c>
    </row>
    <row r="603" spans="1:17" x14ac:dyDescent="0.2">
      <c r="A603" s="32">
        <v>44141</v>
      </c>
      <c r="B603" s="33">
        <v>0.40277777777777801</v>
      </c>
      <c r="C603" t="s">
        <v>392</v>
      </c>
      <c r="D603" t="s">
        <v>384</v>
      </c>
      <c r="E603">
        <v>5</v>
      </c>
      <c r="F603">
        <v>4.3</v>
      </c>
      <c r="G603" t="s">
        <v>324</v>
      </c>
      <c r="H603">
        <v>3</v>
      </c>
      <c r="I603">
        <v>6</v>
      </c>
      <c r="J603" t="s">
        <v>385</v>
      </c>
      <c r="K603" t="str">
        <f>VLOOKUP(G603,species.lookup!$A$2:$I$108,2,0)</f>
        <v>Queen Parrotfish</v>
      </c>
      <c r="L603" t="str">
        <f>VLOOKUP(G603,species.lookup!$A$2:$I$108,3,0)</f>
        <v>Scarus vetula</v>
      </c>
      <c r="M603" t="str">
        <f>VLOOKUP(G603,species.lookup!$A$2:$I$108,4,0)</f>
        <v>Scaridae</v>
      </c>
      <c r="N603" t="str">
        <f>VLOOKUP(G603,species.lookup!$A$2:$I$108,5,0)</f>
        <v>Herbivores</v>
      </c>
      <c r="O603">
        <f>VLOOKUP(G603,species.lookup!$A$2:$I$108,6,0)</f>
        <v>2.5000000000000001E-2</v>
      </c>
      <c r="P603">
        <f>VLOOKUP(G603,species.lookup!$A$2:$I$108,7,0)</f>
        <v>2.9214000000000002</v>
      </c>
      <c r="Q603">
        <f t="shared" si="9"/>
        <v>0.61915878909606581</v>
      </c>
    </row>
    <row r="604" spans="1:17" x14ac:dyDescent="0.2">
      <c r="A604" s="32">
        <v>44141</v>
      </c>
      <c r="B604" s="33">
        <v>0.40277777777777801</v>
      </c>
      <c r="C604" t="s">
        <v>392</v>
      </c>
      <c r="D604" t="s">
        <v>384</v>
      </c>
      <c r="E604">
        <v>5</v>
      </c>
      <c r="F604">
        <v>4.3</v>
      </c>
      <c r="G604" t="s">
        <v>321</v>
      </c>
      <c r="H604">
        <v>10</v>
      </c>
      <c r="I604">
        <v>3</v>
      </c>
      <c r="J604" t="s">
        <v>385</v>
      </c>
      <c r="K604" t="str">
        <f>VLOOKUP(G604,species.lookup!$A$2:$I$108,2,0)</f>
        <v>Princess Parrotfish</v>
      </c>
      <c r="L604" t="str">
        <f>VLOOKUP(G604,species.lookup!$A$2:$I$108,3,0)</f>
        <v>Scarus taeniopterus</v>
      </c>
      <c r="M604" t="str">
        <f>VLOOKUP(G604,species.lookup!$A$2:$I$108,4,0)</f>
        <v>Scaridae</v>
      </c>
      <c r="N604" t="str">
        <f>VLOOKUP(G604,species.lookup!$A$2:$I$108,5,0)</f>
        <v>Herbivores</v>
      </c>
      <c r="O604">
        <f>VLOOKUP(G604,species.lookup!$A$2:$I$108,6,0)</f>
        <v>3.3500000000000002E-2</v>
      </c>
      <c r="P604">
        <f>VLOOKUP(G604,species.lookup!$A$2:$I$108,7,0)</f>
        <v>2.7086000000000001</v>
      </c>
      <c r="Q604">
        <f t="shared" si="9"/>
        <v>17.125560999944316</v>
      </c>
    </row>
    <row r="605" spans="1:17" x14ac:dyDescent="0.2">
      <c r="A605" s="32">
        <v>44141</v>
      </c>
      <c r="B605" s="33">
        <v>0.40277777777777801</v>
      </c>
      <c r="C605" t="s">
        <v>392</v>
      </c>
      <c r="D605" t="s">
        <v>384</v>
      </c>
      <c r="E605">
        <v>5</v>
      </c>
      <c r="F605">
        <v>4.3</v>
      </c>
      <c r="G605" t="s">
        <v>321</v>
      </c>
      <c r="H605">
        <v>8</v>
      </c>
      <c r="I605">
        <v>5</v>
      </c>
      <c r="J605" t="s">
        <v>385</v>
      </c>
      <c r="K605" t="str">
        <f>VLOOKUP(G605,species.lookup!$A$2:$I$108,2,0)</f>
        <v>Princess Parrotfish</v>
      </c>
      <c r="L605" t="str">
        <f>VLOOKUP(G605,species.lookup!$A$2:$I$108,3,0)</f>
        <v>Scarus taeniopterus</v>
      </c>
      <c r="M605" t="str">
        <f>VLOOKUP(G605,species.lookup!$A$2:$I$108,4,0)</f>
        <v>Scaridae</v>
      </c>
      <c r="N605" t="str">
        <f>VLOOKUP(G605,species.lookup!$A$2:$I$108,5,0)</f>
        <v>Herbivores</v>
      </c>
      <c r="O605">
        <f>VLOOKUP(G605,species.lookup!$A$2:$I$108,6,0)</f>
        <v>3.3500000000000002E-2</v>
      </c>
      <c r="P605">
        <f>VLOOKUP(G605,species.lookup!$A$2:$I$108,7,0)</f>
        <v>2.7086000000000001</v>
      </c>
      <c r="Q605">
        <f t="shared" si="9"/>
        <v>9.3573817111532165</v>
      </c>
    </row>
    <row r="606" spans="1:17" x14ac:dyDescent="0.2">
      <c r="A606" s="32">
        <v>44141</v>
      </c>
      <c r="B606" s="33">
        <v>0.40277777777777801</v>
      </c>
      <c r="C606" t="s">
        <v>392</v>
      </c>
      <c r="D606" t="s">
        <v>384</v>
      </c>
      <c r="E606">
        <v>5</v>
      </c>
      <c r="F606">
        <v>4.3</v>
      </c>
      <c r="G606" t="s">
        <v>346</v>
      </c>
      <c r="H606">
        <v>8</v>
      </c>
      <c r="I606">
        <v>1</v>
      </c>
      <c r="J606" t="s">
        <v>385</v>
      </c>
      <c r="K606" t="str">
        <f>VLOOKUP(G606,species.lookup!$A$2:$I$108,2,0)</f>
        <v>Stoplight Parrotfish</v>
      </c>
      <c r="L606" t="str">
        <f>VLOOKUP(G606,species.lookup!$A$2:$I$108,3,0)</f>
        <v>Sparisoma viride</v>
      </c>
      <c r="M606" t="str">
        <f>VLOOKUP(G606,species.lookup!$A$2:$I$108,4,0)</f>
        <v>Scaridae</v>
      </c>
      <c r="N606" t="str">
        <f>VLOOKUP(G606,species.lookup!$A$2:$I$108,5,0)</f>
        <v>Herbivores</v>
      </c>
      <c r="O606">
        <f>VLOOKUP(G606,species.lookup!$A$2:$I$108,6,0)</f>
        <v>2.5000000000000001E-2</v>
      </c>
      <c r="P606">
        <f>VLOOKUP(G606,species.lookup!$A$2:$I$108,7,0)</f>
        <v>2.9214000000000002</v>
      </c>
      <c r="Q606">
        <f t="shared" si="9"/>
        <v>10.869938743553069</v>
      </c>
    </row>
    <row r="607" spans="1:17" x14ac:dyDescent="0.2">
      <c r="A607" s="32">
        <v>44141</v>
      </c>
      <c r="B607" s="33">
        <v>0.40277777777777801</v>
      </c>
      <c r="C607" t="s">
        <v>392</v>
      </c>
      <c r="D607" t="s">
        <v>384</v>
      </c>
      <c r="E607">
        <v>5</v>
      </c>
      <c r="F607">
        <v>4.3</v>
      </c>
      <c r="G607" t="s">
        <v>197</v>
      </c>
      <c r="H607">
        <v>10</v>
      </c>
      <c r="I607">
        <v>1</v>
      </c>
      <c r="K607" t="str">
        <f>VLOOKUP(G607,species.lookup!$A$2:$I$108,2,0)</f>
        <v>Clown Wrasse</v>
      </c>
      <c r="L607" t="str">
        <f>VLOOKUP(G607,species.lookup!$A$2:$I$108,3,0)</f>
        <v>Halichoeres maculipinna </v>
      </c>
      <c r="M607" t="str">
        <f>VLOOKUP(G607,species.lookup!$A$2:$I$108,4,0)</f>
        <v>Labridae</v>
      </c>
      <c r="N607" t="str">
        <f>VLOOKUP(G607,species.lookup!$A$2:$I$108,5,0)</f>
        <v>Carnivores</v>
      </c>
      <c r="O607">
        <f>VLOOKUP(G607,species.lookup!$A$2:$I$108,6,0)</f>
        <v>1.047E-2</v>
      </c>
      <c r="P607">
        <f>VLOOKUP(G607,species.lookup!$A$2:$I$108,7,0)</f>
        <v>3.2</v>
      </c>
      <c r="Q607">
        <f t="shared" si="9"/>
        <v>16.593831725067879</v>
      </c>
    </row>
    <row r="608" spans="1:17" x14ac:dyDescent="0.2">
      <c r="A608" s="32">
        <v>44141</v>
      </c>
      <c r="B608" s="33">
        <v>0.40277777777777801</v>
      </c>
      <c r="C608" t="s">
        <v>392</v>
      </c>
      <c r="D608" t="s">
        <v>384</v>
      </c>
      <c r="E608">
        <v>5</v>
      </c>
      <c r="F608">
        <v>4.3</v>
      </c>
      <c r="G608" t="s">
        <v>39</v>
      </c>
      <c r="H608">
        <v>4</v>
      </c>
      <c r="I608">
        <v>1</v>
      </c>
      <c r="K608" t="str">
        <f>VLOOKUP(G608,species.lookup!$A$2:$I$108,2,0)</f>
        <v>Blue Tang</v>
      </c>
      <c r="L608" t="str">
        <f>VLOOKUP(G608,species.lookup!$A$2:$I$108,3,0)</f>
        <v>Acanthurus coeruleus</v>
      </c>
      <c r="M608" t="str">
        <f>VLOOKUP(G608,species.lookup!$A$2:$I$108,4,0)</f>
        <v>Acanthuridae</v>
      </c>
      <c r="N608" t="str">
        <f>VLOOKUP(G608,species.lookup!$A$2:$I$108,5,0)</f>
        <v>Herbivores</v>
      </c>
      <c r="O608">
        <f>VLOOKUP(G608,species.lookup!$A$2:$I$108,6,0)</f>
        <v>4.1500000000000002E-2</v>
      </c>
      <c r="P608">
        <f>VLOOKUP(G608,species.lookup!$A$2:$I$108,7,0)</f>
        <v>2.8346</v>
      </c>
      <c r="Q608">
        <f t="shared" si="9"/>
        <v>2.1117735602071006</v>
      </c>
    </row>
    <row r="609" spans="1:17" x14ac:dyDescent="0.2">
      <c r="A609" s="32">
        <v>44141</v>
      </c>
      <c r="B609" s="33">
        <v>0.40277777777777801</v>
      </c>
      <c r="C609" t="s">
        <v>392</v>
      </c>
      <c r="D609" t="s">
        <v>384</v>
      </c>
      <c r="E609">
        <v>5</v>
      </c>
      <c r="F609">
        <v>4.3</v>
      </c>
      <c r="G609" t="s">
        <v>58</v>
      </c>
      <c r="H609">
        <v>10</v>
      </c>
      <c r="I609">
        <v>1</v>
      </c>
      <c r="K609" t="str">
        <f>VLOOKUP(G609,species.lookup!$A$2:$I$108,2,0)</f>
        <v>Spanish Hogfish</v>
      </c>
      <c r="L609" t="str">
        <f>VLOOKUP(G609,species.lookup!$A$2:$I$108,3,0)</f>
        <v>Bodianus rufus</v>
      </c>
      <c r="M609" t="str">
        <f>VLOOKUP(G609,species.lookup!$A$2:$I$108,4,0)</f>
        <v>Labridae</v>
      </c>
      <c r="N609" t="str">
        <f>VLOOKUP(G609,species.lookup!$A$2:$I$108,5,0)</f>
        <v>Carnivores</v>
      </c>
      <c r="O609">
        <f>VLOOKUP(G609,species.lookup!$A$2:$I$108,6,0)</f>
        <v>1.44E-2</v>
      </c>
      <c r="P609">
        <f>VLOOKUP(G609,species.lookup!$A$2:$I$108,7,0)</f>
        <v>3.0531999999999999</v>
      </c>
      <c r="Q609">
        <f t="shared" si="9"/>
        <v>16.276555076237244</v>
      </c>
    </row>
    <row r="610" spans="1:17" x14ac:dyDescent="0.2">
      <c r="A610" s="32">
        <v>44141</v>
      </c>
      <c r="B610" s="33">
        <v>0.40277777777777801</v>
      </c>
      <c r="C610" t="s">
        <v>392</v>
      </c>
      <c r="D610" t="s">
        <v>384</v>
      </c>
      <c r="E610">
        <v>5</v>
      </c>
      <c r="F610">
        <v>4.3</v>
      </c>
      <c r="G610" t="s">
        <v>318</v>
      </c>
      <c r="H610">
        <v>12</v>
      </c>
      <c r="I610">
        <v>1</v>
      </c>
      <c r="J610" t="s">
        <v>386</v>
      </c>
      <c r="K610" t="str">
        <f>VLOOKUP(G610,species.lookup!$A$2:$I$108,2,0)</f>
        <v>Striped Parrotfish</v>
      </c>
      <c r="L610" t="str">
        <f>VLOOKUP(G610,species.lookup!$A$2:$I$108,3,0)</f>
        <v>Scarus iserti</v>
      </c>
      <c r="M610" t="str">
        <f>VLOOKUP(G610,species.lookup!$A$2:$I$108,4,0)</f>
        <v>Scaridae</v>
      </c>
      <c r="N610" t="str">
        <f>VLOOKUP(G610,species.lookup!$A$2:$I$108,5,0)</f>
        <v>Herbivores</v>
      </c>
      <c r="O610">
        <f>VLOOKUP(G610,species.lookup!$A$2:$I$108,6,0)</f>
        <v>1.47E-2</v>
      </c>
      <c r="P610">
        <f>VLOOKUP(G610,species.lookup!$A$2:$I$108,7,0)</f>
        <v>3.0548000000000002</v>
      </c>
      <c r="Q610">
        <f t="shared" si="9"/>
        <v>29.107184931818338</v>
      </c>
    </row>
    <row r="611" spans="1:17" x14ac:dyDescent="0.2">
      <c r="A611" s="32">
        <v>44141</v>
      </c>
      <c r="B611" s="33">
        <v>0.40277777777777801</v>
      </c>
      <c r="C611" t="s">
        <v>392</v>
      </c>
      <c r="D611" t="s">
        <v>384</v>
      </c>
      <c r="E611">
        <v>5</v>
      </c>
      <c r="F611">
        <v>4.3</v>
      </c>
      <c r="G611" t="s">
        <v>324</v>
      </c>
      <c r="H611">
        <v>12</v>
      </c>
      <c r="I611">
        <v>1</v>
      </c>
      <c r="J611" t="s">
        <v>387</v>
      </c>
      <c r="K611" t="str">
        <f>VLOOKUP(G611,species.lookup!$A$2:$I$108,2,0)</f>
        <v>Queen Parrotfish</v>
      </c>
      <c r="L611" t="str">
        <f>VLOOKUP(G611,species.lookup!$A$2:$I$108,3,0)</f>
        <v>Scarus vetula</v>
      </c>
      <c r="M611" t="str">
        <f>VLOOKUP(G611,species.lookup!$A$2:$I$108,4,0)</f>
        <v>Scaridae</v>
      </c>
      <c r="N611" t="str">
        <f>VLOOKUP(G611,species.lookup!$A$2:$I$108,5,0)</f>
        <v>Herbivores</v>
      </c>
      <c r="O611">
        <f>VLOOKUP(G611,species.lookup!$A$2:$I$108,6,0)</f>
        <v>2.5000000000000001E-2</v>
      </c>
      <c r="P611">
        <f>VLOOKUP(G611,species.lookup!$A$2:$I$108,7,0)</f>
        <v>2.9214000000000002</v>
      </c>
      <c r="Q611">
        <f t="shared" si="9"/>
        <v>35.535309379641568</v>
      </c>
    </row>
    <row r="612" spans="1:17" x14ac:dyDescent="0.2">
      <c r="A612" s="32">
        <v>44141</v>
      </c>
      <c r="B612" s="33">
        <v>0.40277777777777801</v>
      </c>
      <c r="C612" t="s">
        <v>392</v>
      </c>
      <c r="D612" t="s">
        <v>384</v>
      </c>
      <c r="E612">
        <v>5</v>
      </c>
      <c r="F612">
        <v>4.3</v>
      </c>
      <c r="G612" t="s">
        <v>324</v>
      </c>
      <c r="H612">
        <v>22</v>
      </c>
      <c r="I612">
        <v>2</v>
      </c>
      <c r="J612" t="s">
        <v>387</v>
      </c>
      <c r="K612" t="str">
        <f>VLOOKUP(G612,species.lookup!$A$2:$I$108,2,0)</f>
        <v>Queen Parrotfish</v>
      </c>
      <c r="L612" t="str">
        <f>VLOOKUP(G612,species.lookup!$A$2:$I$108,3,0)</f>
        <v>Scarus vetula</v>
      </c>
      <c r="M612" t="str">
        <f>VLOOKUP(G612,species.lookup!$A$2:$I$108,4,0)</f>
        <v>Scaridae</v>
      </c>
      <c r="N612" t="str">
        <f>VLOOKUP(G612,species.lookup!$A$2:$I$108,5,0)</f>
        <v>Herbivores</v>
      </c>
      <c r="O612">
        <f>VLOOKUP(G612,species.lookup!$A$2:$I$108,6,0)</f>
        <v>2.5000000000000001E-2</v>
      </c>
      <c r="P612">
        <f>VLOOKUP(G612,species.lookup!$A$2:$I$108,7,0)</f>
        <v>2.9214000000000002</v>
      </c>
      <c r="Q612">
        <f t="shared" si="9"/>
        <v>208.78227637141873</v>
      </c>
    </row>
    <row r="613" spans="1:17" x14ac:dyDescent="0.2">
      <c r="A613" s="32">
        <v>44141</v>
      </c>
      <c r="B613" s="33">
        <v>0.40277777777777801</v>
      </c>
      <c r="C613" t="s">
        <v>392</v>
      </c>
      <c r="D613" t="s">
        <v>384</v>
      </c>
      <c r="E613">
        <v>5</v>
      </c>
      <c r="F613">
        <v>4.3</v>
      </c>
      <c r="G613" t="s">
        <v>324</v>
      </c>
      <c r="H613">
        <v>24</v>
      </c>
      <c r="I613">
        <v>1</v>
      </c>
      <c r="J613" t="s">
        <v>387</v>
      </c>
      <c r="K613" t="str">
        <f>VLOOKUP(G613,species.lookup!$A$2:$I$108,2,0)</f>
        <v>Queen Parrotfish</v>
      </c>
      <c r="L613" t="str">
        <f>VLOOKUP(G613,species.lookup!$A$2:$I$108,3,0)</f>
        <v>Scarus vetula</v>
      </c>
      <c r="M613" t="str">
        <f>VLOOKUP(G613,species.lookup!$A$2:$I$108,4,0)</f>
        <v>Scaridae</v>
      </c>
      <c r="N613" t="str">
        <f>VLOOKUP(G613,species.lookup!$A$2:$I$108,5,0)</f>
        <v>Herbivores</v>
      </c>
      <c r="O613">
        <f>VLOOKUP(G613,species.lookup!$A$2:$I$108,6,0)</f>
        <v>2.5000000000000001E-2</v>
      </c>
      <c r="P613">
        <f>VLOOKUP(G613,species.lookup!$A$2:$I$108,7,0)</f>
        <v>2.9214000000000002</v>
      </c>
      <c r="Q613">
        <f t="shared" si="9"/>
        <v>269.20872440026932</v>
      </c>
    </row>
    <row r="614" spans="1:17" x14ac:dyDescent="0.2">
      <c r="A614" s="32">
        <v>44141</v>
      </c>
      <c r="B614" s="33">
        <v>0.40277777777777801</v>
      </c>
      <c r="C614" t="s">
        <v>392</v>
      </c>
      <c r="D614" t="s">
        <v>384</v>
      </c>
      <c r="E614">
        <v>5</v>
      </c>
      <c r="F614">
        <v>4.3</v>
      </c>
      <c r="G614" t="s">
        <v>39</v>
      </c>
      <c r="H614">
        <v>14</v>
      </c>
      <c r="I614">
        <v>1</v>
      </c>
      <c r="K614" t="str">
        <f>VLOOKUP(G614,species.lookup!$A$2:$I$108,2,0)</f>
        <v>Blue Tang</v>
      </c>
      <c r="L614" t="str">
        <f>VLOOKUP(G614,species.lookup!$A$2:$I$108,3,0)</f>
        <v>Acanthurus coeruleus</v>
      </c>
      <c r="M614" t="str">
        <f>VLOOKUP(G614,species.lookup!$A$2:$I$108,4,0)</f>
        <v>Acanthuridae</v>
      </c>
      <c r="N614" t="str">
        <f>VLOOKUP(G614,species.lookup!$A$2:$I$108,5,0)</f>
        <v>Herbivores</v>
      </c>
      <c r="O614">
        <f>VLOOKUP(G614,species.lookup!$A$2:$I$108,6,0)</f>
        <v>4.1500000000000002E-2</v>
      </c>
      <c r="P614">
        <f>VLOOKUP(G614,species.lookup!$A$2:$I$108,7,0)</f>
        <v>2.8346</v>
      </c>
      <c r="Q614">
        <f t="shared" si="9"/>
        <v>73.597426182870976</v>
      </c>
    </row>
    <row r="615" spans="1:17" x14ac:dyDescent="0.2">
      <c r="A615" s="32">
        <v>44141</v>
      </c>
      <c r="B615" s="33">
        <v>0.40277777777777801</v>
      </c>
      <c r="C615" t="s">
        <v>392</v>
      </c>
      <c r="D615" t="s">
        <v>384</v>
      </c>
      <c r="E615">
        <v>5</v>
      </c>
      <c r="F615">
        <v>4.3</v>
      </c>
      <c r="G615" t="s">
        <v>39</v>
      </c>
      <c r="H615">
        <v>6</v>
      </c>
      <c r="I615">
        <v>2</v>
      </c>
      <c r="K615" t="str">
        <f>VLOOKUP(G615,species.lookup!$A$2:$I$108,2,0)</f>
        <v>Blue Tang</v>
      </c>
      <c r="L615" t="str">
        <f>VLOOKUP(G615,species.lookup!$A$2:$I$108,3,0)</f>
        <v>Acanthurus coeruleus</v>
      </c>
      <c r="M615" t="str">
        <f>VLOOKUP(G615,species.lookup!$A$2:$I$108,4,0)</f>
        <v>Acanthuridae</v>
      </c>
      <c r="N615" t="str">
        <f>VLOOKUP(G615,species.lookup!$A$2:$I$108,5,0)</f>
        <v>Herbivores</v>
      </c>
      <c r="O615">
        <f>VLOOKUP(G615,species.lookup!$A$2:$I$108,6,0)</f>
        <v>4.1500000000000002E-2</v>
      </c>
      <c r="P615">
        <f>VLOOKUP(G615,species.lookup!$A$2:$I$108,7,0)</f>
        <v>2.8346</v>
      </c>
      <c r="Q615">
        <f t="shared" si="9"/>
        <v>6.6649305917024986</v>
      </c>
    </row>
    <row r="616" spans="1:17" x14ac:dyDescent="0.2">
      <c r="A616" s="32">
        <v>44141</v>
      </c>
      <c r="B616" s="33">
        <v>0.40277777777777801</v>
      </c>
      <c r="C616" t="s">
        <v>392</v>
      </c>
      <c r="D616" t="s">
        <v>384</v>
      </c>
      <c r="E616">
        <v>5</v>
      </c>
      <c r="F616">
        <v>4.3</v>
      </c>
      <c r="G616" t="s">
        <v>318</v>
      </c>
      <c r="H616">
        <v>11</v>
      </c>
      <c r="I616">
        <v>2</v>
      </c>
      <c r="J616" t="s">
        <v>387</v>
      </c>
      <c r="K616" t="str">
        <f>VLOOKUP(G616,species.lookup!$A$2:$I$108,2,0)</f>
        <v>Striped Parrotfish</v>
      </c>
      <c r="L616" t="str">
        <f>VLOOKUP(G616,species.lookup!$A$2:$I$108,3,0)</f>
        <v>Scarus iserti</v>
      </c>
      <c r="M616" t="str">
        <f>VLOOKUP(G616,species.lookup!$A$2:$I$108,4,0)</f>
        <v>Scaridae</v>
      </c>
      <c r="N616" t="str">
        <f>VLOOKUP(G616,species.lookup!$A$2:$I$108,5,0)</f>
        <v>Herbivores</v>
      </c>
      <c r="O616">
        <f>VLOOKUP(G616,species.lookup!$A$2:$I$108,6,0)</f>
        <v>1.47E-2</v>
      </c>
      <c r="P616">
        <f>VLOOKUP(G616,species.lookup!$A$2:$I$108,7,0)</f>
        <v>3.0548000000000002</v>
      </c>
      <c r="Q616">
        <f t="shared" si="9"/>
        <v>22.313295111338885</v>
      </c>
    </row>
    <row r="617" spans="1:17" x14ac:dyDescent="0.2">
      <c r="A617" s="32">
        <v>44141</v>
      </c>
      <c r="B617" s="33">
        <v>0.40277777777777801</v>
      </c>
      <c r="C617" t="s">
        <v>392</v>
      </c>
      <c r="D617" t="s">
        <v>384</v>
      </c>
      <c r="E617">
        <v>5</v>
      </c>
      <c r="F617">
        <v>4.3</v>
      </c>
      <c r="G617" t="s">
        <v>318</v>
      </c>
      <c r="H617">
        <v>8</v>
      </c>
      <c r="I617">
        <v>1</v>
      </c>
      <c r="J617" t="s">
        <v>385</v>
      </c>
      <c r="K617" t="str">
        <f>VLOOKUP(G617,species.lookup!$A$2:$I$108,2,0)</f>
        <v>Striped Parrotfish</v>
      </c>
      <c r="L617" t="str">
        <f>VLOOKUP(G617,species.lookup!$A$2:$I$108,3,0)</f>
        <v>Scarus iserti</v>
      </c>
      <c r="M617" t="str">
        <f>VLOOKUP(G617,species.lookup!$A$2:$I$108,4,0)</f>
        <v>Scaridae</v>
      </c>
      <c r="N617" t="str">
        <f>VLOOKUP(G617,species.lookup!$A$2:$I$108,5,0)</f>
        <v>Herbivores</v>
      </c>
      <c r="O617">
        <f>VLOOKUP(G617,species.lookup!$A$2:$I$108,6,0)</f>
        <v>1.47E-2</v>
      </c>
      <c r="P617">
        <f>VLOOKUP(G617,species.lookup!$A$2:$I$108,7,0)</f>
        <v>3.0548000000000002</v>
      </c>
      <c r="Q617">
        <f t="shared" si="9"/>
        <v>8.4348356905685886</v>
      </c>
    </row>
    <row r="618" spans="1:17" x14ac:dyDescent="0.2">
      <c r="A618" s="32">
        <v>44141</v>
      </c>
      <c r="B618" s="33">
        <v>0.40277777777777801</v>
      </c>
      <c r="C618" t="s">
        <v>392</v>
      </c>
      <c r="D618" t="s">
        <v>384</v>
      </c>
      <c r="E618">
        <v>5</v>
      </c>
      <c r="F618">
        <v>4.3</v>
      </c>
      <c r="G618" t="s">
        <v>318</v>
      </c>
      <c r="H618">
        <v>13</v>
      </c>
      <c r="I618">
        <v>1</v>
      </c>
      <c r="J618" t="s">
        <v>386</v>
      </c>
      <c r="K618" t="str">
        <f>VLOOKUP(G618,species.lookup!$A$2:$I$108,2,0)</f>
        <v>Striped Parrotfish</v>
      </c>
      <c r="L618" t="str">
        <f>VLOOKUP(G618,species.lookup!$A$2:$I$108,3,0)</f>
        <v>Scarus iserti</v>
      </c>
      <c r="M618" t="str">
        <f>VLOOKUP(G618,species.lookup!$A$2:$I$108,4,0)</f>
        <v>Scaridae</v>
      </c>
      <c r="N618" t="str">
        <f>VLOOKUP(G618,species.lookup!$A$2:$I$108,5,0)</f>
        <v>Herbivores</v>
      </c>
      <c r="O618">
        <f>VLOOKUP(G618,species.lookup!$A$2:$I$108,6,0)</f>
        <v>1.47E-2</v>
      </c>
      <c r="P618">
        <f>VLOOKUP(G618,species.lookup!$A$2:$I$108,7,0)</f>
        <v>3.0548000000000002</v>
      </c>
      <c r="Q618">
        <f t="shared" si="9"/>
        <v>37.169908103492105</v>
      </c>
    </row>
    <row r="619" spans="1:17" x14ac:dyDescent="0.2">
      <c r="A619" s="32">
        <v>44141</v>
      </c>
      <c r="B619" s="33">
        <v>0.40277777777777801</v>
      </c>
      <c r="C619" t="s">
        <v>392</v>
      </c>
      <c r="D619" t="s">
        <v>384</v>
      </c>
      <c r="E619">
        <v>5</v>
      </c>
      <c r="F619">
        <v>4.3</v>
      </c>
      <c r="G619" t="s">
        <v>30</v>
      </c>
      <c r="H619">
        <v>3</v>
      </c>
      <c r="I619">
        <v>1</v>
      </c>
      <c r="K619" t="str">
        <f>VLOOKUP(G619,species.lookup!$A$2:$I$108,2,0)</f>
        <v>Ocean Surgeonfish</v>
      </c>
      <c r="L619" t="str">
        <f>VLOOKUP(G619,species.lookup!$A$2:$I$108,3,0)</f>
        <v>Acanthurus bahianus</v>
      </c>
      <c r="M619" t="str">
        <f>VLOOKUP(G619,species.lookup!$A$2:$I$108,4,0)</f>
        <v>Acanthuridae</v>
      </c>
      <c r="N619" t="str">
        <f>VLOOKUP(G619,species.lookup!$A$2:$I$108,5,0)</f>
        <v>Herbivores</v>
      </c>
      <c r="O619">
        <f>VLOOKUP(G619,species.lookup!$A$2:$I$108,6,0)</f>
        <v>2.3699999999999999E-2</v>
      </c>
      <c r="P619">
        <f>VLOOKUP(G619,species.lookup!$A$2:$I$108,7,0)</f>
        <v>2.9752000000000001</v>
      </c>
      <c r="Q619">
        <f t="shared" si="9"/>
        <v>0.62270091381792658</v>
      </c>
    </row>
    <row r="620" spans="1:17" x14ac:dyDescent="0.2">
      <c r="A620" s="32">
        <v>44141</v>
      </c>
      <c r="B620" s="33">
        <v>0.40277777777777801</v>
      </c>
      <c r="C620" t="s">
        <v>392</v>
      </c>
      <c r="D620" t="s">
        <v>384</v>
      </c>
      <c r="E620">
        <v>5</v>
      </c>
      <c r="F620">
        <v>4.3</v>
      </c>
      <c r="G620" t="s">
        <v>30</v>
      </c>
      <c r="H620">
        <v>15</v>
      </c>
      <c r="I620">
        <v>1</v>
      </c>
      <c r="K620" t="str">
        <f>VLOOKUP(G620,species.lookup!$A$2:$I$108,2,0)</f>
        <v>Ocean Surgeonfish</v>
      </c>
      <c r="L620" t="str">
        <f>VLOOKUP(G620,species.lookup!$A$2:$I$108,3,0)</f>
        <v>Acanthurus bahianus</v>
      </c>
      <c r="M620" t="str">
        <f>VLOOKUP(G620,species.lookup!$A$2:$I$108,4,0)</f>
        <v>Acanthuridae</v>
      </c>
      <c r="N620" t="str">
        <f>VLOOKUP(G620,species.lookup!$A$2:$I$108,5,0)</f>
        <v>Herbivores</v>
      </c>
      <c r="O620">
        <f>VLOOKUP(G620,species.lookup!$A$2:$I$108,6,0)</f>
        <v>2.3699999999999999E-2</v>
      </c>
      <c r="P620">
        <f>VLOOKUP(G620,species.lookup!$A$2:$I$108,7,0)</f>
        <v>2.9752000000000001</v>
      </c>
      <c r="Q620">
        <f t="shared" si="9"/>
        <v>74.791985048275095</v>
      </c>
    </row>
    <row r="621" spans="1:17" x14ac:dyDescent="0.2">
      <c r="A621" s="32">
        <v>44141</v>
      </c>
      <c r="B621" s="33">
        <v>0.40277777777777801</v>
      </c>
      <c r="C621" t="s">
        <v>392</v>
      </c>
      <c r="D621" t="s">
        <v>384</v>
      </c>
      <c r="E621">
        <v>5</v>
      </c>
      <c r="F621">
        <v>4.3</v>
      </c>
      <c r="G621" t="s">
        <v>30</v>
      </c>
      <c r="H621">
        <v>12</v>
      </c>
      <c r="I621">
        <v>1</v>
      </c>
      <c r="K621" t="str">
        <f>VLOOKUP(G621,species.lookup!$A$2:$I$108,2,0)</f>
        <v>Ocean Surgeonfish</v>
      </c>
      <c r="L621" t="str">
        <f>VLOOKUP(G621,species.lookup!$A$2:$I$108,3,0)</f>
        <v>Acanthurus bahianus</v>
      </c>
      <c r="M621" t="str">
        <f>VLOOKUP(G621,species.lookup!$A$2:$I$108,4,0)</f>
        <v>Acanthuridae</v>
      </c>
      <c r="N621" t="str">
        <f>VLOOKUP(G621,species.lookup!$A$2:$I$108,5,0)</f>
        <v>Herbivores</v>
      </c>
      <c r="O621">
        <f>VLOOKUP(G621,species.lookup!$A$2:$I$108,6,0)</f>
        <v>2.3699999999999999E-2</v>
      </c>
      <c r="P621">
        <f>VLOOKUP(G621,species.lookup!$A$2:$I$108,7,0)</f>
        <v>2.9752000000000001</v>
      </c>
      <c r="Q621">
        <f t="shared" si="9"/>
        <v>38.505998471352768</v>
      </c>
    </row>
    <row r="622" spans="1:17" x14ac:dyDescent="0.2">
      <c r="A622" s="32">
        <v>44141</v>
      </c>
      <c r="B622" s="33">
        <v>0.40277777777777801</v>
      </c>
      <c r="C622" t="s">
        <v>392</v>
      </c>
      <c r="D622" t="s">
        <v>384</v>
      </c>
      <c r="E622">
        <v>5</v>
      </c>
      <c r="F622">
        <v>4.3</v>
      </c>
      <c r="G622" t="s">
        <v>324</v>
      </c>
      <c r="H622">
        <v>5</v>
      </c>
      <c r="I622">
        <v>5</v>
      </c>
      <c r="J622" t="s">
        <v>385</v>
      </c>
      <c r="K622" t="str">
        <f>VLOOKUP(G622,species.lookup!$A$2:$I$108,2,0)</f>
        <v>Queen Parrotfish</v>
      </c>
      <c r="L622" t="str">
        <f>VLOOKUP(G622,species.lookup!$A$2:$I$108,3,0)</f>
        <v>Scarus vetula</v>
      </c>
      <c r="M622" t="str">
        <f>VLOOKUP(G622,species.lookup!$A$2:$I$108,4,0)</f>
        <v>Scaridae</v>
      </c>
      <c r="N622" t="str">
        <f>VLOOKUP(G622,species.lookup!$A$2:$I$108,5,0)</f>
        <v>Herbivores</v>
      </c>
      <c r="O622">
        <f>VLOOKUP(G622,species.lookup!$A$2:$I$108,6,0)</f>
        <v>2.5000000000000001E-2</v>
      </c>
      <c r="P622">
        <f>VLOOKUP(G622,species.lookup!$A$2:$I$108,7,0)</f>
        <v>2.9214000000000002</v>
      </c>
      <c r="Q622">
        <f t="shared" si="9"/>
        <v>2.7536642058777425</v>
      </c>
    </row>
    <row r="623" spans="1:17" x14ac:dyDescent="0.2">
      <c r="A623" s="32">
        <v>44141</v>
      </c>
      <c r="B623" s="33">
        <v>0.40277777777777801</v>
      </c>
      <c r="C623" t="s">
        <v>392</v>
      </c>
      <c r="D623" t="s">
        <v>384</v>
      </c>
      <c r="E623">
        <v>5</v>
      </c>
      <c r="F623">
        <v>4.3</v>
      </c>
      <c r="G623" t="s">
        <v>324</v>
      </c>
      <c r="H623">
        <v>10</v>
      </c>
      <c r="I623">
        <v>5</v>
      </c>
      <c r="J623" t="s">
        <v>385</v>
      </c>
      <c r="K623" t="str">
        <f>VLOOKUP(G623,species.lookup!$A$2:$I$108,2,0)</f>
        <v>Queen Parrotfish</v>
      </c>
      <c r="L623" t="str">
        <f>VLOOKUP(G623,species.lookup!$A$2:$I$108,3,0)</f>
        <v>Scarus vetula</v>
      </c>
      <c r="M623" t="str">
        <f>VLOOKUP(G623,species.lookup!$A$2:$I$108,4,0)</f>
        <v>Scaridae</v>
      </c>
      <c r="N623" t="str">
        <f>VLOOKUP(G623,species.lookup!$A$2:$I$108,5,0)</f>
        <v>Herbivores</v>
      </c>
      <c r="O623">
        <f>VLOOKUP(G623,species.lookup!$A$2:$I$108,6,0)</f>
        <v>2.5000000000000001E-2</v>
      </c>
      <c r="P623">
        <f>VLOOKUP(G623,species.lookup!$A$2:$I$108,7,0)</f>
        <v>2.9214000000000002</v>
      </c>
      <c r="Q623">
        <f t="shared" si="9"/>
        <v>20.861234677071096</v>
      </c>
    </row>
    <row r="624" spans="1:17" x14ac:dyDescent="0.2">
      <c r="A624" s="32">
        <v>44141</v>
      </c>
      <c r="B624" s="33">
        <v>0.40277777777777801</v>
      </c>
      <c r="C624" t="s">
        <v>392</v>
      </c>
      <c r="D624" t="s">
        <v>384</v>
      </c>
      <c r="E624">
        <v>5</v>
      </c>
      <c r="F624">
        <v>4.3</v>
      </c>
      <c r="G624" t="s">
        <v>346</v>
      </c>
      <c r="H624">
        <v>11</v>
      </c>
      <c r="I624">
        <v>1</v>
      </c>
      <c r="J624" t="s">
        <v>387</v>
      </c>
      <c r="K624" t="str">
        <f>VLOOKUP(G624,species.lookup!$A$2:$I$108,2,0)</f>
        <v>Stoplight Parrotfish</v>
      </c>
      <c r="L624" t="str">
        <f>VLOOKUP(G624,species.lookup!$A$2:$I$108,3,0)</f>
        <v>Sparisoma viride</v>
      </c>
      <c r="M624" t="str">
        <f>VLOOKUP(G624,species.lookup!$A$2:$I$108,4,0)</f>
        <v>Scaridae</v>
      </c>
      <c r="N624" t="str">
        <f>VLOOKUP(G624,species.lookup!$A$2:$I$108,5,0)</f>
        <v>Herbivores</v>
      </c>
      <c r="O624">
        <f>VLOOKUP(G624,species.lookup!$A$2:$I$108,6,0)</f>
        <v>2.5000000000000001E-2</v>
      </c>
      <c r="P624">
        <f>VLOOKUP(G624,species.lookup!$A$2:$I$108,7,0)</f>
        <v>2.9214000000000002</v>
      </c>
      <c r="Q624">
        <f t="shared" si="9"/>
        <v>27.559072613163718</v>
      </c>
    </row>
    <row r="625" spans="1:17" x14ac:dyDescent="0.2">
      <c r="A625" s="32">
        <v>44141</v>
      </c>
      <c r="B625" s="33">
        <v>0.40277777777777801</v>
      </c>
      <c r="C625" t="s">
        <v>392</v>
      </c>
      <c r="D625" t="s">
        <v>384</v>
      </c>
      <c r="E625">
        <v>5</v>
      </c>
      <c r="F625">
        <v>4.3</v>
      </c>
      <c r="G625" t="s">
        <v>111</v>
      </c>
      <c r="H625">
        <v>6</v>
      </c>
      <c r="I625">
        <v>1</v>
      </c>
      <c r="K625" t="str">
        <f>VLOOKUP(G625,species.lookup!$A$2:$I$108,2,0)</f>
        <v>Foureye Butterflyfish</v>
      </c>
      <c r="L625" t="str">
        <f>VLOOKUP(G625,species.lookup!$A$2:$I$108,3,0)</f>
        <v>Chaetodon capistratus</v>
      </c>
      <c r="M625" t="str">
        <f>VLOOKUP(G625,species.lookup!$A$2:$I$108,4,0)</f>
        <v>Chaetodontidae</v>
      </c>
      <c r="N625" t="str">
        <f>VLOOKUP(G625,species.lookup!$A$2:$I$108,5,0)</f>
        <v>Carnivores</v>
      </c>
      <c r="O625">
        <f>VLOOKUP(G625,species.lookup!$A$2:$I$108,6,0)</f>
        <v>2.1999999999999999E-2</v>
      </c>
      <c r="P625">
        <f>VLOOKUP(G625,species.lookup!$A$2:$I$108,7,0)</f>
        <v>3.1897000000000002</v>
      </c>
      <c r="Q625">
        <f t="shared" si="9"/>
        <v>6.6756217991125668</v>
      </c>
    </row>
    <row r="626" spans="1:17" x14ac:dyDescent="0.2">
      <c r="A626" s="32">
        <v>44141</v>
      </c>
      <c r="B626" s="33">
        <v>0.40277777777777801</v>
      </c>
      <c r="C626" t="s">
        <v>392</v>
      </c>
      <c r="D626" t="s">
        <v>384</v>
      </c>
      <c r="E626">
        <v>5</v>
      </c>
      <c r="F626">
        <v>4.3</v>
      </c>
      <c r="G626" t="s">
        <v>374</v>
      </c>
      <c r="H626">
        <v>3</v>
      </c>
      <c r="I626">
        <v>20</v>
      </c>
      <c r="K626" t="str">
        <f>VLOOKUP(G626,species.lookup!$A$2:$I$108,2,0)</f>
        <v>Bluehead Wrasse</v>
      </c>
      <c r="L626" t="str">
        <f>VLOOKUP(G626,species.lookup!$A$2:$I$108,3,0)</f>
        <v>Thalassoma bifasciatum</v>
      </c>
      <c r="M626" t="str">
        <f>VLOOKUP(G626,species.lookup!$A$2:$I$108,4,0)</f>
        <v>Labridae</v>
      </c>
      <c r="N626" t="str">
        <f>VLOOKUP(G626,species.lookup!$A$2:$I$108,5,0)</f>
        <v>Carnivores</v>
      </c>
      <c r="O626">
        <f>VLOOKUP(G626,species.lookup!$A$2:$I$108,6,0)</f>
        <v>8.9099999999999995E-3</v>
      </c>
      <c r="P626">
        <f>VLOOKUP(G626,species.lookup!$A$2:$I$108,7,0)</f>
        <v>3.01</v>
      </c>
      <c r="Q626">
        <f t="shared" si="9"/>
        <v>0.24322750267948948</v>
      </c>
    </row>
    <row r="627" spans="1:17" x14ac:dyDescent="0.2">
      <c r="A627" s="32">
        <v>44141</v>
      </c>
      <c r="B627" s="33">
        <v>0.40277777777777801</v>
      </c>
      <c r="C627" t="s">
        <v>392</v>
      </c>
      <c r="D627" t="s">
        <v>384</v>
      </c>
      <c r="E627">
        <v>5</v>
      </c>
      <c r="F627">
        <v>4.3</v>
      </c>
      <c r="G627" t="s">
        <v>365</v>
      </c>
      <c r="H627">
        <v>1</v>
      </c>
      <c r="I627">
        <v>1</v>
      </c>
      <c r="K627" t="str">
        <f>VLOOKUP(G627,species.lookup!$A$2:$I$108,2,0)</f>
        <v>3-spot Damselfish</v>
      </c>
      <c r="L627" t="str">
        <f>VLOOKUP(G627,species.lookup!$A$2:$I$108,3,0)</f>
        <v>Stegastes planifrons</v>
      </c>
      <c r="M627" t="str">
        <f>VLOOKUP(G627,species.lookup!$A$2:$I$108,4,0)</f>
        <v>Pomacentridae</v>
      </c>
      <c r="N627" t="str">
        <f>VLOOKUP(G627,species.lookup!$A$2:$I$108,5,0)</f>
        <v>Omnivores</v>
      </c>
      <c r="O627">
        <f>VLOOKUP(G627,species.lookup!$A$2:$I$108,6,0)</f>
        <v>2.188E-2</v>
      </c>
      <c r="P627">
        <f>VLOOKUP(G627,species.lookup!$A$2:$I$108,7,0)</f>
        <v>2.96</v>
      </c>
      <c r="Q627">
        <f t="shared" si="9"/>
        <v>2.188E-2</v>
      </c>
    </row>
    <row r="628" spans="1:17" x14ac:dyDescent="0.2">
      <c r="A628" s="32">
        <v>44141</v>
      </c>
      <c r="B628" s="33">
        <v>0.40277777777777801</v>
      </c>
      <c r="C628" t="s">
        <v>392</v>
      </c>
      <c r="D628" t="s">
        <v>384</v>
      </c>
      <c r="E628">
        <v>5</v>
      </c>
      <c r="F628">
        <v>4.3</v>
      </c>
      <c r="G628" t="s">
        <v>365</v>
      </c>
      <c r="H628">
        <v>4</v>
      </c>
      <c r="I628">
        <v>1</v>
      </c>
      <c r="K628" t="str">
        <f>VLOOKUP(G628,species.lookup!$A$2:$I$108,2,0)</f>
        <v>3-spot Damselfish</v>
      </c>
      <c r="L628" t="str">
        <f>VLOOKUP(G628,species.lookup!$A$2:$I$108,3,0)</f>
        <v>Stegastes planifrons</v>
      </c>
      <c r="M628" t="str">
        <f>VLOOKUP(G628,species.lookup!$A$2:$I$108,4,0)</f>
        <v>Pomacentridae</v>
      </c>
      <c r="N628" t="str">
        <f>VLOOKUP(G628,species.lookup!$A$2:$I$108,5,0)</f>
        <v>Omnivores</v>
      </c>
      <c r="O628">
        <f>VLOOKUP(G628,species.lookup!$A$2:$I$108,6,0)</f>
        <v>2.188E-2</v>
      </c>
      <c r="P628">
        <f>VLOOKUP(G628,species.lookup!$A$2:$I$108,7,0)</f>
        <v>2.96</v>
      </c>
      <c r="Q628">
        <f t="shared" si="9"/>
        <v>1.3247834438627868</v>
      </c>
    </row>
    <row r="629" spans="1:17" x14ac:dyDescent="0.2">
      <c r="A629" s="32">
        <v>44141</v>
      </c>
      <c r="B629" s="33">
        <v>0.40277777777777801</v>
      </c>
      <c r="C629" t="s">
        <v>392</v>
      </c>
      <c r="D629" t="s">
        <v>384</v>
      </c>
      <c r="E629">
        <v>5</v>
      </c>
      <c r="F629">
        <v>4.3</v>
      </c>
      <c r="G629" t="s">
        <v>365</v>
      </c>
      <c r="H629">
        <v>5</v>
      </c>
      <c r="I629">
        <v>1</v>
      </c>
      <c r="K629" t="str">
        <f>VLOOKUP(G629,species.lookup!$A$2:$I$108,2,0)</f>
        <v>3-spot Damselfish</v>
      </c>
      <c r="L629" t="str">
        <f>VLOOKUP(G629,species.lookup!$A$2:$I$108,3,0)</f>
        <v>Stegastes planifrons</v>
      </c>
      <c r="M629" t="str">
        <f>VLOOKUP(G629,species.lookup!$A$2:$I$108,4,0)</f>
        <v>Pomacentridae</v>
      </c>
      <c r="N629" t="str">
        <f>VLOOKUP(G629,species.lookup!$A$2:$I$108,5,0)</f>
        <v>Omnivores</v>
      </c>
      <c r="O629">
        <f>VLOOKUP(G629,species.lookup!$A$2:$I$108,6,0)</f>
        <v>2.188E-2</v>
      </c>
      <c r="P629">
        <f>VLOOKUP(G629,species.lookup!$A$2:$I$108,7,0)</f>
        <v>2.96</v>
      </c>
      <c r="Q629">
        <f t="shared" si="9"/>
        <v>2.5644753591955127</v>
      </c>
    </row>
    <row r="630" spans="1:17" x14ac:dyDescent="0.2">
      <c r="A630" s="32">
        <v>44141</v>
      </c>
      <c r="B630" s="33">
        <v>0.40277777777777801</v>
      </c>
      <c r="C630" t="s">
        <v>392</v>
      </c>
      <c r="D630" t="s">
        <v>384</v>
      </c>
      <c r="E630">
        <v>5</v>
      </c>
      <c r="F630">
        <v>4.3</v>
      </c>
      <c r="G630" t="s">
        <v>353</v>
      </c>
      <c r="H630">
        <v>6</v>
      </c>
      <c r="I630">
        <v>2</v>
      </c>
      <c r="K630" t="str">
        <f>VLOOKUP(G630,species.lookup!$A$2:$I$108,2,0)</f>
        <v>Dusky Damselfish</v>
      </c>
      <c r="L630" t="str">
        <f>VLOOKUP(G630,species.lookup!$A$2:$I$108,3,0)</f>
        <v>Stegastes adustus </v>
      </c>
      <c r="M630" t="str">
        <f>VLOOKUP(G630,species.lookup!$A$2:$I$108,4,0)</f>
        <v>Pomacentridae</v>
      </c>
      <c r="N630" t="str">
        <f>VLOOKUP(G630,species.lookup!$A$2:$I$108,5,0)</f>
        <v>Herbivores</v>
      </c>
      <c r="O630">
        <f>VLOOKUP(G630,species.lookup!$A$2:$I$108,6,0)</f>
        <v>1.95E-2</v>
      </c>
      <c r="P630">
        <f>VLOOKUP(G630,species.lookup!$A$2:$I$108,7,0)</f>
        <v>2.99</v>
      </c>
      <c r="Q630">
        <f t="shared" si="9"/>
        <v>4.1372031817477204</v>
      </c>
    </row>
    <row r="631" spans="1:17" x14ac:dyDescent="0.2">
      <c r="A631" s="32">
        <v>44141</v>
      </c>
      <c r="B631" s="33">
        <v>0.56944444444444442</v>
      </c>
      <c r="C631" t="s">
        <v>395</v>
      </c>
      <c r="D631" t="s">
        <v>384</v>
      </c>
      <c r="E631">
        <v>1</v>
      </c>
      <c r="F631">
        <v>6.3</v>
      </c>
      <c r="G631" t="s">
        <v>346</v>
      </c>
      <c r="H631">
        <v>13</v>
      </c>
      <c r="I631">
        <v>2</v>
      </c>
      <c r="J631" t="s">
        <v>387</v>
      </c>
      <c r="K631" t="str">
        <f>VLOOKUP(G631,species.lookup!$A$2:$I$108,2,0)</f>
        <v>Stoplight Parrotfish</v>
      </c>
      <c r="L631" t="str">
        <f>VLOOKUP(G631,species.lookup!$A$2:$I$108,3,0)</f>
        <v>Sparisoma viride</v>
      </c>
      <c r="M631" t="str">
        <f>VLOOKUP(G631,species.lookup!$A$2:$I$108,4,0)</f>
        <v>Scaridae</v>
      </c>
      <c r="N631" t="str">
        <f>VLOOKUP(G631,species.lookup!$A$2:$I$108,5,0)</f>
        <v>Herbivores</v>
      </c>
      <c r="O631">
        <f>VLOOKUP(G631,species.lookup!$A$2:$I$108,6,0)</f>
        <v>2.5000000000000001E-2</v>
      </c>
      <c r="P631">
        <f>VLOOKUP(G631,species.lookup!$A$2:$I$108,7,0)</f>
        <v>2.9214000000000002</v>
      </c>
      <c r="Q631">
        <f t="shared" si="9"/>
        <v>44.896668724352082</v>
      </c>
    </row>
    <row r="632" spans="1:17" x14ac:dyDescent="0.2">
      <c r="A632" s="32">
        <v>44141</v>
      </c>
      <c r="B632" s="33">
        <v>0.56944444444444442</v>
      </c>
      <c r="C632" t="s">
        <v>395</v>
      </c>
      <c r="D632" t="s">
        <v>384</v>
      </c>
      <c r="E632">
        <v>1</v>
      </c>
      <c r="F632">
        <v>6.3</v>
      </c>
      <c r="G632" t="s">
        <v>346</v>
      </c>
      <c r="H632">
        <v>3</v>
      </c>
      <c r="I632">
        <v>4</v>
      </c>
      <c r="J632" t="s">
        <v>385</v>
      </c>
      <c r="K632" t="str">
        <f>VLOOKUP(G632,species.lookup!$A$2:$I$108,2,0)</f>
        <v>Stoplight Parrotfish</v>
      </c>
      <c r="L632" t="str">
        <f>VLOOKUP(G632,species.lookup!$A$2:$I$108,3,0)</f>
        <v>Sparisoma viride</v>
      </c>
      <c r="M632" t="str">
        <f>VLOOKUP(G632,species.lookup!$A$2:$I$108,4,0)</f>
        <v>Scaridae</v>
      </c>
      <c r="N632" t="str">
        <f>VLOOKUP(G632,species.lookup!$A$2:$I$108,5,0)</f>
        <v>Herbivores</v>
      </c>
      <c r="O632">
        <f>VLOOKUP(G632,species.lookup!$A$2:$I$108,6,0)</f>
        <v>2.5000000000000001E-2</v>
      </c>
      <c r="P632">
        <f>VLOOKUP(G632,species.lookup!$A$2:$I$108,7,0)</f>
        <v>2.9214000000000002</v>
      </c>
      <c r="Q632">
        <f t="shared" si="9"/>
        <v>0.61915878909606581</v>
      </c>
    </row>
    <row r="633" spans="1:17" x14ac:dyDescent="0.2">
      <c r="A633" s="32">
        <v>44141</v>
      </c>
      <c r="B633" s="33">
        <v>0.56944444444444398</v>
      </c>
      <c r="C633" t="s">
        <v>395</v>
      </c>
      <c r="D633" t="s">
        <v>384</v>
      </c>
      <c r="E633">
        <v>1</v>
      </c>
      <c r="F633">
        <v>6.3</v>
      </c>
      <c r="G633" t="s">
        <v>346</v>
      </c>
      <c r="H633">
        <v>4</v>
      </c>
      <c r="I633">
        <v>2</v>
      </c>
      <c r="J633" t="s">
        <v>385</v>
      </c>
      <c r="K633" t="str">
        <f>VLOOKUP(G633,species.lookup!$A$2:$I$108,2,0)</f>
        <v>Stoplight Parrotfish</v>
      </c>
      <c r="L633" t="str">
        <f>VLOOKUP(G633,species.lookup!$A$2:$I$108,3,0)</f>
        <v>Sparisoma viride</v>
      </c>
      <c r="M633" t="str">
        <f>VLOOKUP(G633,species.lookup!$A$2:$I$108,4,0)</f>
        <v>Scaridae</v>
      </c>
      <c r="N633" t="str">
        <f>VLOOKUP(G633,species.lookup!$A$2:$I$108,5,0)</f>
        <v>Herbivores</v>
      </c>
      <c r="O633">
        <f>VLOOKUP(G633,species.lookup!$A$2:$I$108,6,0)</f>
        <v>2.5000000000000001E-2</v>
      </c>
      <c r="P633">
        <f>VLOOKUP(G633,species.lookup!$A$2:$I$108,7,0)</f>
        <v>2.9214000000000002</v>
      </c>
      <c r="Q633">
        <f t="shared" si="9"/>
        <v>1.4348221330880631</v>
      </c>
    </row>
    <row r="634" spans="1:17" x14ac:dyDescent="0.2">
      <c r="A634" s="32">
        <v>44141</v>
      </c>
      <c r="B634" s="33">
        <v>0.56944444444444398</v>
      </c>
      <c r="C634" t="s">
        <v>395</v>
      </c>
      <c r="D634" t="s">
        <v>384</v>
      </c>
      <c r="E634">
        <v>1</v>
      </c>
      <c r="F634">
        <v>6.3</v>
      </c>
      <c r="G634" t="s">
        <v>346</v>
      </c>
      <c r="H634">
        <v>5</v>
      </c>
      <c r="I634">
        <v>1</v>
      </c>
      <c r="J634" t="s">
        <v>385</v>
      </c>
      <c r="K634" t="str">
        <f>VLOOKUP(G634,species.lookup!$A$2:$I$108,2,0)</f>
        <v>Stoplight Parrotfish</v>
      </c>
      <c r="L634" t="str">
        <f>VLOOKUP(G634,species.lookup!$A$2:$I$108,3,0)</f>
        <v>Sparisoma viride</v>
      </c>
      <c r="M634" t="str">
        <f>VLOOKUP(G634,species.lookup!$A$2:$I$108,4,0)</f>
        <v>Scaridae</v>
      </c>
      <c r="N634" t="str">
        <f>VLOOKUP(G634,species.lookup!$A$2:$I$108,5,0)</f>
        <v>Herbivores</v>
      </c>
      <c r="O634">
        <f>VLOOKUP(G634,species.lookup!$A$2:$I$108,6,0)</f>
        <v>2.5000000000000001E-2</v>
      </c>
      <c r="P634">
        <f>VLOOKUP(G634,species.lookup!$A$2:$I$108,7,0)</f>
        <v>2.9214000000000002</v>
      </c>
      <c r="Q634">
        <f t="shared" si="9"/>
        <v>2.7536642058777425</v>
      </c>
    </row>
    <row r="635" spans="1:17" x14ac:dyDescent="0.2">
      <c r="A635" s="32">
        <v>44141</v>
      </c>
      <c r="B635" s="33">
        <v>0.56944444444444398</v>
      </c>
      <c r="C635" t="s">
        <v>395</v>
      </c>
      <c r="D635" t="s">
        <v>384</v>
      </c>
      <c r="E635">
        <v>1</v>
      </c>
      <c r="F635">
        <v>6.3</v>
      </c>
      <c r="G635" t="s">
        <v>30</v>
      </c>
      <c r="H635">
        <v>18</v>
      </c>
      <c r="I635">
        <v>1</v>
      </c>
      <c r="K635" t="str">
        <f>VLOOKUP(G635,species.lookup!$A$2:$I$108,2,0)</f>
        <v>Ocean Surgeonfish</v>
      </c>
      <c r="L635" t="str">
        <f>VLOOKUP(G635,species.lookup!$A$2:$I$108,3,0)</f>
        <v>Acanthurus bahianus</v>
      </c>
      <c r="M635" t="str">
        <f>VLOOKUP(G635,species.lookup!$A$2:$I$108,4,0)</f>
        <v>Acanthuridae</v>
      </c>
      <c r="N635" t="str">
        <f>VLOOKUP(G635,species.lookup!$A$2:$I$108,5,0)</f>
        <v>Herbivores</v>
      </c>
      <c r="O635">
        <f>VLOOKUP(G635,species.lookup!$A$2:$I$108,6,0)</f>
        <v>2.3699999999999999E-2</v>
      </c>
      <c r="P635">
        <f>VLOOKUP(G635,species.lookup!$A$2:$I$108,7,0)</f>
        <v>2.9752000000000001</v>
      </c>
      <c r="Q635">
        <f t="shared" si="9"/>
        <v>128.65749852251687</v>
      </c>
    </row>
    <row r="636" spans="1:17" x14ac:dyDescent="0.2">
      <c r="A636" s="32">
        <v>44141</v>
      </c>
      <c r="B636" s="33">
        <v>0.56944444444444398</v>
      </c>
      <c r="C636" t="s">
        <v>395</v>
      </c>
      <c r="D636" t="s">
        <v>384</v>
      </c>
      <c r="E636">
        <v>1</v>
      </c>
      <c r="F636">
        <v>6.3</v>
      </c>
      <c r="G636" t="s">
        <v>200</v>
      </c>
      <c r="H636">
        <v>15</v>
      </c>
      <c r="I636">
        <v>1</v>
      </c>
      <c r="K636" t="str">
        <f>VLOOKUP(G636,species.lookup!$A$2:$I$108,2,0)</f>
        <v>Blackear Wrasse</v>
      </c>
      <c r="L636" t="str">
        <f>VLOOKUP(G636,species.lookup!$A$2:$I$108,3,0)</f>
        <v>Halichoeres poeyi</v>
      </c>
      <c r="M636" t="str">
        <f>VLOOKUP(G636,species.lookup!$A$2:$I$108,4,0)</f>
        <v>Labridae</v>
      </c>
      <c r="N636" t="str">
        <f>VLOOKUP(G636,species.lookup!$A$2:$I$108,5,0)</f>
        <v>Herbivores</v>
      </c>
      <c r="O636">
        <f>VLOOKUP(G636,species.lookup!$A$2:$I$108,6,0)</f>
        <v>1.023E-2</v>
      </c>
      <c r="P636">
        <f>VLOOKUP(G636,species.lookup!$A$2:$I$108,7,0)</f>
        <v>3.06</v>
      </c>
      <c r="Q636">
        <f t="shared" si="9"/>
        <v>40.61765873887763</v>
      </c>
    </row>
    <row r="637" spans="1:17" x14ac:dyDescent="0.2">
      <c r="A637" s="32">
        <v>44141</v>
      </c>
      <c r="B637" s="33">
        <v>0.56944444444444398</v>
      </c>
      <c r="C637" t="s">
        <v>395</v>
      </c>
      <c r="D637" t="s">
        <v>384</v>
      </c>
      <c r="E637">
        <v>1</v>
      </c>
      <c r="F637">
        <v>6.3</v>
      </c>
      <c r="G637" t="s">
        <v>318</v>
      </c>
      <c r="H637">
        <v>5</v>
      </c>
      <c r="I637">
        <v>10</v>
      </c>
      <c r="J637" t="s">
        <v>385</v>
      </c>
      <c r="K637" t="str">
        <f>VLOOKUP(G637,species.lookup!$A$2:$I$108,2,0)</f>
        <v>Striped Parrotfish</v>
      </c>
      <c r="L637" t="str">
        <f>VLOOKUP(G637,species.lookup!$A$2:$I$108,3,0)</f>
        <v>Scarus iserti</v>
      </c>
      <c r="M637" t="str">
        <f>VLOOKUP(G637,species.lookup!$A$2:$I$108,4,0)</f>
        <v>Scaridae</v>
      </c>
      <c r="N637" t="str">
        <f>VLOOKUP(G637,species.lookup!$A$2:$I$108,5,0)</f>
        <v>Herbivores</v>
      </c>
      <c r="O637">
        <f>VLOOKUP(G637,species.lookup!$A$2:$I$108,6,0)</f>
        <v>1.47E-2</v>
      </c>
      <c r="P637">
        <f>VLOOKUP(G637,species.lookup!$A$2:$I$108,7,0)</f>
        <v>3.0548000000000002</v>
      </c>
      <c r="Q637">
        <f t="shared" si="9"/>
        <v>2.0069238957862789</v>
      </c>
    </row>
    <row r="638" spans="1:17" x14ac:dyDescent="0.2">
      <c r="A638" s="32">
        <v>44141</v>
      </c>
      <c r="B638" s="33">
        <v>0.56944444444444398</v>
      </c>
      <c r="C638" t="s">
        <v>395</v>
      </c>
      <c r="D638" t="s">
        <v>384</v>
      </c>
      <c r="E638">
        <v>1</v>
      </c>
      <c r="F638">
        <v>6.3</v>
      </c>
      <c r="G638" t="s">
        <v>318</v>
      </c>
      <c r="H638">
        <v>3</v>
      </c>
      <c r="I638">
        <v>5</v>
      </c>
      <c r="J638" t="s">
        <v>385</v>
      </c>
      <c r="K638" t="str">
        <f>VLOOKUP(G638,species.lookup!$A$2:$I$108,2,0)</f>
        <v>Striped Parrotfish</v>
      </c>
      <c r="L638" t="str">
        <f>VLOOKUP(G638,species.lookup!$A$2:$I$108,3,0)</f>
        <v>Scarus iserti</v>
      </c>
      <c r="M638" t="str">
        <f>VLOOKUP(G638,species.lookup!$A$2:$I$108,4,0)</f>
        <v>Scaridae</v>
      </c>
      <c r="N638" t="str">
        <f>VLOOKUP(G638,species.lookup!$A$2:$I$108,5,0)</f>
        <v>Herbivores</v>
      </c>
      <c r="O638">
        <f>VLOOKUP(G638,species.lookup!$A$2:$I$108,6,0)</f>
        <v>1.47E-2</v>
      </c>
      <c r="P638">
        <f>VLOOKUP(G638,species.lookup!$A$2:$I$108,7,0)</f>
        <v>3.0548000000000002</v>
      </c>
      <c r="Q638">
        <f t="shared" si="9"/>
        <v>0.42152888881536776</v>
      </c>
    </row>
    <row r="639" spans="1:17" x14ac:dyDescent="0.2">
      <c r="A639" s="32">
        <v>44141</v>
      </c>
      <c r="B639" s="33">
        <v>0.56944444444444398</v>
      </c>
      <c r="C639" t="s">
        <v>395</v>
      </c>
      <c r="D639" t="s">
        <v>384</v>
      </c>
      <c r="E639">
        <v>1</v>
      </c>
      <c r="F639">
        <v>6.3</v>
      </c>
      <c r="G639" t="s">
        <v>324</v>
      </c>
      <c r="H639">
        <v>3</v>
      </c>
      <c r="I639">
        <v>5</v>
      </c>
      <c r="J639" t="s">
        <v>385</v>
      </c>
      <c r="K639" t="str">
        <f>VLOOKUP(G639,species.lookup!$A$2:$I$108,2,0)</f>
        <v>Queen Parrotfish</v>
      </c>
      <c r="L639" t="str">
        <f>VLOOKUP(G639,species.lookup!$A$2:$I$108,3,0)</f>
        <v>Scarus vetula</v>
      </c>
      <c r="M639" t="str">
        <f>VLOOKUP(G639,species.lookup!$A$2:$I$108,4,0)</f>
        <v>Scaridae</v>
      </c>
      <c r="N639" t="str">
        <f>VLOOKUP(G639,species.lookup!$A$2:$I$108,5,0)</f>
        <v>Herbivores</v>
      </c>
      <c r="O639">
        <f>VLOOKUP(G639,species.lookup!$A$2:$I$108,6,0)</f>
        <v>2.5000000000000001E-2</v>
      </c>
      <c r="P639">
        <f>VLOOKUP(G639,species.lookup!$A$2:$I$108,7,0)</f>
        <v>2.9214000000000002</v>
      </c>
      <c r="Q639">
        <f t="shared" si="9"/>
        <v>0.61915878909606581</v>
      </c>
    </row>
    <row r="640" spans="1:17" x14ac:dyDescent="0.2">
      <c r="A640" s="32">
        <v>44141</v>
      </c>
      <c r="B640" s="33">
        <v>0.56944444444444398</v>
      </c>
      <c r="C640" t="s">
        <v>395</v>
      </c>
      <c r="D640" t="s">
        <v>384</v>
      </c>
      <c r="E640">
        <v>1</v>
      </c>
      <c r="F640">
        <v>6.3</v>
      </c>
      <c r="G640" t="s">
        <v>324</v>
      </c>
      <c r="H640">
        <v>5</v>
      </c>
      <c r="I640">
        <v>10</v>
      </c>
      <c r="J640" t="s">
        <v>385</v>
      </c>
      <c r="K640" t="str">
        <f>VLOOKUP(G640,species.lookup!$A$2:$I$108,2,0)</f>
        <v>Queen Parrotfish</v>
      </c>
      <c r="L640" t="str">
        <f>VLOOKUP(G640,species.lookup!$A$2:$I$108,3,0)</f>
        <v>Scarus vetula</v>
      </c>
      <c r="M640" t="str">
        <f>VLOOKUP(G640,species.lookup!$A$2:$I$108,4,0)</f>
        <v>Scaridae</v>
      </c>
      <c r="N640" t="str">
        <f>VLOOKUP(G640,species.lookup!$A$2:$I$108,5,0)</f>
        <v>Herbivores</v>
      </c>
      <c r="O640">
        <f>VLOOKUP(G640,species.lookup!$A$2:$I$108,6,0)</f>
        <v>2.5000000000000001E-2</v>
      </c>
      <c r="P640">
        <f>VLOOKUP(G640,species.lookup!$A$2:$I$108,7,0)</f>
        <v>2.9214000000000002</v>
      </c>
      <c r="Q640">
        <f t="shared" si="9"/>
        <v>2.7536642058777425</v>
      </c>
    </row>
    <row r="641" spans="1:17" x14ac:dyDescent="0.2">
      <c r="A641" s="32">
        <v>44141</v>
      </c>
      <c r="B641" s="33">
        <v>0.56944444444444398</v>
      </c>
      <c r="C641" t="s">
        <v>395</v>
      </c>
      <c r="D641" t="s">
        <v>384</v>
      </c>
      <c r="E641">
        <v>1</v>
      </c>
      <c r="F641">
        <v>6.3</v>
      </c>
      <c r="G641" t="s">
        <v>324</v>
      </c>
      <c r="H641">
        <v>4</v>
      </c>
      <c r="I641">
        <v>8</v>
      </c>
      <c r="K641" t="str">
        <f>VLOOKUP(G641,species.lookup!$A$2:$I$108,2,0)</f>
        <v>Queen Parrotfish</v>
      </c>
      <c r="L641" t="str">
        <f>VLOOKUP(G641,species.lookup!$A$2:$I$108,3,0)</f>
        <v>Scarus vetula</v>
      </c>
      <c r="M641" t="str">
        <f>VLOOKUP(G641,species.lookup!$A$2:$I$108,4,0)</f>
        <v>Scaridae</v>
      </c>
      <c r="N641" t="str">
        <f>VLOOKUP(G641,species.lookup!$A$2:$I$108,5,0)</f>
        <v>Herbivores</v>
      </c>
      <c r="O641">
        <f>VLOOKUP(G641,species.lookup!$A$2:$I$108,6,0)</f>
        <v>2.5000000000000001E-2</v>
      </c>
      <c r="P641">
        <f>VLOOKUP(G641,species.lookup!$A$2:$I$108,7,0)</f>
        <v>2.9214000000000002</v>
      </c>
      <c r="Q641">
        <f t="shared" si="9"/>
        <v>1.4348221330880631</v>
      </c>
    </row>
    <row r="642" spans="1:17" x14ac:dyDescent="0.2">
      <c r="A642" s="32">
        <v>44141</v>
      </c>
      <c r="B642" s="33">
        <v>0.56944444444444398</v>
      </c>
      <c r="C642" t="s">
        <v>395</v>
      </c>
      <c r="D642" t="s">
        <v>384</v>
      </c>
      <c r="E642">
        <v>1</v>
      </c>
      <c r="F642">
        <v>6.3</v>
      </c>
      <c r="G642" t="s">
        <v>359</v>
      </c>
      <c r="H642">
        <v>7</v>
      </c>
      <c r="I642">
        <v>1</v>
      </c>
      <c r="K642" t="str">
        <f>VLOOKUP(G642,species.lookup!$A$2:$I$108,2,0)</f>
        <v>Beaugregory</v>
      </c>
      <c r="L642" t="str">
        <f>VLOOKUP(G642,species.lookup!$A$2:$I$108,3,0)</f>
        <v>Stegastes leucostictus</v>
      </c>
      <c r="M642" t="str">
        <f>VLOOKUP(G642,species.lookup!$A$2:$I$108,4,0)</f>
        <v>Pomacentridae</v>
      </c>
      <c r="N642" t="str">
        <f>VLOOKUP(G642,species.lookup!$A$2:$I$108,5,0)</f>
        <v>Omnivores</v>
      </c>
      <c r="O642">
        <f>VLOOKUP(G642,species.lookup!$A$2:$I$108,6,0)</f>
        <v>1.9949999999999999E-2</v>
      </c>
      <c r="P642">
        <f>VLOOKUP(G642,species.lookup!$A$2:$I$108,7,0)</f>
        <v>2.95</v>
      </c>
      <c r="Q642">
        <f t="shared" si="9"/>
        <v>6.2084347067418024</v>
      </c>
    </row>
    <row r="643" spans="1:17" x14ac:dyDescent="0.2">
      <c r="A643" s="32">
        <v>44141</v>
      </c>
      <c r="B643" s="33">
        <v>0.56944444444444398</v>
      </c>
      <c r="C643" t="s">
        <v>395</v>
      </c>
      <c r="D643" t="s">
        <v>384</v>
      </c>
      <c r="E643">
        <v>1</v>
      </c>
      <c r="F643">
        <v>6.3</v>
      </c>
      <c r="G643" t="s">
        <v>334</v>
      </c>
      <c r="H643">
        <v>5</v>
      </c>
      <c r="I643">
        <v>2</v>
      </c>
      <c r="J643" t="s">
        <v>385</v>
      </c>
      <c r="K643" t="str">
        <f>VLOOKUP(G643,species.lookup!$A$2:$I$108,2,0)</f>
        <v>Redband Parrotfish</v>
      </c>
      <c r="L643" t="str">
        <f>VLOOKUP(G643,species.lookup!$A$2:$I$108,3,0)</f>
        <v>Sparisoma aurofrenatum</v>
      </c>
      <c r="M643" t="str">
        <f>VLOOKUP(G643,species.lookup!$A$2:$I$108,4,0)</f>
        <v>Scaridae</v>
      </c>
      <c r="N643" t="str">
        <f>VLOOKUP(G643,species.lookup!$A$2:$I$108,5,0)</f>
        <v>Herbivores</v>
      </c>
      <c r="O643">
        <f>VLOOKUP(G643,species.lookup!$A$2:$I$108,6,0)</f>
        <v>4.5999999999999999E-3</v>
      </c>
      <c r="P643">
        <f>VLOOKUP(G643,species.lookup!$A$2:$I$108,7,0)</f>
        <v>3.4291</v>
      </c>
      <c r="Q643">
        <f t="shared" ref="Q643:Q706" si="10">O643*H643^P643</f>
        <v>1.1470857206847838</v>
      </c>
    </row>
    <row r="644" spans="1:17" x14ac:dyDescent="0.2">
      <c r="A644" s="32">
        <v>44141</v>
      </c>
      <c r="B644" s="33">
        <v>0.56944444444444398</v>
      </c>
      <c r="C644" t="s">
        <v>395</v>
      </c>
      <c r="D644" t="s">
        <v>384</v>
      </c>
      <c r="E644">
        <v>1</v>
      </c>
      <c r="F644">
        <v>6.3</v>
      </c>
      <c r="G644" t="s">
        <v>334</v>
      </c>
      <c r="H644">
        <v>2</v>
      </c>
      <c r="I644">
        <v>1</v>
      </c>
      <c r="J644" t="s">
        <v>385</v>
      </c>
      <c r="K644" t="str">
        <f>VLOOKUP(G644,species.lookup!$A$2:$I$108,2,0)</f>
        <v>Redband Parrotfish</v>
      </c>
      <c r="L644" t="str">
        <f>VLOOKUP(G644,species.lookup!$A$2:$I$108,3,0)</f>
        <v>Sparisoma aurofrenatum</v>
      </c>
      <c r="M644" t="str">
        <f>VLOOKUP(G644,species.lookup!$A$2:$I$108,4,0)</f>
        <v>Scaridae</v>
      </c>
      <c r="N644" t="str">
        <f>VLOOKUP(G644,species.lookup!$A$2:$I$108,5,0)</f>
        <v>Herbivores</v>
      </c>
      <c r="O644">
        <f>VLOOKUP(G644,species.lookup!$A$2:$I$108,6,0)</f>
        <v>4.5999999999999999E-3</v>
      </c>
      <c r="P644">
        <f>VLOOKUP(G644,species.lookup!$A$2:$I$108,7,0)</f>
        <v>3.4291</v>
      </c>
      <c r="Q644">
        <f t="shared" si="10"/>
        <v>4.9547276785883491E-2</v>
      </c>
    </row>
    <row r="645" spans="1:17" x14ac:dyDescent="0.2">
      <c r="A645" s="32">
        <v>44141</v>
      </c>
      <c r="B645" s="33">
        <v>0.56944444444444398</v>
      </c>
      <c r="C645" t="s">
        <v>395</v>
      </c>
      <c r="D645" t="s">
        <v>384</v>
      </c>
      <c r="E645">
        <v>1</v>
      </c>
      <c r="F645">
        <v>6.3</v>
      </c>
      <c r="G645" t="s">
        <v>321</v>
      </c>
      <c r="H645">
        <v>4</v>
      </c>
      <c r="I645">
        <v>2</v>
      </c>
      <c r="J645" t="s">
        <v>385</v>
      </c>
      <c r="K645" t="str">
        <f>VLOOKUP(G645,species.lookup!$A$2:$I$108,2,0)</f>
        <v>Princess Parrotfish</v>
      </c>
      <c r="L645" t="str">
        <f>VLOOKUP(G645,species.lookup!$A$2:$I$108,3,0)</f>
        <v>Scarus taeniopterus</v>
      </c>
      <c r="M645" t="str">
        <f>VLOOKUP(G645,species.lookup!$A$2:$I$108,4,0)</f>
        <v>Scaridae</v>
      </c>
      <c r="N645" t="str">
        <f>VLOOKUP(G645,species.lookup!$A$2:$I$108,5,0)</f>
        <v>Herbivores</v>
      </c>
      <c r="O645">
        <f>VLOOKUP(G645,species.lookup!$A$2:$I$108,6,0)</f>
        <v>3.3500000000000002E-2</v>
      </c>
      <c r="P645">
        <f>VLOOKUP(G645,species.lookup!$A$2:$I$108,7,0)</f>
        <v>2.7086000000000001</v>
      </c>
      <c r="Q645">
        <f t="shared" si="10"/>
        <v>1.4314774122851688</v>
      </c>
    </row>
    <row r="646" spans="1:17" x14ac:dyDescent="0.2">
      <c r="A646" s="32">
        <v>44141</v>
      </c>
      <c r="B646" s="33">
        <v>0.56944444444444398</v>
      </c>
      <c r="C646" t="s">
        <v>395</v>
      </c>
      <c r="D646" t="s">
        <v>384</v>
      </c>
      <c r="E646">
        <v>1</v>
      </c>
      <c r="F646">
        <v>6.3</v>
      </c>
      <c r="G646" t="s">
        <v>39</v>
      </c>
      <c r="H646">
        <v>17</v>
      </c>
      <c r="I646">
        <v>1</v>
      </c>
      <c r="K646" t="str">
        <f>VLOOKUP(G646,species.lookup!$A$2:$I$108,2,0)</f>
        <v>Blue Tang</v>
      </c>
      <c r="L646" t="str">
        <f>VLOOKUP(G646,species.lookup!$A$2:$I$108,3,0)</f>
        <v>Acanthurus coeruleus</v>
      </c>
      <c r="M646" t="str">
        <f>VLOOKUP(G646,species.lookup!$A$2:$I$108,4,0)</f>
        <v>Acanthuridae</v>
      </c>
      <c r="N646" t="str">
        <f>VLOOKUP(G646,species.lookup!$A$2:$I$108,5,0)</f>
        <v>Herbivores</v>
      </c>
      <c r="O646">
        <f>VLOOKUP(G646,species.lookup!$A$2:$I$108,6,0)</f>
        <v>4.1500000000000002E-2</v>
      </c>
      <c r="P646">
        <f>VLOOKUP(G646,species.lookup!$A$2:$I$108,7,0)</f>
        <v>2.8346</v>
      </c>
      <c r="Q646">
        <f t="shared" si="10"/>
        <v>127.60820780292163</v>
      </c>
    </row>
    <row r="647" spans="1:17" x14ac:dyDescent="0.2">
      <c r="A647" s="32">
        <v>44141</v>
      </c>
      <c r="B647" s="33">
        <v>0.56944444444444398</v>
      </c>
      <c r="C647" t="s">
        <v>395</v>
      </c>
      <c r="D647" t="s">
        <v>384</v>
      </c>
      <c r="E647">
        <v>1</v>
      </c>
      <c r="F647">
        <v>6.3</v>
      </c>
      <c r="G647" t="s">
        <v>321</v>
      </c>
      <c r="H647">
        <v>10</v>
      </c>
      <c r="I647">
        <v>1</v>
      </c>
      <c r="J647" t="s">
        <v>385</v>
      </c>
      <c r="K647" t="str">
        <f>VLOOKUP(G647,species.lookup!$A$2:$I$108,2,0)</f>
        <v>Princess Parrotfish</v>
      </c>
      <c r="L647" t="str">
        <f>VLOOKUP(G647,species.lookup!$A$2:$I$108,3,0)</f>
        <v>Scarus taeniopterus</v>
      </c>
      <c r="M647" t="str">
        <f>VLOOKUP(G647,species.lookup!$A$2:$I$108,4,0)</f>
        <v>Scaridae</v>
      </c>
      <c r="N647" t="str">
        <f>VLOOKUP(G647,species.lookup!$A$2:$I$108,5,0)</f>
        <v>Herbivores</v>
      </c>
      <c r="O647">
        <f>VLOOKUP(G647,species.lookup!$A$2:$I$108,6,0)</f>
        <v>3.3500000000000002E-2</v>
      </c>
      <c r="P647">
        <f>VLOOKUP(G647,species.lookup!$A$2:$I$108,7,0)</f>
        <v>2.7086000000000001</v>
      </c>
      <c r="Q647">
        <f t="shared" si="10"/>
        <v>17.125560999944316</v>
      </c>
    </row>
    <row r="648" spans="1:17" x14ac:dyDescent="0.2">
      <c r="A648" s="32">
        <v>44141</v>
      </c>
      <c r="B648" s="33">
        <v>0.56944444444444398</v>
      </c>
      <c r="C648" t="s">
        <v>395</v>
      </c>
      <c r="D648" t="s">
        <v>384</v>
      </c>
      <c r="E648">
        <v>1</v>
      </c>
      <c r="F648">
        <v>6.3</v>
      </c>
      <c r="G648" t="s">
        <v>321</v>
      </c>
      <c r="H648">
        <v>5</v>
      </c>
      <c r="I648">
        <v>2</v>
      </c>
      <c r="J648" t="s">
        <v>385</v>
      </c>
      <c r="K648" t="str">
        <f>VLOOKUP(G648,species.lookup!$A$2:$I$108,2,0)</f>
        <v>Princess Parrotfish</v>
      </c>
      <c r="L648" t="str">
        <f>VLOOKUP(G648,species.lookup!$A$2:$I$108,3,0)</f>
        <v>Scarus taeniopterus</v>
      </c>
      <c r="M648" t="str">
        <f>VLOOKUP(G648,species.lookup!$A$2:$I$108,4,0)</f>
        <v>Scaridae</v>
      </c>
      <c r="N648" t="str">
        <f>VLOOKUP(G648,species.lookup!$A$2:$I$108,5,0)</f>
        <v>Herbivores</v>
      </c>
      <c r="O648">
        <f>VLOOKUP(G648,species.lookup!$A$2:$I$108,6,0)</f>
        <v>3.3500000000000002E-2</v>
      </c>
      <c r="P648">
        <f>VLOOKUP(G648,species.lookup!$A$2:$I$108,7,0)</f>
        <v>2.7086000000000001</v>
      </c>
      <c r="Q648">
        <f t="shared" si="10"/>
        <v>2.6198411586557824</v>
      </c>
    </row>
    <row r="649" spans="1:17" x14ac:dyDescent="0.2">
      <c r="A649" s="32">
        <v>44141</v>
      </c>
      <c r="B649" s="33">
        <v>0.56944444444444398</v>
      </c>
      <c r="C649" t="s">
        <v>395</v>
      </c>
      <c r="D649" t="s">
        <v>384</v>
      </c>
      <c r="E649">
        <v>1</v>
      </c>
      <c r="F649">
        <v>6.3</v>
      </c>
      <c r="G649" t="s">
        <v>318</v>
      </c>
      <c r="H649">
        <v>5</v>
      </c>
      <c r="I649">
        <v>8</v>
      </c>
      <c r="J649" t="s">
        <v>385</v>
      </c>
      <c r="K649" t="str">
        <f>VLOOKUP(G649,species.lookup!$A$2:$I$108,2,0)</f>
        <v>Striped Parrotfish</v>
      </c>
      <c r="L649" t="str">
        <f>VLOOKUP(G649,species.lookup!$A$2:$I$108,3,0)</f>
        <v>Scarus iserti</v>
      </c>
      <c r="M649" t="str">
        <f>VLOOKUP(G649,species.lookup!$A$2:$I$108,4,0)</f>
        <v>Scaridae</v>
      </c>
      <c r="N649" t="str">
        <f>VLOOKUP(G649,species.lookup!$A$2:$I$108,5,0)</f>
        <v>Herbivores</v>
      </c>
      <c r="O649">
        <f>VLOOKUP(G649,species.lookup!$A$2:$I$108,6,0)</f>
        <v>1.47E-2</v>
      </c>
      <c r="P649">
        <f>VLOOKUP(G649,species.lookup!$A$2:$I$108,7,0)</f>
        <v>3.0548000000000002</v>
      </c>
      <c r="Q649">
        <f t="shared" si="10"/>
        <v>2.0069238957862789</v>
      </c>
    </row>
    <row r="650" spans="1:17" x14ac:dyDescent="0.2">
      <c r="A650" s="32">
        <v>44141</v>
      </c>
      <c r="B650" s="33">
        <v>0.56944444444444398</v>
      </c>
      <c r="C650" t="s">
        <v>395</v>
      </c>
      <c r="D650" t="s">
        <v>384</v>
      </c>
      <c r="E650">
        <v>1</v>
      </c>
      <c r="F650">
        <v>6.3</v>
      </c>
      <c r="G650" t="s">
        <v>334</v>
      </c>
      <c r="H650">
        <v>3</v>
      </c>
      <c r="I650">
        <v>5</v>
      </c>
      <c r="J650" t="s">
        <v>385</v>
      </c>
      <c r="K650" t="str">
        <f>VLOOKUP(G650,species.lookup!$A$2:$I$108,2,0)</f>
        <v>Redband Parrotfish</v>
      </c>
      <c r="L650" t="str">
        <f>VLOOKUP(G650,species.lookup!$A$2:$I$108,3,0)</f>
        <v>Sparisoma aurofrenatum</v>
      </c>
      <c r="M650" t="str">
        <f>VLOOKUP(G650,species.lookup!$A$2:$I$108,4,0)</f>
        <v>Scaridae</v>
      </c>
      <c r="N650" t="str">
        <f>VLOOKUP(G650,species.lookup!$A$2:$I$108,5,0)</f>
        <v>Herbivores</v>
      </c>
      <c r="O650">
        <f>VLOOKUP(G650,species.lookup!$A$2:$I$108,6,0)</f>
        <v>4.5999999999999999E-3</v>
      </c>
      <c r="P650">
        <f>VLOOKUP(G650,species.lookup!$A$2:$I$108,7,0)</f>
        <v>3.4291</v>
      </c>
      <c r="Q650">
        <f t="shared" si="10"/>
        <v>0.19900057269145616</v>
      </c>
    </row>
    <row r="651" spans="1:17" x14ac:dyDescent="0.2">
      <c r="A651" s="32">
        <v>44141</v>
      </c>
      <c r="B651" s="33">
        <v>0.56944444444444398</v>
      </c>
      <c r="C651" t="s">
        <v>395</v>
      </c>
      <c r="D651" t="s">
        <v>384</v>
      </c>
      <c r="E651">
        <v>1</v>
      </c>
      <c r="F651">
        <v>6.3</v>
      </c>
      <c r="G651" t="s">
        <v>334</v>
      </c>
      <c r="H651">
        <v>5</v>
      </c>
      <c r="I651">
        <v>1</v>
      </c>
      <c r="J651" t="s">
        <v>385</v>
      </c>
      <c r="K651" t="str">
        <f>VLOOKUP(G651,species.lookup!$A$2:$I$108,2,0)</f>
        <v>Redband Parrotfish</v>
      </c>
      <c r="L651" t="str">
        <f>VLOOKUP(G651,species.lookup!$A$2:$I$108,3,0)</f>
        <v>Sparisoma aurofrenatum</v>
      </c>
      <c r="M651" t="str">
        <f>VLOOKUP(G651,species.lookup!$A$2:$I$108,4,0)</f>
        <v>Scaridae</v>
      </c>
      <c r="N651" t="str">
        <f>VLOOKUP(G651,species.lookup!$A$2:$I$108,5,0)</f>
        <v>Herbivores</v>
      </c>
      <c r="O651">
        <f>VLOOKUP(G651,species.lookup!$A$2:$I$108,6,0)</f>
        <v>4.5999999999999999E-3</v>
      </c>
      <c r="P651">
        <f>VLOOKUP(G651,species.lookup!$A$2:$I$108,7,0)</f>
        <v>3.4291</v>
      </c>
      <c r="Q651">
        <f t="shared" si="10"/>
        <v>1.1470857206847838</v>
      </c>
    </row>
    <row r="652" spans="1:17" x14ac:dyDescent="0.2">
      <c r="A652" s="32">
        <v>44141</v>
      </c>
      <c r="B652" s="33">
        <v>0.56944444444444398</v>
      </c>
      <c r="C652" t="s">
        <v>395</v>
      </c>
      <c r="D652" t="s">
        <v>384</v>
      </c>
      <c r="E652">
        <v>1</v>
      </c>
      <c r="F652">
        <v>6.3</v>
      </c>
      <c r="G652" t="s">
        <v>334</v>
      </c>
      <c r="H652">
        <v>3</v>
      </c>
      <c r="I652">
        <v>2</v>
      </c>
      <c r="J652" t="s">
        <v>385</v>
      </c>
      <c r="K652" t="str">
        <f>VLOOKUP(G652,species.lookup!$A$2:$I$108,2,0)</f>
        <v>Redband Parrotfish</v>
      </c>
      <c r="L652" t="str">
        <f>VLOOKUP(G652,species.lookup!$A$2:$I$108,3,0)</f>
        <v>Sparisoma aurofrenatum</v>
      </c>
      <c r="M652" t="str">
        <f>VLOOKUP(G652,species.lookup!$A$2:$I$108,4,0)</f>
        <v>Scaridae</v>
      </c>
      <c r="N652" t="str">
        <f>VLOOKUP(G652,species.lookup!$A$2:$I$108,5,0)</f>
        <v>Herbivores</v>
      </c>
      <c r="O652">
        <f>VLOOKUP(G652,species.lookup!$A$2:$I$108,6,0)</f>
        <v>4.5999999999999999E-3</v>
      </c>
      <c r="P652">
        <f>VLOOKUP(G652,species.lookup!$A$2:$I$108,7,0)</f>
        <v>3.4291</v>
      </c>
      <c r="Q652">
        <f t="shared" si="10"/>
        <v>0.19900057269145616</v>
      </c>
    </row>
    <row r="653" spans="1:17" x14ac:dyDescent="0.2">
      <c r="A653" s="32">
        <v>44141</v>
      </c>
      <c r="B653" s="33">
        <v>0.56944444444444398</v>
      </c>
      <c r="C653" t="s">
        <v>395</v>
      </c>
      <c r="D653" t="s">
        <v>384</v>
      </c>
      <c r="E653">
        <v>1</v>
      </c>
      <c r="F653">
        <v>6.3</v>
      </c>
      <c r="G653" t="s">
        <v>30</v>
      </c>
      <c r="H653">
        <v>3</v>
      </c>
      <c r="I653">
        <v>2</v>
      </c>
      <c r="K653" t="str">
        <f>VLOOKUP(G653,species.lookup!$A$2:$I$108,2,0)</f>
        <v>Ocean Surgeonfish</v>
      </c>
      <c r="L653" t="str">
        <f>VLOOKUP(G653,species.lookup!$A$2:$I$108,3,0)</f>
        <v>Acanthurus bahianus</v>
      </c>
      <c r="M653" t="str">
        <f>VLOOKUP(G653,species.lookup!$A$2:$I$108,4,0)</f>
        <v>Acanthuridae</v>
      </c>
      <c r="N653" t="str">
        <f>VLOOKUP(G653,species.lookup!$A$2:$I$108,5,0)</f>
        <v>Herbivores</v>
      </c>
      <c r="O653">
        <f>VLOOKUP(G653,species.lookup!$A$2:$I$108,6,0)</f>
        <v>2.3699999999999999E-2</v>
      </c>
      <c r="P653">
        <f>VLOOKUP(G653,species.lookup!$A$2:$I$108,7,0)</f>
        <v>2.9752000000000001</v>
      </c>
      <c r="Q653">
        <f t="shared" si="10"/>
        <v>0.62270091381792658</v>
      </c>
    </row>
    <row r="654" spans="1:17" x14ac:dyDescent="0.2">
      <c r="A654" s="32">
        <v>44141</v>
      </c>
      <c r="B654" s="33">
        <v>0.56944444444444398</v>
      </c>
      <c r="C654" t="s">
        <v>395</v>
      </c>
      <c r="D654" t="s">
        <v>384</v>
      </c>
      <c r="E654">
        <v>1</v>
      </c>
      <c r="F654">
        <v>6.3</v>
      </c>
      <c r="G654" t="s">
        <v>30</v>
      </c>
      <c r="H654">
        <v>5</v>
      </c>
      <c r="I654">
        <v>1</v>
      </c>
      <c r="K654" t="str">
        <f>VLOOKUP(G654,species.lookup!$A$2:$I$108,2,0)</f>
        <v>Ocean Surgeonfish</v>
      </c>
      <c r="L654" t="str">
        <f>VLOOKUP(G654,species.lookup!$A$2:$I$108,3,0)</f>
        <v>Acanthurus bahianus</v>
      </c>
      <c r="M654" t="str">
        <f>VLOOKUP(G654,species.lookup!$A$2:$I$108,4,0)</f>
        <v>Acanthuridae</v>
      </c>
      <c r="N654" t="str">
        <f>VLOOKUP(G654,species.lookup!$A$2:$I$108,5,0)</f>
        <v>Herbivores</v>
      </c>
      <c r="O654">
        <f>VLOOKUP(G654,species.lookup!$A$2:$I$108,6,0)</f>
        <v>2.3699999999999999E-2</v>
      </c>
      <c r="P654">
        <f>VLOOKUP(G654,species.lookup!$A$2:$I$108,7,0)</f>
        <v>2.9752000000000001</v>
      </c>
      <c r="Q654">
        <f t="shared" si="10"/>
        <v>2.846583337699113</v>
      </c>
    </row>
    <row r="655" spans="1:17" x14ac:dyDescent="0.2">
      <c r="A655" s="32">
        <v>44141</v>
      </c>
      <c r="B655" s="33">
        <v>0.56944444444444398</v>
      </c>
      <c r="C655" t="s">
        <v>395</v>
      </c>
      <c r="D655" t="s">
        <v>384</v>
      </c>
      <c r="E655">
        <v>1</v>
      </c>
      <c r="F655">
        <v>6.3</v>
      </c>
      <c r="G655" t="s">
        <v>30</v>
      </c>
      <c r="H655">
        <v>6</v>
      </c>
      <c r="I655">
        <v>2</v>
      </c>
      <c r="K655" t="str">
        <f>VLOOKUP(G655,species.lookup!$A$2:$I$108,2,0)</f>
        <v>Ocean Surgeonfish</v>
      </c>
      <c r="L655" t="str">
        <f>VLOOKUP(G655,species.lookup!$A$2:$I$108,3,0)</f>
        <v>Acanthurus bahianus</v>
      </c>
      <c r="M655" t="str">
        <f>VLOOKUP(G655,species.lookup!$A$2:$I$108,4,0)</f>
        <v>Acanthuridae</v>
      </c>
      <c r="N655" t="str">
        <f>VLOOKUP(G655,species.lookup!$A$2:$I$108,5,0)</f>
        <v>Herbivores</v>
      </c>
      <c r="O655">
        <f>VLOOKUP(G655,species.lookup!$A$2:$I$108,6,0)</f>
        <v>2.3699999999999999E-2</v>
      </c>
      <c r="P655">
        <f>VLOOKUP(G655,species.lookup!$A$2:$I$108,7,0)</f>
        <v>2.9752000000000001</v>
      </c>
      <c r="Q655">
        <f t="shared" si="10"/>
        <v>4.896705059076262</v>
      </c>
    </row>
    <row r="656" spans="1:17" x14ac:dyDescent="0.2">
      <c r="A656" s="32">
        <v>44141</v>
      </c>
      <c r="B656" s="33">
        <v>0.56944444444444398</v>
      </c>
      <c r="C656" t="s">
        <v>395</v>
      </c>
      <c r="D656" t="s">
        <v>384</v>
      </c>
      <c r="E656">
        <v>1</v>
      </c>
      <c r="F656">
        <v>6.3</v>
      </c>
      <c r="G656" t="s">
        <v>30</v>
      </c>
      <c r="H656">
        <v>7</v>
      </c>
      <c r="I656">
        <v>1</v>
      </c>
      <c r="K656" t="str">
        <f>VLOOKUP(G656,species.lookup!$A$2:$I$108,2,0)</f>
        <v>Ocean Surgeonfish</v>
      </c>
      <c r="L656" t="str">
        <f>VLOOKUP(G656,species.lookup!$A$2:$I$108,3,0)</f>
        <v>Acanthurus bahianus</v>
      </c>
      <c r="M656" t="str">
        <f>VLOOKUP(G656,species.lookup!$A$2:$I$108,4,0)</f>
        <v>Acanthuridae</v>
      </c>
      <c r="N656" t="str">
        <f>VLOOKUP(G656,species.lookup!$A$2:$I$108,5,0)</f>
        <v>Herbivores</v>
      </c>
      <c r="O656">
        <f>VLOOKUP(G656,species.lookup!$A$2:$I$108,6,0)</f>
        <v>2.3699999999999999E-2</v>
      </c>
      <c r="P656">
        <f>VLOOKUP(G656,species.lookup!$A$2:$I$108,7,0)</f>
        <v>2.9752000000000001</v>
      </c>
      <c r="Q656">
        <f t="shared" si="10"/>
        <v>7.7461166830267922</v>
      </c>
    </row>
    <row r="657" spans="1:17" x14ac:dyDescent="0.2">
      <c r="A657" s="32">
        <v>44141</v>
      </c>
      <c r="B657" s="33">
        <v>0.56944444444444398</v>
      </c>
      <c r="C657" t="s">
        <v>395</v>
      </c>
      <c r="D657" t="s">
        <v>384</v>
      </c>
      <c r="E657">
        <v>1</v>
      </c>
      <c r="F657">
        <v>6.3</v>
      </c>
      <c r="G657" t="s">
        <v>353</v>
      </c>
      <c r="H657">
        <v>5</v>
      </c>
      <c r="I657">
        <v>1</v>
      </c>
      <c r="K657" t="str">
        <f>VLOOKUP(G657,species.lookup!$A$2:$I$108,2,0)</f>
        <v>Dusky Damselfish</v>
      </c>
      <c r="L657" t="str">
        <f>VLOOKUP(G657,species.lookup!$A$2:$I$108,3,0)</f>
        <v>Stegastes adustus </v>
      </c>
      <c r="M657" t="str">
        <f>VLOOKUP(G657,species.lookup!$A$2:$I$108,4,0)</f>
        <v>Pomacentridae</v>
      </c>
      <c r="N657" t="str">
        <f>VLOOKUP(G657,species.lookup!$A$2:$I$108,5,0)</f>
        <v>Herbivores</v>
      </c>
      <c r="O657">
        <f>VLOOKUP(G657,species.lookup!$A$2:$I$108,6,0)</f>
        <v>1.95E-2</v>
      </c>
      <c r="P657">
        <f>VLOOKUP(G657,species.lookup!$A$2:$I$108,7,0)</f>
        <v>2.99</v>
      </c>
      <c r="Q657">
        <f t="shared" si="10"/>
        <v>2.3985839556984279</v>
      </c>
    </row>
    <row r="658" spans="1:17" x14ac:dyDescent="0.2">
      <c r="A658" s="32">
        <v>44141</v>
      </c>
      <c r="B658" s="33">
        <v>0.56944444444444398</v>
      </c>
      <c r="C658" t="s">
        <v>395</v>
      </c>
      <c r="D658" t="s">
        <v>384</v>
      </c>
      <c r="E658">
        <v>1</v>
      </c>
      <c r="F658">
        <v>6.3</v>
      </c>
      <c r="G658" t="s">
        <v>353</v>
      </c>
      <c r="H658">
        <v>6</v>
      </c>
      <c r="I658">
        <v>1</v>
      </c>
      <c r="K658" t="str">
        <f>VLOOKUP(G658,species.lookup!$A$2:$I$108,2,0)</f>
        <v>Dusky Damselfish</v>
      </c>
      <c r="L658" t="str">
        <f>VLOOKUP(G658,species.lookup!$A$2:$I$108,3,0)</f>
        <v>Stegastes adustus </v>
      </c>
      <c r="M658" t="str">
        <f>VLOOKUP(G658,species.lookup!$A$2:$I$108,4,0)</f>
        <v>Pomacentridae</v>
      </c>
      <c r="N658" t="str">
        <f>VLOOKUP(G658,species.lookup!$A$2:$I$108,5,0)</f>
        <v>Herbivores</v>
      </c>
      <c r="O658">
        <f>VLOOKUP(G658,species.lookup!$A$2:$I$108,6,0)</f>
        <v>1.95E-2</v>
      </c>
      <c r="P658">
        <f>VLOOKUP(G658,species.lookup!$A$2:$I$108,7,0)</f>
        <v>2.99</v>
      </c>
      <c r="Q658">
        <f t="shared" si="10"/>
        <v>4.1372031817477204</v>
      </c>
    </row>
    <row r="659" spans="1:17" x14ac:dyDescent="0.2">
      <c r="A659" s="32">
        <v>44141</v>
      </c>
      <c r="B659" s="33">
        <v>0.56944444444444398</v>
      </c>
      <c r="C659" t="s">
        <v>395</v>
      </c>
      <c r="D659" t="s">
        <v>384</v>
      </c>
      <c r="E659">
        <v>1</v>
      </c>
      <c r="F659">
        <v>6.3</v>
      </c>
      <c r="G659" t="s">
        <v>39</v>
      </c>
      <c r="H659">
        <v>5</v>
      </c>
      <c r="I659">
        <v>2</v>
      </c>
      <c r="K659" t="str">
        <f>VLOOKUP(G659,species.lookup!$A$2:$I$108,2,0)</f>
        <v>Blue Tang</v>
      </c>
      <c r="L659" t="str">
        <f>VLOOKUP(G659,species.lookup!$A$2:$I$108,3,0)</f>
        <v>Acanthurus coeruleus</v>
      </c>
      <c r="M659" t="str">
        <f>VLOOKUP(G659,species.lookup!$A$2:$I$108,4,0)</f>
        <v>Acanthuridae</v>
      </c>
      <c r="N659" t="str">
        <f>VLOOKUP(G659,species.lookup!$A$2:$I$108,5,0)</f>
        <v>Herbivores</v>
      </c>
      <c r="O659">
        <f>VLOOKUP(G659,species.lookup!$A$2:$I$108,6,0)</f>
        <v>4.1500000000000002E-2</v>
      </c>
      <c r="P659">
        <f>VLOOKUP(G659,species.lookup!$A$2:$I$108,7,0)</f>
        <v>2.8346</v>
      </c>
      <c r="Q659">
        <f t="shared" si="10"/>
        <v>3.9751037756219527</v>
      </c>
    </row>
    <row r="660" spans="1:17" x14ac:dyDescent="0.2">
      <c r="A660" s="32">
        <v>44141</v>
      </c>
      <c r="B660" s="33">
        <v>0.56944444444444398</v>
      </c>
      <c r="C660" t="s">
        <v>395</v>
      </c>
      <c r="D660" t="s">
        <v>384</v>
      </c>
      <c r="E660">
        <v>1</v>
      </c>
      <c r="F660">
        <v>6.3</v>
      </c>
      <c r="G660" t="s">
        <v>365</v>
      </c>
      <c r="H660">
        <v>3</v>
      </c>
      <c r="I660">
        <v>1</v>
      </c>
      <c r="K660" t="str">
        <f>VLOOKUP(G660,species.lookup!$A$2:$I$108,2,0)</f>
        <v>3-spot Damselfish</v>
      </c>
      <c r="L660" t="str">
        <f>VLOOKUP(G660,species.lookup!$A$2:$I$108,3,0)</f>
        <v>Stegastes planifrons</v>
      </c>
      <c r="M660" t="str">
        <f>VLOOKUP(G660,species.lookup!$A$2:$I$108,4,0)</f>
        <v>Pomacentridae</v>
      </c>
      <c r="N660" t="str">
        <f>VLOOKUP(G660,species.lookup!$A$2:$I$108,5,0)</f>
        <v>Omnivores</v>
      </c>
      <c r="O660">
        <f>VLOOKUP(G660,species.lookup!$A$2:$I$108,6,0)</f>
        <v>2.188E-2</v>
      </c>
      <c r="P660">
        <f>VLOOKUP(G660,species.lookup!$A$2:$I$108,7,0)</f>
        <v>2.96</v>
      </c>
      <c r="Q660">
        <f t="shared" si="10"/>
        <v>0.56536150138828423</v>
      </c>
    </row>
    <row r="661" spans="1:17" x14ac:dyDescent="0.2">
      <c r="A661" s="32">
        <v>44141</v>
      </c>
      <c r="B661" s="33">
        <v>0.56944444444444398</v>
      </c>
      <c r="C661" t="s">
        <v>395</v>
      </c>
      <c r="D661" t="s">
        <v>384</v>
      </c>
      <c r="E661">
        <v>1</v>
      </c>
      <c r="F661">
        <v>6.3</v>
      </c>
      <c r="G661" t="s">
        <v>324</v>
      </c>
      <c r="H661">
        <v>4</v>
      </c>
      <c r="I661">
        <v>8</v>
      </c>
      <c r="J661" t="s">
        <v>385</v>
      </c>
      <c r="K661" t="str">
        <f>VLOOKUP(G661,species.lookup!$A$2:$I$108,2,0)</f>
        <v>Queen Parrotfish</v>
      </c>
      <c r="L661" t="str">
        <f>VLOOKUP(G661,species.lookup!$A$2:$I$108,3,0)</f>
        <v>Scarus vetula</v>
      </c>
      <c r="M661" t="str">
        <f>VLOOKUP(G661,species.lookup!$A$2:$I$108,4,0)</f>
        <v>Scaridae</v>
      </c>
      <c r="N661" t="str">
        <f>VLOOKUP(G661,species.lookup!$A$2:$I$108,5,0)</f>
        <v>Herbivores</v>
      </c>
      <c r="O661">
        <f>VLOOKUP(G661,species.lookup!$A$2:$I$108,6,0)</f>
        <v>2.5000000000000001E-2</v>
      </c>
      <c r="P661">
        <f>VLOOKUP(G661,species.lookup!$A$2:$I$108,7,0)</f>
        <v>2.9214000000000002</v>
      </c>
      <c r="Q661">
        <f t="shared" si="10"/>
        <v>1.4348221330880631</v>
      </c>
    </row>
    <row r="662" spans="1:17" x14ac:dyDescent="0.2">
      <c r="A662" s="32">
        <v>44141</v>
      </c>
      <c r="B662" s="33">
        <v>0.56944444444444398</v>
      </c>
      <c r="C662" t="s">
        <v>395</v>
      </c>
      <c r="D662" t="s">
        <v>384</v>
      </c>
      <c r="E662">
        <v>1</v>
      </c>
      <c r="F662">
        <v>6.3</v>
      </c>
      <c r="G662" t="s">
        <v>324</v>
      </c>
      <c r="H662">
        <v>5</v>
      </c>
      <c r="I662">
        <v>25</v>
      </c>
      <c r="J662" t="s">
        <v>385</v>
      </c>
      <c r="K662" t="str">
        <f>VLOOKUP(G662,species.lookup!$A$2:$I$108,2,0)</f>
        <v>Queen Parrotfish</v>
      </c>
      <c r="L662" t="str">
        <f>VLOOKUP(G662,species.lookup!$A$2:$I$108,3,0)</f>
        <v>Scarus vetula</v>
      </c>
      <c r="M662" t="str">
        <f>VLOOKUP(G662,species.lookup!$A$2:$I$108,4,0)</f>
        <v>Scaridae</v>
      </c>
      <c r="N662" t="str">
        <f>VLOOKUP(G662,species.lookup!$A$2:$I$108,5,0)</f>
        <v>Herbivores</v>
      </c>
      <c r="O662">
        <f>VLOOKUP(G662,species.lookup!$A$2:$I$108,6,0)</f>
        <v>2.5000000000000001E-2</v>
      </c>
      <c r="P662">
        <f>VLOOKUP(G662,species.lookup!$A$2:$I$108,7,0)</f>
        <v>2.9214000000000002</v>
      </c>
      <c r="Q662">
        <f t="shared" si="10"/>
        <v>2.7536642058777425</v>
      </c>
    </row>
    <row r="663" spans="1:17" x14ac:dyDescent="0.2">
      <c r="A663" s="32">
        <v>44141</v>
      </c>
      <c r="B663" s="33">
        <v>0.56944444444444398</v>
      </c>
      <c r="C663" t="s">
        <v>395</v>
      </c>
      <c r="D663" t="s">
        <v>384</v>
      </c>
      <c r="E663">
        <v>1</v>
      </c>
      <c r="F663">
        <v>6.3</v>
      </c>
      <c r="G663" t="s">
        <v>324</v>
      </c>
      <c r="H663">
        <v>4</v>
      </c>
      <c r="I663">
        <v>10</v>
      </c>
      <c r="J663" t="s">
        <v>385</v>
      </c>
      <c r="K663" t="str">
        <f>VLOOKUP(G663,species.lookup!$A$2:$I$108,2,0)</f>
        <v>Queen Parrotfish</v>
      </c>
      <c r="L663" t="str">
        <f>VLOOKUP(G663,species.lookup!$A$2:$I$108,3,0)</f>
        <v>Scarus vetula</v>
      </c>
      <c r="M663" t="str">
        <f>VLOOKUP(G663,species.lookup!$A$2:$I$108,4,0)</f>
        <v>Scaridae</v>
      </c>
      <c r="N663" t="str">
        <f>VLOOKUP(G663,species.lookup!$A$2:$I$108,5,0)</f>
        <v>Herbivores</v>
      </c>
      <c r="O663">
        <f>VLOOKUP(G663,species.lookup!$A$2:$I$108,6,0)</f>
        <v>2.5000000000000001E-2</v>
      </c>
      <c r="P663">
        <f>VLOOKUP(G663,species.lookup!$A$2:$I$108,7,0)</f>
        <v>2.9214000000000002</v>
      </c>
      <c r="Q663">
        <f t="shared" si="10"/>
        <v>1.4348221330880631</v>
      </c>
    </row>
    <row r="664" spans="1:17" x14ac:dyDescent="0.2">
      <c r="A664" s="32">
        <v>44141</v>
      </c>
      <c r="B664" s="33">
        <v>0.56944444444444398</v>
      </c>
      <c r="C664" t="s">
        <v>395</v>
      </c>
      <c r="D664" t="s">
        <v>384</v>
      </c>
      <c r="E664">
        <v>1</v>
      </c>
      <c r="F664">
        <v>6.3</v>
      </c>
      <c r="G664" t="s">
        <v>318</v>
      </c>
      <c r="H664">
        <v>9</v>
      </c>
      <c r="I664">
        <v>1</v>
      </c>
      <c r="J664" t="s">
        <v>385</v>
      </c>
      <c r="K664" t="str">
        <f>VLOOKUP(G664,species.lookup!$A$2:$I$108,2,0)</f>
        <v>Striped Parrotfish</v>
      </c>
      <c r="L664" t="str">
        <f>VLOOKUP(G664,species.lookup!$A$2:$I$108,3,0)</f>
        <v>Scarus iserti</v>
      </c>
      <c r="M664" t="str">
        <f>VLOOKUP(G664,species.lookup!$A$2:$I$108,4,0)</f>
        <v>Scaridae</v>
      </c>
      <c r="N664" t="str">
        <f>VLOOKUP(G664,species.lookup!$A$2:$I$108,5,0)</f>
        <v>Herbivores</v>
      </c>
      <c r="O664">
        <f>VLOOKUP(G664,species.lookup!$A$2:$I$108,6,0)</f>
        <v>1.47E-2</v>
      </c>
      <c r="P664">
        <f>VLOOKUP(G664,species.lookup!$A$2:$I$108,7,0)</f>
        <v>3.0548000000000002</v>
      </c>
      <c r="Q664">
        <f t="shared" si="10"/>
        <v>12.087524088838006</v>
      </c>
    </row>
    <row r="665" spans="1:17" x14ac:dyDescent="0.2">
      <c r="A665" s="32">
        <v>44141</v>
      </c>
      <c r="B665" s="33">
        <v>0.56944444444444398</v>
      </c>
      <c r="C665" t="s">
        <v>395</v>
      </c>
      <c r="D665" t="s">
        <v>384</v>
      </c>
      <c r="E665">
        <v>1</v>
      </c>
      <c r="F665">
        <v>6.3</v>
      </c>
      <c r="G665" t="s">
        <v>318</v>
      </c>
      <c r="H665">
        <v>8</v>
      </c>
      <c r="I665">
        <v>3</v>
      </c>
      <c r="J665" t="s">
        <v>385</v>
      </c>
      <c r="K665" t="str">
        <f>VLOOKUP(G665,species.lookup!$A$2:$I$108,2,0)</f>
        <v>Striped Parrotfish</v>
      </c>
      <c r="L665" t="str">
        <f>VLOOKUP(G665,species.lookup!$A$2:$I$108,3,0)</f>
        <v>Scarus iserti</v>
      </c>
      <c r="M665" t="str">
        <f>VLOOKUP(G665,species.lookup!$A$2:$I$108,4,0)</f>
        <v>Scaridae</v>
      </c>
      <c r="N665" t="str">
        <f>VLOOKUP(G665,species.lookup!$A$2:$I$108,5,0)</f>
        <v>Herbivores</v>
      </c>
      <c r="O665">
        <f>VLOOKUP(G665,species.lookup!$A$2:$I$108,6,0)</f>
        <v>1.47E-2</v>
      </c>
      <c r="P665">
        <f>VLOOKUP(G665,species.lookup!$A$2:$I$108,7,0)</f>
        <v>3.0548000000000002</v>
      </c>
      <c r="Q665">
        <f t="shared" si="10"/>
        <v>8.4348356905685886</v>
      </c>
    </row>
    <row r="666" spans="1:17" x14ac:dyDescent="0.2">
      <c r="A666" s="32">
        <v>44141</v>
      </c>
      <c r="B666" s="33">
        <v>0.56944444444444398</v>
      </c>
      <c r="C666" t="s">
        <v>395</v>
      </c>
      <c r="D666" t="s">
        <v>384</v>
      </c>
      <c r="E666">
        <v>1</v>
      </c>
      <c r="F666">
        <v>6.3</v>
      </c>
      <c r="G666" t="s">
        <v>346</v>
      </c>
      <c r="H666">
        <v>8</v>
      </c>
      <c r="I666">
        <v>1</v>
      </c>
      <c r="J666" t="s">
        <v>385</v>
      </c>
      <c r="K666" t="str">
        <f>VLOOKUP(G666,species.lookup!$A$2:$I$108,2,0)</f>
        <v>Stoplight Parrotfish</v>
      </c>
      <c r="L666" t="str">
        <f>VLOOKUP(G666,species.lookup!$A$2:$I$108,3,0)</f>
        <v>Sparisoma viride</v>
      </c>
      <c r="M666" t="str">
        <f>VLOOKUP(G666,species.lookup!$A$2:$I$108,4,0)</f>
        <v>Scaridae</v>
      </c>
      <c r="N666" t="str">
        <f>VLOOKUP(G666,species.lookup!$A$2:$I$108,5,0)</f>
        <v>Herbivores</v>
      </c>
      <c r="O666">
        <f>VLOOKUP(G666,species.lookup!$A$2:$I$108,6,0)</f>
        <v>2.5000000000000001E-2</v>
      </c>
      <c r="P666">
        <f>VLOOKUP(G666,species.lookup!$A$2:$I$108,7,0)</f>
        <v>2.9214000000000002</v>
      </c>
      <c r="Q666">
        <f t="shared" si="10"/>
        <v>10.869938743553069</v>
      </c>
    </row>
    <row r="667" spans="1:17" x14ac:dyDescent="0.2">
      <c r="A667" s="32">
        <v>44141</v>
      </c>
      <c r="B667" s="33">
        <v>0.56944444444444398</v>
      </c>
      <c r="C667" t="s">
        <v>395</v>
      </c>
      <c r="D667" t="s">
        <v>384</v>
      </c>
      <c r="E667">
        <v>1</v>
      </c>
      <c r="F667">
        <v>6.3</v>
      </c>
      <c r="G667" t="s">
        <v>346</v>
      </c>
      <c r="H667">
        <v>4</v>
      </c>
      <c r="I667">
        <v>1</v>
      </c>
      <c r="J667" t="s">
        <v>385</v>
      </c>
      <c r="K667" t="str">
        <f>VLOOKUP(G667,species.lookup!$A$2:$I$108,2,0)</f>
        <v>Stoplight Parrotfish</v>
      </c>
      <c r="L667" t="str">
        <f>VLOOKUP(G667,species.lookup!$A$2:$I$108,3,0)</f>
        <v>Sparisoma viride</v>
      </c>
      <c r="M667" t="str">
        <f>VLOOKUP(G667,species.lookup!$A$2:$I$108,4,0)</f>
        <v>Scaridae</v>
      </c>
      <c r="N667" t="str">
        <f>VLOOKUP(G667,species.lookup!$A$2:$I$108,5,0)</f>
        <v>Herbivores</v>
      </c>
      <c r="O667">
        <f>VLOOKUP(G667,species.lookup!$A$2:$I$108,6,0)</f>
        <v>2.5000000000000001E-2</v>
      </c>
      <c r="P667">
        <f>VLOOKUP(G667,species.lookup!$A$2:$I$108,7,0)</f>
        <v>2.9214000000000002</v>
      </c>
      <c r="Q667">
        <f t="shared" si="10"/>
        <v>1.4348221330880631</v>
      </c>
    </row>
    <row r="668" spans="1:17" x14ac:dyDescent="0.2">
      <c r="A668" s="32">
        <v>44141</v>
      </c>
      <c r="B668" s="33">
        <v>0.56944444444444398</v>
      </c>
      <c r="C668" t="s">
        <v>395</v>
      </c>
      <c r="D668" t="s">
        <v>384</v>
      </c>
      <c r="E668">
        <v>1</v>
      </c>
      <c r="F668">
        <v>6.3</v>
      </c>
      <c r="G668" t="s">
        <v>346</v>
      </c>
      <c r="H668">
        <v>5</v>
      </c>
      <c r="I668">
        <v>1</v>
      </c>
      <c r="J668" t="s">
        <v>385</v>
      </c>
      <c r="K668" t="str">
        <f>VLOOKUP(G668,species.lookup!$A$2:$I$108,2,0)</f>
        <v>Stoplight Parrotfish</v>
      </c>
      <c r="L668" t="str">
        <f>VLOOKUP(G668,species.lookup!$A$2:$I$108,3,0)</f>
        <v>Sparisoma viride</v>
      </c>
      <c r="M668" t="str">
        <f>VLOOKUP(G668,species.lookup!$A$2:$I$108,4,0)</f>
        <v>Scaridae</v>
      </c>
      <c r="N668" t="str">
        <f>VLOOKUP(G668,species.lookup!$A$2:$I$108,5,0)</f>
        <v>Herbivores</v>
      </c>
      <c r="O668">
        <f>VLOOKUP(G668,species.lookup!$A$2:$I$108,6,0)</f>
        <v>2.5000000000000001E-2</v>
      </c>
      <c r="P668">
        <f>VLOOKUP(G668,species.lookup!$A$2:$I$108,7,0)</f>
        <v>2.9214000000000002</v>
      </c>
      <c r="Q668">
        <f t="shared" si="10"/>
        <v>2.7536642058777425</v>
      </c>
    </row>
    <row r="669" spans="1:17" x14ac:dyDescent="0.2">
      <c r="A669" s="32">
        <v>44141</v>
      </c>
      <c r="B669" s="33">
        <v>0.56944444444444398</v>
      </c>
      <c r="C669" t="s">
        <v>395</v>
      </c>
      <c r="D669" t="s">
        <v>384</v>
      </c>
      <c r="E669">
        <v>1</v>
      </c>
      <c r="F669">
        <v>6.3</v>
      </c>
      <c r="G669" t="s">
        <v>346</v>
      </c>
      <c r="H669">
        <v>10</v>
      </c>
      <c r="I669">
        <v>1</v>
      </c>
      <c r="J669" t="s">
        <v>385</v>
      </c>
      <c r="K669" t="str">
        <f>VLOOKUP(G669,species.lookup!$A$2:$I$108,2,0)</f>
        <v>Stoplight Parrotfish</v>
      </c>
      <c r="L669" t="str">
        <f>VLOOKUP(G669,species.lookup!$A$2:$I$108,3,0)</f>
        <v>Sparisoma viride</v>
      </c>
      <c r="M669" t="str">
        <f>VLOOKUP(G669,species.lookup!$A$2:$I$108,4,0)</f>
        <v>Scaridae</v>
      </c>
      <c r="N669" t="str">
        <f>VLOOKUP(G669,species.lookup!$A$2:$I$108,5,0)</f>
        <v>Herbivores</v>
      </c>
      <c r="O669">
        <f>VLOOKUP(G669,species.lookup!$A$2:$I$108,6,0)</f>
        <v>2.5000000000000001E-2</v>
      </c>
      <c r="P669">
        <f>VLOOKUP(G669,species.lookup!$A$2:$I$108,7,0)</f>
        <v>2.9214000000000002</v>
      </c>
      <c r="Q669">
        <f t="shared" si="10"/>
        <v>20.861234677071096</v>
      </c>
    </row>
    <row r="670" spans="1:17" x14ac:dyDescent="0.2">
      <c r="A670" s="32">
        <v>44141</v>
      </c>
      <c r="B670" s="33">
        <v>0.56944444444444398</v>
      </c>
      <c r="C670" t="s">
        <v>395</v>
      </c>
      <c r="D670" t="s">
        <v>384</v>
      </c>
      <c r="E670">
        <v>1</v>
      </c>
      <c r="F670">
        <v>6.3</v>
      </c>
      <c r="G670" t="s">
        <v>191</v>
      </c>
      <c r="H670">
        <v>8</v>
      </c>
      <c r="I670">
        <v>1</v>
      </c>
      <c r="K670" t="str">
        <f>VLOOKUP(G670,species.lookup!$A$2:$I$108,2,0)</f>
        <v>Slippery Dick</v>
      </c>
      <c r="L670" t="str">
        <f>VLOOKUP(G670,species.lookup!$A$2:$I$108,3,0)</f>
        <v>Halichoeres bivittatus</v>
      </c>
      <c r="M670" t="str">
        <f>VLOOKUP(G670,species.lookup!$A$2:$I$108,4,0)</f>
        <v>Labridae</v>
      </c>
      <c r="N670" t="str">
        <f>VLOOKUP(G670,species.lookup!$A$2:$I$108,5,0)</f>
        <v>Carnivores</v>
      </c>
      <c r="O670">
        <f>VLOOKUP(G670,species.lookup!$A$2:$I$108,6,0)</f>
        <v>9.3299999999999998E-3</v>
      </c>
      <c r="P670">
        <f>VLOOKUP(G670,species.lookup!$A$2:$I$108,7,0)</f>
        <v>3.06</v>
      </c>
      <c r="Q670">
        <f t="shared" si="10"/>
        <v>5.4117410047026144</v>
      </c>
    </row>
    <row r="671" spans="1:17" x14ac:dyDescent="0.2">
      <c r="A671" s="32">
        <v>44141</v>
      </c>
      <c r="B671" s="33">
        <v>0.56944444444444398</v>
      </c>
      <c r="C671" t="s">
        <v>395</v>
      </c>
      <c r="D671" t="s">
        <v>384</v>
      </c>
      <c r="E671">
        <v>1</v>
      </c>
      <c r="F671">
        <v>6.3</v>
      </c>
      <c r="G671" t="s">
        <v>334</v>
      </c>
      <c r="H671">
        <v>4</v>
      </c>
      <c r="I671">
        <v>1</v>
      </c>
      <c r="J671" t="s">
        <v>385</v>
      </c>
      <c r="K671" t="str">
        <f>VLOOKUP(G671,species.lookup!$A$2:$I$108,2,0)</f>
        <v>Redband Parrotfish</v>
      </c>
      <c r="L671" t="str">
        <f>VLOOKUP(G671,species.lookup!$A$2:$I$108,3,0)</f>
        <v>Sparisoma aurofrenatum</v>
      </c>
      <c r="M671" t="str">
        <f>VLOOKUP(G671,species.lookup!$A$2:$I$108,4,0)</f>
        <v>Scaridae</v>
      </c>
      <c r="N671" t="str">
        <f>VLOOKUP(G671,species.lookup!$A$2:$I$108,5,0)</f>
        <v>Herbivores</v>
      </c>
      <c r="O671">
        <f>VLOOKUP(G671,species.lookup!$A$2:$I$108,6,0)</f>
        <v>4.5999999999999999E-3</v>
      </c>
      <c r="P671">
        <f>VLOOKUP(G671,species.lookup!$A$2:$I$108,7,0)</f>
        <v>3.4291</v>
      </c>
      <c r="Q671">
        <f t="shared" si="10"/>
        <v>0.53368100802107599</v>
      </c>
    </row>
    <row r="672" spans="1:17" x14ac:dyDescent="0.2">
      <c r="A672" s="32">
        <v>44141</v>
      </c>
      <c r="B672" s="33">
        <v>0.56944444444444398</v>
      </c>
      <c r="C672" t="s">
        <v>395</v>
      </c>
      <c r="D672" t="s">
        <v>384</v>
      </c>
      <c r="E672">
        <v>1</v>
      </c>
      <c r="F672">
        <v>6.3</v>
      </c>
      <c r="G672" t="s">
        <v>334</v>
      </c>
      <c r="H672">
        <v>6</v>
      </c>
      <c r="I672">
        <v>1</v>
      </c>
      <c r="J672" t="s">
        <v>385</v>
      </c>
      <c r="K672" t="str">
        <f>VLOOKUP(G672,species.lookup!$A$2:$I$108,2,0)</f>
        <v>Redband Parrotfish</v>
      </c>
      <c r="L672" t="str">
        <f>VLOOKUP(G672,species.lookup!$A$2:$I$108,3,0)</f>
        <v>Sparisoma aurofrenatum</v>
      </c>
      <c r="M672" t="str">
        <f>VLOOKUP(G672,species.lookup!$A$2:$I$108,4,0)</f>
        <v>Scaridae</v>
      </c>
      <c r="N672" t="str">
        <f>VLOOKUP(G672,species.lookup!$A$2:$I$108,5,0)</f>
        <v>Herbivores</v>
      </c>
      <c r="O672">
        <f>VLOOKUP(G672,species.lookup!$A$2:$I$108,6,0)</f>
        <v>4.5999999999999999E-3</v>
      </c>
      <c r="P672">
        <f>VLOOKUP(G672,species.lookup!$A$2:$I$108,7,0)</f>
        <v>3.4291</v>
      </c>
      <c r="Q672">
        <f t="shared" si="10"/>
        <v>2.1434644468897606</v>
      </c>
    </row>
    <row r="673" spans="1:17" x14ac:dyDescent="0.2">
      <c r="A673" s="32">
        <v>44141</v>
      </c>
      <c r="B673" s="33">
        <v>0.56944444444444398</v>
      </c>
      <c r="C673" t="s">
        <v>395</v>
      </c>
      <c r="D673" t="s">
        <v>384</v>
      </c>
      <c r="E673">
        <v>1</v>
      </c>
      <c r="F673">
        <v>6.3</v>
      </c>
      <c r="G673" t="s">
        <v>334</v>
      </c>
      <c r="H673">
        <v>3</v>
      </c>
      <c r="I673">
        <v>1</v>
      </c>
      <c r="J673" t="s">
        <v>385</v>
      </c>
      <c r="K673" t="str">
        <f>VLOOKUP(G673,species.lookup!$A$2:$I$108,2,0)</f>
        <v>Redband Parrotfish</v>
      </c>
      <c r="L673" t="str">
        <f>VLOOKUP(G673,species.lookup!$A$2:$I$108,3,0)</f>
        <v>Sparisoma aurofrenatum</v>
      </c>
      <c r="M673" t="str">
        <f>VLOOKUP(G673,species.lookup!$A$2:$I$108,4,0)</f>
        <v>Scaridae</v>
      </c>
      <c r="N673" t="str">
        <f>VLOOKUP(G673,species.lookup!$A$2:$I$108,5,0)</f>
        <v>Herbivores</v>
      </c>
      <c r="O673">
        <f>VLOOKUP(G673,species.lookup!$A$2:$I$108,6,0)</f>
        <v>4.5999999999999999E-3</v>
      </c>
      <c r="P673">
        <f>VLOOKUP(G673,species.lookup!$A$2:$I$108,7,0)</f>
        <v>3.4291</v>
      </c>
      <c r="Q673">
        <f t="shared" si="10"/>
        <v>0.19900057269145616</v>
      </c>
    </row>
    <row r="674" spans="1:17" x14ac:dyDescent="0.2">
      <c r="A674" s="32">
        <v>44141</v>
      </c>
      <c r="B674" s="33">
        <v>0.56944444444444398</v>
      </c>
      <c r="C674" t="s">
        <v>395</v>
      </c>
      <c r="D674" t="s">
        <v>384</v>
      </c>
      <c r="E674">
        <v>1</v>
      </c>
      <c r="F674">
        <v>6.3</v>
      </c>
      <c r="G674" t="s">
        <v>30</v>
      </c>
      <c r="H674">
        <v>5</v>
      </c>
      <c r="I674">
        <v>1</v>
      </c>
      <c r="K674" t="str">
        <f>VLOOKUP(G674,species.lookup!$A$2:$I$108,2,0)</f>
        <v>Ocean Surgeonfish</v>
      </c>
      <c r="L674" t="str">
        <f>VLOOKUP(G674,species.lookup!$A$2:$I$108,3,0)</f>
        <v>Acanthurus bahianus</v>
      </c>
      <c r="M674" t="str">
        <f>VLOOKUP(G674,species.lookup!$A$2:$I$108,4,0)</f>
        <v>Acanthuridae</v>
      </c>
      <c r="N674" t="str">
        <f>VLOOKUP(G674,species.lookup!$A$2:$I$108,5,0)</f>
        <v>Herbivores</v>
      </c>
      <c r="O674">
        <f>VLOOKUP(G674,species.lookup!$A$2:$I$108,6,0)</f>
        <v>2.3699999999999999E-2</v>
      </c>
      <c r="P674">
        <f>VLOOKUP(G674,species.lookup!$A$2:$I$108,7,0)</f>
        <v>2.9752000000000001</v>
      </c>
      <c r="Q674">
        <f t="shared" si="10"/>
        <v>2.846583337699113</v>
      </c>
    </row>
    <row r="675" spans="1:17" x14ac:dyDescent="0.2">
      <c r="A675" s="32">
        <v>44141</v>
      </c>
      <c r="B675" s="33">
        <v>0.56944444444444398</v>
      </c>
      <c r="C675" t="s">
        <v>395</v>
      </c>
      <c r="D675" t="s">
        <v>384</v>
      </c>
      <c r="E675">
        <v>1</v>
      </c>
      <c r="F675">
        <v>6.3</v>
      </c>
      <c r="G675" t="s">
        <v>203</v>
      </c>
      <c r="H675">
        <v>12</v>
      </c>
      <c r="I675">
        <v>1</v>
      </c>
      <c r="K675" t="str">
        <f>VLOOKUP(G675,species.lookup!$A$2:$I$108,2,0)</f>
        <v>Puddingwife</v>
      </c>
      <c r="L675" t="str">
        <f>VLOOKUP(G675,species.lookup!$A$2:$I$108,3,0)</f>
        <v>Halichoeres radiatus</v>
      </c>
      <c r="M675" t="str">
        <f>VLOOKUP(G675,species.lookup!$A$2:$I$108,4,0)</f>
        <v>Labridae</v>
      </c>
      <c r="N675" t="str">
        <f>VLOOKUP(G675,species.lookup!$A$2:$I$108,5,0)</f>
        <v>Carnivores</v>
      </c>
      <c r="O675">
        <f>VLOOKUP(G675,species.lookup!$A$2:$I$108,6,0)</f>
        <v>1.3100000000000001E-2</v>
      </c>
      <c r="P675">
        <f>VLOOKUP(G675,species.lookup!$A$2:$I$108,7,0)</f>
        <v>3.0379999999999998</v>
      </c>
      <c r="Q675">
        <f t="shared" si="10"/>
        <v>24.878484491157941</v>
      </c>
    </row>
    <row r="676" spans="1:17" x14ac:dyDescent="0.2">
      <c r="A676" s="32">
        <v>44141</v>
      </c>
      <c r="B676" s="33">
        <v>0.56944444444444398</v>
      </c>
      <c r="C676" t="s">
        <v>395</v>
      </c>
      <c r="D676" t="s">
        <v>384</v>
      </c>
      <c r="E676">
        <v>1</v>
      </c>
      <c r="F676">
        <v>6.3</v>
      </c>
      <c r="G676" t="s">
        <v>346</v>
      </c>
      <c r="H676">
        <v>20</v>
      </c>
      <c r="I676">
        <v>1</v>
      </c>
      <c r="J676" t="s">
        <v>386</v>
      </c>
      <c r="K676" t="str">
        <f>VLOOKUP(G676,species.lookup!$A$2:$I$108,2,0)</f>
        <v>Stoplight Parrotfish</v>
      </c>
      <c r="L676" t="str">
        <f>VLOOKUP(G676,species.lookup!$A$2:$I$108,3,0)</f>
        <v>Sparisoma viride</v>
      </c>
      <c r="M676" t="str">
        <f>VLOOKUP(G676,species.lookup!$A$2:$I$108,4,0)</f>
        <v>Scaridae</v>
      </c>
      <c r="N676" t="str">
        <f>VLOOKUP(G676,species.lookup!$A$2:$I$108,5,0)</f>
        <v>Herbivores</v>
      </c>
      <c r="O676">
        <f>VLOOKUP(G676,species.lookup!$A$2:$I$108,6,0)</f>
        <v>2.5000000000000001E-2</v>
      </c>
      <c r="P676">
        <f>VLOOKUP(G676,species.lookup!$A$2:$I$108,7,0)</f>
        <v>2.9214000000000002</v>
      </c>
      <c r="Q676">
        <f t="shared" si="10"/>
        <v>158.04073398743014</v>
      </c>
    </row>
    <row r="677" spans="1:17" x14ac:dyDescent="0.2">
      <c r="A677" s="32">
        <v>44141</v>
      </c>
      <c r="B677" s="33">
        <v>0.56944444444444398</v>
      </c>
      <c r="C677" t="s">
        <v>395</v>
      </c>
      <c r="D677" t="s">
        <v>384</v>
      </c>
      <c r="E677">
        <v>1</v>
      </c>
      <c r="F677">
        <v>6.3</v>
      </c>
      <c r="G677" t="s">
        <v>365</v>
      </c>
      <c r="H677">
        <v>2</v>
      </c>
      <c r="I677">
        <v>1</v>
      </c>
      <c r="K677" t="str">
        <f>VLOOKUP(G677,species.lookup!$A$2:$I$108,2,0)</f>
        <v>3-spot Damselfish</v>
      </c>
      <c r="L677" t="str">
        <f>VLOOKUP(G677,species.lookup!$A$2:$I$108,3,0)</f>
        <v>Stegastes planifrons</v>
      </c>
      <c r="M677" t="str">
        <f>VLOOKUP(G677,species.lookup!$A$2:$I$108,4,0)</f>
        <v>Pomacentridae</v>
      </c>
      <c r="N677" t="str">
        <f>VLOOKUP(G677,species.lookup!$A$2:$I$108,5,0)</f>
        <v>Omnivores</v>
      </c>
      <c r="O677">
        <f>VLOOKUP(G677,species.lookup!$A$2:$I$108,6,0)</f>
        <v>2.188E-2</v>
      </c>
      <c r="P677">
        <f>VLOOKUP(G677,species.lookup!$A$2:$I$108,7,0)</f>
        <v>2.96</v>
      </c>
      <c r="Q677">
        <f t="shared" si="10"/>
        <v>0.17025352199504648</v>
      </c>
    </row>
    <row r="678" spans="1:17" x14ac:dyDescent="0.2">
      <c r="A678" s="32">
        <v>44141</v>
      </c>
      <c r="B678" s="33">
        <v>0.56944444444444398</v>
      </c>
      <c r="C678" t="s">
        <v>395</v>
      </c>
      <c r="D678" t="s">
        <v>384</v>
      </c>
      <c r="E678">
        <v>1</v>
      </c>
      <c r="F678">
        <v>6.3</v>
      </c>
      <c r="G678" t="s">
        <v>365</v>
      </c>
      <c r="H678">
        <v>4</v>
      </c>
      <c r="I678">
        <v>1</v>
      </c>
      <c r="K678" t="str">
        <f>VLOOKUP(G678,species.lookup!$A$2:$I$108,2,0)</f>
        <v>3-spot Damselfish</v>
      </c>
      <c r="L678" t="str">
        <f>VLOOKUP(G678,species.lookup!$A$2:$I$108,3,0)</f>
        <v>Stegastes planifrons</v>
      </c>
      <c r="M678" t="str">
        <f>VLOOKUP(G678,species.lookup!$A$2:$I$108,4,0)</f>
        <v>Pomacentridae</v>
      </c>
      <c r="N678" t="str">
        <f>VLOOKUP(G678,species.lookup!$A$2:$I$108,5,0)</f>
        <v>Omnivores</v>
      </c>
      <c r="O678">
        <f>VLOOKUP(G678,species.lookup!$A$2:$I$108,6,0)</f>
        <v>2.188E-2</v>
      </c>
      <c r="P678">
        <f>VLOOKUP(G678,species.lookup!$A$2:$I$108,7,0)</f>
        <v>2.96</v>
      </c>
      <c r="Q678">
        <f t="shared" si="10"/>
        <v>1.3247834438627868</v>
      </c>
    </row>
    <row r="679" spans="1:17" x14ac:dyDescent="0.2">
      <c r="A679" s="32">
        <v>44141</v>
      </c>
      <c r="B679" s="33">
        <v>0.56944444444444398</v>
      </c>
      <c r="C679" t="s">
        <v>395</v>
      </c>
      <c r="D679" t="s">
        <v>384</v>
      </c>
      <c r="E679">
        <v>1</v>
      </c>
      <c r="F679">
        <v>6.3</v>
      </c>
      <c r="G679" t="s">
        <v>346</v>
      </c>
      <c r="H679">
        <v>6</v>
      </c>
      <c r="I679">
        <v>1</v>
      </c>
      <c r="J679" t="s">
        <v>385</v>
      </c>
      <c r="K679" t="str">
        <f>VLOOKUP(G679,species.lookup!$A$2:$I$108,2,0)</f>
        <v>Stoplight Parrotfish</v>
      </c>
      <c r="L679" t="str">
        <f>VLOOKUP(G679,species.lookup!$A$2:$I$108,3,0)</f>
        <v>Sparisoma viride</v>
      </c>
      <c r="M679" t="str">
        <f>VLOOKUP(G679,species.lookup!$A$2:$I$108,4,0)</f>
        <v>Scaridae</v>
      </c>
      <c r="N679" t="str">
        <f>VLOOKUP(G679,species.lookup!$A$2:$I$108,5,0)</f>
        <v>Herbivores</v>
      </c>
      <c r="O679">
        <f>VLOOKUP(G679,species.lookup!$A$2:$I$108,6,0)</f>
        <v>2.5000000000000001E-2</v>
      </c>
      <c r="P679">
        <f>VLOOKUP(G679,species.lookup!$A$2:$I$108,7,0)</f>
        <v>2.9214000000000002</v>
      </c>
      <c r="Q679">
        <f t="shared" si="10"/>
        <v>4.6906288624930603</v>
      </c>
    </row>
    <row r="680" spans="1:17" x14ac:dyDescent="0.2">
      <c r="A680" s="32">
        <v>44141</v>
      </c>
      <c r="B680" s="33">
        <v>0.56944444444444398</v>
      </c>
      <c r="C680" t="s">
        <v>395</v>
      </c>
      <c r="D680" t="s">
        <v>384</v>
      </c>
      <c r="E680">
        <v>1</v>
      </c>
      <c r="F680">
        <v>6.3</v>
      </c>
      <c r="G680" t="s">
        <v>346</v>
      </c>
      <c r="H680">
        <v>4</v>
      </c>
      <c r="I680">
        <v>1</v>
      </c>
      <c r="J680" t="s">
        <v>385</v>
      </c>
      <c r="K680" t="str">
        <f>VLOOKUP(G680,species.lookup!$A$2:$I$108,2,0)</f>
        <v>Stoplight Parrotfish</v>
      </c>
      <c r="L680" t="str">
        <f>VLOOKUP(G680,species.lookup!$A$2:$I$108,3,0)</f>
        <v>Sparisoma viride</v>
      </c>
      <c r="M680" t="str">
        <f>VLOOKUP(G680,species.lookup!$A$2:$I$108,4,0)</f>
        <v>Scaridae</v>
      </c>
      <c r="N680" t="str">
        <f>VLOOKUP(G680,species.lookup!$A$2:$I$108,5,0)</f>
        <v>Herbivores</v>
      </c>
      <c r="O680">
        <f>VLOOKUP(G680,species.lookup!$A$2:$I$108,6,0)</f>
        <v>2.5000000000000001E-2</v>
      </c>
      <c r="P680">
        <f>VLOOKUP(G680,species.lookup!$A$2:$I$108,7,0)</f>
        <v>2.9214000000000002</v>
      </c>
      <c r="Q680">
        <f t="shared" si="10"/>
        <v>1.4348221330880631</v>
      </c>
    </row>
    <row r="681" spans="1:17" x14ac:dyDescent="0.2">
      <c r="A681" s="32">
        <v>44141</v>
      </c>
      <c r="B681" s="33">
        <v>0.56944444444444398</v>
      </c>
      <c r="C681" t="s">
        <v>395</v>
      </c>
      <c r="D681" t="s">
        <v>384</v>
      </c>
      <c r="E681">
        <v>1</v>
      </c>
      <c r="F681">
        <v>6.3</v>
      </c>
      <c r="G681" t="s">
        <v>200</v>
      </c>
      <c r="H681">
        <v>9</v>
      </c>
      <c r="I681">
        <v>1</v>
      </c>
      <c r="K681" t="str">
        <f>VLOOKUP(G681,species.lookup!$A$2:$I$108,2,0)</f>
        <v>Blackear Wrasse</v>
      </c>
      <c r="L681" t="str">
        <f>VLOOKUP(G681,species.lookup!$A$2:$I$108,3,0)</f>
        <v>Halichoeres poeyi</v>
      </c>
      <c r="M681" t="str">
        <f>VLOOKUP(G681,species.lookup!$A$2:$I$108,4,0)</f>
        <v>Labridae</v>
      </c>
      <c r="N681" t="str">
        <f>VLOOKUP(G681,species.lookup!$A$2:$I$108,5,0)</f>
        <v>Herbivores</v>
      </c>
      <c r="O681">
        <f>VLOOKUP(G681,species.lookup!$A$2:$I$108,6,0)</f>
        <v>1.023E-2</v>
      </c>
      <c r="P681">
        <f>VLOOKUP(G681,species.lookup!$A$2:$I$108,7,0)</f>
        <v>3.06</v>
      </c>
      <c r="Q681">
        <f t="shared" si="10"/>
        <v>8.5085922649800008</v>
      </c>
    </row>
    <row r="682" spans="1:17" x14ac:dyDescent="0.2">
      <c r="A682" s="32">
        <v>44141</v>
      </c>
      <c r="B682" s="33">
        <v>0.56944444444444398</v>
      </c>
      <c r="C682" t="s">
        <v>395</v>
      </c>
      <c r="D682" t="s">
        <v>384</v>
      </c>
      <c r="E682">
        <v>1</v>
      </c>
      <c r="F682">
        <v>6.3</v>
      </c>
      <c r="G682" t="s">
        <v>191</v>
      </c>
      <c r="H682">
        <v>10</v>
      </c>
      <c r="I682">
        <v>1</v>
      </c>
      <c r="K682" t="str">
        <f>VLOOKUP(G682,species.lookup!$A$2:$I$108,2,0)</f>
        <v>Slippery Dick</v>
      </c>
      <c r="L682" t="str">
        <f>VLOOKUP(G682,species.lookup!$A$2:$I$108,3,0)</f>
        <v>Halichoeres bivittatus</v>
      </c>
      <c r="M682" t="str">
        <f>VLOOKUP(G682,species.lookup!$A$2:$I$108,4,0)</f>
        <v>Labridae</v>
      </c>
      <c r="N682" t="str">
        <f>VLOOKUP(G682,species.lookup!$A$2:$I$108,5,0)</f>
        <v>Carnivores</v>
      </c>
      <c r="O682">
        <f>VLOOKUP(G682,species.lookup!$A$2:$I$108,6,0)</f>
        <v>9.3299999999999998E-3</v>
      </c>
      <c r="P682">
        <f>VLOOKUP(G682,species.lookup!$A$2:$I$108,7,0)</f>
        <v>3.06</v>
      </c>
      <c r="Q682">
        <f t="shared" si="10"/>
        <v>10.712273288565926</v>
      </c>
    </row>
    <row r="683" spans="1:17" x14ac:dyDescent="0.2">
      <c r="A683" s="32">
        <v>44141</v>
      </c>
      <c r="B683" s="33">
        <v>0.56944444444444398</v>
      </c>
      <c r="C683" t="s">
        <v>395</v>
      </c>
      <c r="D683" t="s">
        <v>384</v>
      </c>
      <c r="E683">
        <v>1</v>
      </c>
      <c r="F683">
        <v>6.3</v>
      </c>
      <c r="G683" t="s">
        <v>334</v>
      </c>
      <c r="H683">
        <v>4</v>
      </c>
      <c r="I683">
        <v>1</v>
      </c>
      <c r="J683" t="s">
        <v>385</v>
      </c>
      <c r="K683" t="str">
        <f>VLOOKUP(G683,species.lookup!$A$2:$I$108,2,0)</f>
        <v>Redband Parrotfish</v>
      </c>
      <c r="L683" t="str">
        <f>VLOOKUP(G683,species.lookup!$A$2:$I$108,3,0)</f>
        <v>Sparisoma aurofrenatum</v>
      </c>
      <c r="M683" t="str">
        <f>VLOOKUP(G683,species.lookup!$A$2:$I$108,4,0)</f>
        <v>Scaridae</v>
      </c>
      <c r="N683" t="str">
        <f>VLOOKUP(G683,species.lookup!$A$2:$I$108,5,0)</f>
        <v>Herbivores</v>
      </c>
      <c r="O683">
        <f>VLOOKUP(G683,species.lookup!$A$2:$I$108,6,0)</f>
        <v>4.5999999999999999E-3</v>
      </c>
      <c r="P683">
        <f>VLOOKUP(G683,species.lookup!$A$2:$I$108,7,0)</f>
        <v>3.4291</v>
      </c>
      <c r="Q683">
        <f t="shared" si="10"/>
        <v>0.53368100802107599</v>
      </c>
    </row>
    <row r="684" spans="1:17" x14ac:dyDescent="0.2">
      <c r="A684" s="32">
        <v>44141</v>
      </c>
      <c r="B684" s="33">
        <v>0.56944444444444398</v>
      </c>
      <c r="C684" t="s">
        <v>395</v>
      </c>
      <c r="D684" t="s">
        <v>384</v>
      </c>
      <c r="E684">
        <v>1</v>
      </c>
      <c r="F684">
        <v>6.3</v>
      </c>
      <c r="G684" t="s">
        <v>197</v>
      </c>
      <c r="H684">
        <v>6</v>
      </c>
      <c r="I684">
        <v>1</v>
      </c>
      <c r="K684" t="str">
        <f>VLOOKUP(G684,species.lookup!$A$2:$I$108,2,0)</f>
        <v>Clown Wrasse</v>
      </c>
      <c r="L684" t="str">
        <f>VLOOKUP(G684,species.lookup!$A$2:$I$108,3,0)</f>
        <v>Halichoeres maculipinna </v>
      </c>
      <c r="M684" t="str">
        <f>VLOOKUP(G684,species.lookup!$A$2:$I$108,4,0)</f>
        <v>Labridae</v>
      </c>
      <c r="N684" t="str">
        <f>VLOOKUP(G684,species.lookup!$A$2:$I$108,5,0)</f>
        <v>Carnivores</v>
      </c>
      <c r="O684">
        <f>VLOOKUP(G684,species.lookup!$A$2:$I$108,6,0)</f>
        <v>1.047E-2</v>
      </c>
      <c r="P684">
        <f>VLOOKUP(G684,species.lookup!$A$2:$I$108,7,0)</f>
        <v>3.2</v>
      </c>
      <c r="Q684">
        <f t="shared" si="10"/>
        <v>3.2361651963011573</v>
      </c>
    </row>
    <row r="685" spans="1:17" x14ac:dyDescent="0.2">
      <c r="A685" s="32">
        <v>44141</v>
      </c>
      <c r="B685" s="33">
        <v>0.56944444444444398</v>
      </c>
      <c r="C685" t="s">
        <v>395</v>
      </c>
      <c r="D685" t="s">
        <v>384</v>
      </c>
      <c r="E685">
        <v>1</v>
      </c>
      <c r="F685">
        <v>6.3</v>
      </c>
      <c r="G685" t="s">
        <v>374</v>
      </c>
      <c r="H685">
        <v>3</v>
      </c>
      <c r="I685">
        <v>10</v>
      </c>
      <c r="K685" t="str">
        <f>VLOOKUP(G685,species.lookup!$A$2:$I$108,2,0)</f>
        <v>Bluehead Wrasse</v>
      </c>
      <c r="L685" t="str">
        <f>VLOOKUP(G685,species.lookup!$A$2:$I$108,3,0)</f>
        <v>Thalassoma bifasciatum</v>
      </c>
      <c r="M685" t="str">
        <f>VLOOKUP(G685,species.lookup!$A$2:$I$108,4,0)</f>
        <v>Labridae</v>
      </c>
      <c r="N685" t="str">
        <f>VLOOKUP(G685,species.lookup!$A$2:$I$108,5,0)</f>
        <v>Carnivores</v>
      </c>
      <c r="O685">
        <f>VLOOKUP(G685,species.lookup!$A$2:$I$108,6,0)</f>
        <v>8.9099999999999995E-3</v>
      </c>
      <c r="P685">
        <f>VLOOKUP(G685,species.lookup!$A$2:$I$108,7,0)</f>
        <v>3.01</v>
      </c>
      <c r="Q685">
        <f t="shared" si="10"/>
        <v>0.24322750267948948</v>
      </c>
    </row>
    <row r="686" spans="1:17" x14ac:dyDescent="0.2">
      <c r="A686" s="32">
        <v>44141</v>
      </c>
      <c r="B686" s="33">
        <v>0.56944444444444398</v>
      </c>
      <c r="C686" t="s">
        <v>395</v>
      </c>
      <c r="D686" t="s">
        <v>384</v>
      </c>
      <c r="E686">
        <v>1</v>
      </c>
      <c r="F686">
        <v>6.3</v>
      </c>
      <c r="G686" t="s">
        <v>374</v>
      </c>
      <c r="H686">
        <v>5</v>
      </c>
      <c r="I686">
        <v>10</v>
      </c>
      <c r="K686" t="str">
        <f>VLOOKUP(G686,species.lookup!$A$2:$I$108,2,0)</f>
        <v>Bluehead Wrasse</v>
      </c>
      <c r="L686" t="str">
        <f>VLOOKUP(G686,species.lookup!$A$2:$I$108,3,0)</f>
        <v>Thalassoma bifasciatum</v>
      </c>
      <c r="M686" t="str">
        <f>VLOOKUP(G686,species.lookup!$A$2:$I$108,4,0)</f>
        <v>Labridae</v>
      </c>
      <c r="N686" t="str">
        <f>VLOOKUP(G686,species.lookup!$A$2:$I$108,5,0)</f>
        <v>Carnivores</v>
      </c>
      <c r="O686">
        <f>VLOOKUP(G686,species.lookup!$A$2:$I$108,6,0)</f>
        <v>8.9099999999999995E-3</v>
      </c>
      <c r="P686">
        <f>VLOOKUP(G686,species.lookup!$A$2:$I$108,7,0)</f>
        <v>3.01</v>
      </c>
      <c r="Q686">
        <f t="shared" si="10"/>
        <v>1.1318201385239828</v>
      </c>
    </row>
    <row r="687" spans="1:17" x14ac:dyDescent="0.2">
      <c r="A687" s="32">
        <v>44141</v>
      </c>
      <c r="B687" s="33">
        <v>0.56944444444444398</v>
      </c>
      <c r="C687" t="s">
        <v>395</v>
      </c>
      <c r="D687" t="s">
        <v>384</v>
      </c>
      <c r="E687">
        <v>1</v>
      </c>
      <c r="F687">
        <v>6.3</v>
      </c>
      <c r="G687" t="s">
        <v>389</v>
      </c>
      <c r="H687">
        <v>8</v>
      </c>
      <c r="I687">
        <v>1</v>
      </c>
      <c r="K687" t="str">
        <f>VLOOKUP(G687,species.lookup!$A$2:$I$108,2,0)</f>
        <v>Sand diver</v>
      </c>
      <c r="L687" t="str">
        <f>VLOOKUP(G687,species.lookup!$A$2:$I$108,3,0)</f>
        <v>Synodus intermedius</v>
      </c>
      <c r="M687" t="str">
        <f>VLOOKUP(G687,species.lookup!$A$2:$I$108,4,0)</f>
        <v>Synodontidae</v>
      </c>
      <c r="N687" t="str">
        <f>VLOOKUP(G687,species.lookup!$A$2:$I$108,5,0)</f>
        <v>Carnivores</v>
      </c>
      <c r="O687">
        <f>VLOOKUP(G687,species.lookup!$A$2:$I$108,6,0)</f>
        <v>3.8E-3</v>
      </c>
      <c r="P687">
        <f>VLOOKUP(G687,species.lookup!$A$2:$I$108,7,0)</f>
        <v>3.21</v>
      </c>
      <c r="Q687">
        <f t="shared" si="10"/>
        <v>3.0109424514360708</v>
      </c>
    </row>
    <row r="688" spans="1:17" x14ac:dyDescent="0.2">
      <c r="A688" s="32">
        <v>44141</v>
      </c>
      <c r="B688" s="33">
        <v>0.56944444444444398</v>
      </c>
      <c r="C688" t="s">
        <v>395</v>
      </c>
      <c r="D688" t="s">
        <v>384</v>
      </c>
      <c r="E688">
        <v>2</v>
      </c>
      <c r="F688">
        <v>4</v>
      </c>
      <c r="G688" t="s">
        <v>39</v>
      </c>
      <c r="H688">
        <v>5</v>
      </c>
      <c r="I688">
        <v>1</v>
      </c>
      <c r="K688" t="str">
        <f>VLOOKUP(G688,species.lookup!$A$2:$I$108,2,0)</f>
        <v>Blue Tang</v>
      </c>
      <c r="L688" t="str">
        <f>VLOOKUP(G688,species.lookup!$A$2:$I$108,3,0)</f>
        <v>Acanthurus coeruleus</v>
      </c>
      <c r="M688" t="str">
        <f>VLOOKUP(G688,species.lookup!$A$2:$I$108,4,0)</f>
        <v>Acanthuridae</v>
      </c>
      <c r="N688" t="str">
        <f>VLOOKUP(G688,species.lookup!$A$2:$I$108,5,0)</f>
        <v>Herbivores</v>
      </c>
      <c r="O688">
        <f>VLOOKUP(G688,species.lookup!$A$2:$I$108,6,0)</f>
        <v>4.1500000000000002E-2</v>
      </c>
      <c r="P688">
        <f>VLOOKUP(G688,species.lookup!$A$2:$I$108,7,0)</f>
        <v>2.8346</v>
      </c>
      <c r="Q688">
        <f t="shared" si="10"/>
        <v>3.9751037756219527</v>
      </c>
    </row>
    <row r="689" spans="1:17" x14ac:dyDescent="0.2">
      <c r="A689" s="32">
        <v>44141</v>
      </c>
      <c r="B689" s="33">
        <v>0.56944444444444398</v>
      </c>
      <c r="C689" t="s">
        <v>395</v>
      </c>
      <c r="D689" t="s">
        <v>384</v>
      </c>
      <c r="E689">
        <v>2</v>
      </c>
      <c r="F689">
        <v>4</v>
      </c>
      <c r="G689" t="s">
        <v>39</v>
      </c>
      <c r="H689">
        <v>6</v>
      </c>
      <c r="I689">
        <v>1</v>
      </c>
      <c r="K689" t="str">
        <f>VLOOKUP(G689,species.lookup!$A$2:$I$108,2,0)</f>
        <v>Blue Tang</v>
      </c>
      <c r="L689" t="str">
        <f>VLOOKUP(G689,species.lookup!$A$2:$I$108,3,0)</f>
        <v>Acanthurus coeruleus</v>
      </c>
      <c r="M689" t="str">
        <f>VLOOKUP(G689,species.lookup!$A$2:$I$108,4,0)</f>
        <v>Acanthuridae</v>
      </c>
      <c r="N689" t="str">
        <f>VLOOKUP(G689,species.lookup!$A$2:$I$108,5,0)</f>
        <v>Herbivores</v>
      </c>
      <c r="O689">
        <f>VLOOKUP(G689,species.lookup!$A$2:$I$108,6,0)</f>
        <v>4.1500000000000002E-2</v>
      </c>
      <c r="P689">
        <f>VLOOKUP(G689,species.lookup!$A$2:$I$108,7,0)</f>
        <v>2.8346</v>
      </c>
      <c r="Q689">
        <f t="shared" si="10"/>
        <v>6.6649305917024986</v>
      </c>
    </row>
    <row r="690" spans="1:17" x14ac:dyDescent="0.2">
      <c r="A690" s="32">
        <v>44141</v>
      </c>
      <c r="B690" s="33">
        <v>0.56944444444444398</v>
      </c>
      <c r="C690" t="s">
        <v>395</v>
      </c>
      <c r="D690" t="s">
        <v>384</v>
      </c>
      <c r="E690">
        <v>2</v>
      </c>
      <c r="F690">
        <v>4</v>
      </c>
      <c r="G690" t="s">
        <v>346</v>
      </c>
      <c r="H690">
        <v>13</v>
      </c>
      <c r="I690">
        <v>1</v>
      </c>
      <c r="J690" t="s">
        <v>387</v>
      </c>
      <c r="K690" t="str">
        <f>VLOOKUP(G690,species.lookup!$A$2:$I$108,2,0)</f>
        <v>Stoplight Parrotfish</v>
      </c>
      <c r="L690" t="str">
        <f>VLOOKUP(G690,species.lookup!$A$2:$I$108,3,0)</f>
        <v>Sparisoma viride</v>
      </c>
      <c r="M690" t="str">
        <f>VLOOKUP(G690,species.lookup!$A$2:$I$108,4,0)</f>
        <v>Scaridae</v>
      </c>
      <c r="N690" t="str">
        <f>VLOOKUP(G690,species.lookup!$A$2:$I$108,5,0)</f>
        <v>Herbivores</v>
      </c>
      <c r="O690">
        <f>VLOOKUP(G690,species.lookup!$A$2:$I$108,6,0)</f>
        <v>2.5000000000000001E-2</v>
      </c>
      <c r="P690">
        <f>VLOOKUP(G690,species.lookup!$A$2:$I$108,7,0)</f>
        <v>2.9214000000000002</v>
      </c>
      <c r="Q690">
        <f t="shared" si="10"/>
        <v>44.896668724352082</v>
      </c>
    </row>
    <row r="691" spans="1:17" x14ac:dyDescent="0.2">
      <c r="A691" s="32">
        <v>44141</v>
      </c>
      <c r="B691" s="33">
        <v>0.56944444444444398</v>
      </c>
      <c r="C691" t="s">
        <v>395</v>
      </c>
      <c r="D691" t="s">
        <v>384</v>
      </c>
      <c r="E691">
        <v>2</v>
      </c>
      <c r="F691">
        <v>4</v>
      </c>
      <c r="G691" t="s">
        <v>346</v>
      </c>
      <c r="H691">
        <v>8</v>
      </c>
      <c r="I691">
        <v>1</v>
      </c>
      <c r="J691" t="s">
        <v>385</v>
      </c>
      <c r="K691" t="str">
        <f>VLOOKUP(G691,species.lookup!$A$2:$I$108,2,0)</f>
        <v>Stoplight Parrotfish</v>
      </c>
      <c r="L691" t="str">
        <f>VLOOKUP(G691,species.lookup!$A$2:$I$108,3,0)</f>
        <v>Sparisoma viride</v>
      </c>
      <c r="M691" t="str">
        <f>VLOOKUP(G691,species.lookup!$A$2:$I$108,4,0)</f>
        <v>Scaridae</v>
      </c>
      <c r="N691" t="str">
        <f>VLOOKUP(G691,species.lookup!$A$2:$I$108,5,0)</f>
        <v>Herbivores</v>
      </c>
      <c r="O691">
        <f>VLOOKUP(G691,species.lookup!$A$2:$I$108,6,0)</f>
        <v>2.5000000000000001E-2</v>
      </c>
      <c r="P691">
        <f>VLOOKUP(G691,species.lookup!$A$2:$I$108,7,0)</f>
        <v>2.9214000000000002</v>
      </c>
      <c r="Q691">
        <f t="shared" si="10"/>
        <v>10.869938743553069</v>
      </c>
    </row>
    <row r="692" spans="1:17" x14ac:dyDescent="0.2">
      <c r="A692" s="32">
        <v>44141</v>
      </c>
      <c r="B692" s="33">
        <v>0.56944444444444398</v>
      </c>
      <c r="C692" t="s">
        <v>395</v>
      </c>
      <c r="D692" t="s">
        <v>384</v>
      </c>
      <c r="E692">
        <v>2</v>
      </c>
      <c r="F692">
        <v>4</v>
      </c>
      <c r="G692" t="s">
        <v>346</v>
      </c>
      <c r="H692">
        <v>3</v>
      </c>
      <c r="I692">
        <v>7</v>
      </c>
      <c r="J692" t="s">
        <v>385</v>
      </c>
      <c r="K692" t="str">
        <f>VLOOKUP(G692,species.lookup!$A$2:$I$108,2,0)</f>
        <v>Stoplight Parrotfish</v>
      </c>
      <c r="L692" t="str">
        <f>VLOOKUP(G692,species.lookup!$A$2:$I$108,3,0)</f>
        <v>Sparisoma viride</v>
      </c>
      <c r="M692" t="str">
        <f>VLOOKUP(G692,species.lookup!$A$2:$I$108,4,0)</f>
        <v>Scaridae</v>
      </c>
      <c r="N692" t="str">
        <f>VLOOKUP(G692,species.lookup!$A$2:$I$108,5,0)</f>
        <v>Herbivores</v>
      </c>
      <c r="O692">
        <f>VLOOKUP(G692,species.lookup!$A$2:$I$108,6,0)</f>
        <v>2.5000000000000001E-2</v>
      </c>
      <c r="P692">
        <f>VLOOKUP(G692,species.lookup!$A$2:$I$108,7,0)</f>
        <v>2.9214000000000002</v>
      </c>
      <c r="Q692">
        <f t="shared" si="10"/>
        <v>0.61915878909606581</v>
      </c>
    </row>
    <row r="693" spans="1:17" x14ac:dyDescent="0.2">
      <c r="A693" s="32">
        <v>44141</v>
      </c>
      <c r="B693" s="33">
        <v>0.56944444444444398</v>
      </c>
      <c r="C693" t="s">
        <v>395</v>
      </c>
      <c r="D693" t="s">
        <v>384</v>
      </c>
      <c r="E693">
        <v>2</v>
      </c>
      <c r="F693">
        <v>4</v>
      </c>
      <c r="G693" t="s">
        <v>346</v>
      </c>
      <c r="H693">
        <v>5</v>
      </c>
      <c r="I693">
        <v>1</v>
      </c>
      <c r="J693" t="s">
        <v>385</v>
      </c>
      <c r="K693" t="str">
        <f>VLOOKUP(G693,species.lookup!$A$2:$I$108,2,0)</f>
        <v>Stoplight Parrotfish</v>
      </c>
      <c r="L693" t="str">
        <f>VLOOKUP(G693,species.lookup!$A$2:$I$108,3,0)</f>
        <v>Sparisoma viride</v>
      </c>
      <c r="M693" t="str">
        <f>VLOOKUP(G693,species.lookup!$A$2:$I$108,4,0)</f>
        <v>Scaridae</v>
      </c>
      <c r="N693" t="str">
        <f>VLOOKUP(G693,species.lookup!$A$2:$I$108,5,0)</f>
        <v>Herbivores</v>
      </c>
      <c r="O693">
        <f>VLOOKUP(G693,species.lookup!$A$2:$I$108,6,0)</f>
        <v>2.5000000000000001E-2</v>
      </c>
      <c r="P693">
        <f>VLOOKUP(G693,species.lookup!$A$2:$I$108,7,0)</f>
        <v>2.9214000000000002</v>
      </c>
      <c r="Q693">
        <f t="shared" si="10"/>
        <v>2.7536642058777425</v>
      </c>
    </row>
    <row r="694" spans="1:17" x14ac:dyDescent="0.2">
      <c r="A694" s="32">
        <v>44141</v>
      </c>
      <c r="B694" s="33">
        <v>0.56944444444444398</v>
      </c>
      <c r="C694" t="s">
        <v>395</v>
      </c>
      <c r="D694" t="s">
        <v>384</v>
      </c>
      <c r="E694">
        <v>2</v>
      </c>
      <c r="F694">
        <v>4</v>
      </c>
      <c r="G694" t="s">
        <v>318</v>
      </c>
      <c r="H694">
        <v>11</v>
      </c>
      <c r="I694">
        <v>1</v>
      </c>
      <c r="J694" t="s">
        <v>387</v>
      </c>
      <c r="K694" t="str">
        <f>VLOOKUP(G694,species.lookup!$A$2:$I$108,2,0)</f>
        <v>Striped Parrotfish</v>
      </c>
      <c r="L694" t="str">
        <f>VLOOKUP(G694,species.lookup!$A$2:$I$108,3,0)</f>
        <v>Scarus iserti</v>
      </c>
      <c r="M694" t="str">
        <f>VLOOKUP(G694,species.lookup!$A$2:$I$108,4,0)</f>
        <v>Scaridae</v>
      </c>
      <c r="N694" t="str">
        <f>VLOOKUP(G694,species.lookup!$A$2:$I$108,5,0)</f>
        <v>Herbivores</v>
      </c>
      <c r="O694">
        <f>VLOOKUP(G694,species.lookup!$A$2:$I$108,6,0)</f>
        <v>1.47E-2</v>
      </c>
      <c r="P694">
        <f>VLOOKUP(G694,species.lookup!$A$2:$I$108,7,0)</f>
        <v>3.0548000000000002</v>
      </c>
      <c r="Q694">
        <f t="shared" si="10"/>
        <v>22.313295111338885</v>
      </c>
    </row>
    <row r="695" spans="1:17" x14ac:dyDescent="0.2">
      <c r="A695" s="32">
        <v>44141</v>
      </c>
      <c r="B695" s="33">
        <v>0.56944444444444398</v>
      </c>
      <c r="C695" t="s">
        <v>395</v>
      </c>
      <c r="D695" t="s">
        <v>384</v>
      </c>
      <c r="E695">
        <v>2</v>
      </c>
      <c r="F695">
        <v>4</v>
      </c>
      <c r="G695" t="s">
        <v>318</v>
      </c>
      <c r="H695">
        <v>10</v>
      </c>
      <c r="I695">
        <v>6</v>
      </c>
      <c r="J695" t="s">
        <v>385</v>
      </c>
      <c r="K695" t="str">
        <f>VLOOKUP(G695,species.lookup!$A$2:$I$108,2,0)</f>
        <v>Striped Parrotfish</v>
      </c>
      <c r="L695" t="str">
        <f>VLOOKUP(G695,species.lookup!$A$2:$I$108,3,0)</f>
        <v>Scarus iserti</v>
      </c>
      <c r="M695" t="str">
        <f>VLOOKUP(G695,species.lookup!$A$2:$I$108,4,0)</f>
        <v>Scaridae</v>
      </c>
      <c r="N695" t="str">
        <f>VLOOKUP(G695,species.lookup!$A$2:$I$108,5,0)</f>
        <v>Herbivores</v>
      </c>
      <c r="O695">
        <f>VLOOKUP(G695,species.lookup!$A$2:$I$108,6,0)</f>
        <v>1.47E-2</v>
      </c>
      <c r="P695">
        <f>VLOOKUP(G695,species.lookup!$A$2:$I$108,7,0)</f>
        <v>3.0548000000000002</v>
      </c>
      <c r="Q695">
        <f t="shared" si="10"/>
        <v>16.676977189904147</v>
      </c>
    </row>
    <row r="696" spans="1:17" x14ac:dyDescent="0.2">
      <c r="A696" s="32">
        <v>44141</v>
      </c>
      <c r="B696" s="33">
        <v>0.56944444444444398</v>
      </c>
      <c r="C696" t="s">
        <v>395</v>
      </c>
      <c r="D696" t="s">
        <v>384</v>
      </c>
      <c r="E696">
        <v>2</v>
      </c>
      <c r="F696">
        <v>4</v>
      </c>
      <c r="G696" t="s">
        <v>191</v>
      </c>
      <c r="H696">
        <v>10</v>
      </c>
      <c r="I696">
        <v>1</v>
      </c>
      <c r="K696" t="str">
        <f>VLOOKUP(G696,species.lookup!$A$2:$I$108,2,0)</f>
        <v>Slippery Dick</v>
      </c>
      <c r="L696" t="str">
        <f>VLOOKUP(G696,species.lookup!$A$2:$I$108,3,0)</f>
        <v>Halichoeres bivittatus</v>
      </c>
      <c r="M696" t="str">
        <f>VLOOKUP(G696,species.lookup!$A$2:$I$108,4,0)</f>
        <v>Labridae</v>
      </c>
      <c r="N696" t="str">
        <f>VLOOKUP(G696,species.lookup!$A$2:$I$108,5,0)</f>
        <v>Carnivores</v>
      </c>
      <c r="O696">
        <f>VLOOKUP(G696,species.lookup!$A$2:$I$108,6,0)</f>
        <v>9.3299999999999998E-3</v>
      </c>
      <c r="P696">
        <f>VLOOKUP(G696,species.lookup!$A$2:$I$108,7,0)</f>
        <v>3.06</v>
      </c>
      <c r="Q696">
        <f t="shared" si="10"/>
        <v>10.712273288565926</v>
      </c>
    </row>
    <row r="697" spans="1:17" x14ac:dyDescent="0.2">
      <c r="A697" s="32">
        <v>44141</v>
      </c>
      <c r="B697" s="33">
        <v>0.56944444444444398</v>
      </c>
      <c r="C697" t="s">
        <v>395</v>
      </c>
      <c r="D697" t="s">
        <v>384</v>
      </c>
      <c r="E697">
        <v>2</v>
      </c>
      <c r="F697">
        <v>4</v>
      </c>
      <c r="G697" t="s">
        <v>191</v>
      </c>
      <c r="H697">
        <v>13</v>
      </c>
      <c r="I697">
        <v>1</v>
      </c>
      <c r="K697" t="str">
        <f>VLOOKUP(G697,species.lookup!$A$2:$I$108,2,0)</f>
        <v>Slippery Dick</v>
      </c>
      <c r="L697" t="str">
        <f>VLOOKUP(G697,species.lookup!$A$2:$I$108,3,0)</f>
        <v>Halichoeres bivittatus</v>
      </c>
      <c r="M697" t="str">
        <f>VLOOKUP(G697,species.lookup!$A$2:$I$108,4,0)</f>
        <v>Labridae</v>
      </c>
      <c r="N697" t="str">
        <f>VLOOKUP(G697,species.lookup!$A$2:$I$108,5,0)</f>
        <v>Carnivores</v>
      </c>
      <c r="O697">
        <f>VLOOKUP(G697,species.lookup!$A$2:$I$108,6,0)</f>
        <v>9.3299999999999998E-3</v>
      </c>
      <c r="P697">
        <f>VLOOKUP(G697,species.lookup!$A$2:$I$108,7,0)</f>
        <v>3.06</v>
      </c>
      <c r="Q697">
        <f t="shared" si="10"/>
        <v>23.908278260792379</v>
      </c>
    </row>
    <row r="698" spans="1:17" x14ac:dyDescent="0.2">
      <c r="A698" s="32">
        <v>44141</v>
      </c>
      <c r="B698" s="33">
        <v>0.56944444444444398</v>
      </c>
      <c r="C698" t="s">
        <v>395</v>
      </c>
      <c r="D698" t="s">
        <v>384</v>
      </c>
      <c r="E698">
        <v>2</v>
      </c>
      <c r="F698">
        <v>4</v>
      </c>
      <c r="G698" t="s">
        <v>286</v>
      </c>
      <c r="H698">
        <v>7</v>
      </c>
      <c r="I698">
        <v>1</v>
      </c>
      <c r="K698" t="str">
        <f>VLOOKUP(G698,species.lookup!$A$2:$I$108,2,0)</f>
        <v>Yellowtail Snapper</v>
      </c>
      <c r="L698" t="str">
        <f>VLOOKUP(G698,species.lookup!$A$2:$I$108,3,0)</f>
        <v>Ocyurus chrysurus</v>
      </c>
      <c r="M698" t="str">
        <f>VLOOKUP(G698,species.lookup!$A$2:$I$108,4,0)</f>
        <v>Lutjanidae</v>
      </c>
      <c r="N698" t="str">
        <f>VLOOKUP(G698,species.lookup!$A$2:$I$108,5,0)</f>
        <v>Carnivores</v>
      </c>
      <c r="O698">
        <f>VLOOKUP(G698,species.lookup!$A$2:$I$108,6,0)</f>
        <v>4.0500000000000001E-2</v>
      </c>
      <c r="P698">
        <f>VLOOKUP(G698,species.lookup!$A$2:$I$108,7,0)</f>
        <v>2.718</v>
      </c>
      <c r="Q698">
        <f t="shared" si="10"/>
        <v>8.0247497141571831</v>
      </c>
    </row>
    <row r="699" spans="1:17" x14ac:dyDescent="0.2">
      <c r="A699" s="32">
        <v>44141</v>
      </c>
      <c r="B699" s="33">
        <v>0.56944444444444398</v>
      </c>
      <c r="C699" t="s">
        <v>395</v>
      </c>
      <c r="D699" t="s">
        <v>384</v>
      </c>
      <c r="E699">
        <v>2</v>
      </c>
      <c r="F699">
        <v>4</v>
      </c>
      <c r="G699" t="s">
        <v>334</v>
      </c>
      <c r="H699">
        <v>3</v>
      </c>
      <c r="I699">
        <v>5</v>
      </c>
      <c r="J699" t="s">
        <v>385</v>
      </c>
      <c r="K699" t="str">
        <f>VLOOKUP(G699,species.lookup!$A$2:$I$108,2,0)</f>
        <v>Redband Parrotfish</v>
      </c>
      <c r="L699" t="str">
        <f>VLOOKUP(G699,species.lookup!$A$2:$I$108,3,0)</f>
        <v>Sparisoma aurofrenatum</v>
      </c>
      <c r="M699" t="str">
        <f>VLOOKUP(G699,species.lookup!$A$2:$I$108,4,0)</f>
        <v>Scaridae</v>
      </c>
      <c r="N699" t="str">
        <f>VLOOKUP(G699,species.lookup!$A$2:$I$108,5,0)</f>
        <v>Herbivores</v>
      </c>
      <c r="O699">
        <f>VLOOKUP(G699,species.lookup!$A$2:$I$108,6,0)</f>
        <v>4.5999999999999999E-3</v>
      </c>
      <c r="P699">
        <f>VLOOKUP(G699,species.lookup!$A$2:$I$108,7,0)</f>
        <v>3.4291</v>
      </c>
      <c r="Q699">
        <f t="shared" si="10"/>
        <v>0.19900057269145616</v>
      </c>
    </row>
    <row r="700" spans="1:17" x14ac:dyDescent="0.2">
      <c r="A700" s="32">
        <v>44141</v>
      </c>
      <c r="B700" s="33">
        <v>0.56944444444444398</v>
      </c>
      <c r="C700" t="s">
        <v>395</v>
      </c>
      <c r="D700" t="s">
        <v>384</v>
      </c>
      <c r="E700">
        <v>2</v>
      </c>
      <c r="F700">
        <v>4</v>
      </c>
      <c r="G700" t="s">
        <v>324</v>
      </c>
      <c r="H700">
        <v>4</v>
      </c>
      <c r="I700">
        <v>3</v>
      </c>
      <c r="J700" t="s">
        <v>385</v>
      </c>
      <c r="K700" t="str">
        <f>VLOOKUP(G700,species.lookup!$A$2:$I$108,2,0)</f>
        <v>Queen Parrotfish</v>
      </c>
      <c r="L700" t="str">
        <f>VLOOKUP(G700,species.lookup!$A$2:$I$108,3,0)</f>
        <v>Scarus vetula</v>
      </c>
      <c r="M700" t="str">
        <f>VLOOKUP(G700,species.lookup!$A$2:$I$108,4,0)</f>
        <v>Scaridae</v>
      </c>
      <c r="N700" t="str">
        <f>VLOOKUP(G700,species.lookup!$A$2:$I$108,5,0)</f>
        <v>Herbivores</v>
      </c>
      <c r="O700">
        <f>VLOOKUP(G700,species.lookup!$A$2:$I$108,6,0)</f>
        <v>2.5000000000000001E-2</v>
      </c>
      <c r="P700">
        <f>VLOOKUP(G700,species.lookup!$A$2:$I$108,7,0)</f>
        <v>2.9214000000000002</v>
      </c>
      <c r="Q700">
        <f t="shared" si="10"/>
        <v>1.4348221330880631</v>
      </c>
    </row>
    <row r="701" spans="1:17" x14ac:dyDescent="0.2">
      <c r="A701" s="32">
        <v>44141</v>
      </c>
      <c r="B701" s="33">
        <v>0.56944444444444398</v>
      </c>
      <c r="C701" t="s">
        <v>395</v>
      </c>
      <c r="D701" t="s">
        <v>384</v>
      </c>
      <c r="E701">
        <v>2</v>
      </c>
      <c r="F701">
        <v>4</v>
      </c>
      <c r="G701" t="s">
        <v>346</v>
      </c>
      <c r="H701">
        <v>10</v>
      </c>
      <c r="I701">
        <v>1</v>
      </c>
      <c r="J701" t="s">
        <v>385</v>
      </c>
      <c r="K701" t="str">
        <f>VLOOKUP(G701,species.lookup!$A$2:$I$108,2,0)</f>
        <v>Stoplight Parrotfish</v>
      </c>
      <c r="L701" t="str">
        <f>VLOOKUP(G701,species.lookup!$A$2:$I$108,3,0)</f>
        <v>Sparisoma viride</v>
      </c>
      <c r="M701" t="str">
        <f>VLOOKUP(G701,species.lookup!$A$2:$I$108,4,0)</f>
        <v>Scaridae</v>
      </c>
      <c r="N701" t="str">
        <f>VLOOKUP(G701,species.lookup!$A$2:$I$108,5,0)</f>
        <v>Herbivores</v>
      </c>
      <c r="O701">
        <f>VLOOKUP(G701,species.lookup!$A$2:$I$108,6,0)</f>
        <v>2.5000000000000001E-2</v>
      </c>
      <c r="P701">
        <f>VLOOKUP(G701,species.lookup!$A$2:$I$108,7,0)</f>
        <v>2.9214000000000002</v>
      </c>
      <c r="Q701">
        <f t="shared" si="10"/>
        <v>20.861234677071096</v>
      </c>
    </row>
    <row r="702" spans="1:17" x14ac:dyDescent="0.2">
      <c r="A702" s="32">
        <v>44141</v>
      </c>
      <c r="B702" s="33">
        <v>0.56944444444444398</v>
      </c>
      <c r="C702" t="s">
        <v>395</v>
      </c>
      <c r="D702" t="s">
        <v>384</v>
      </c>
      <c r="E702">
        <v>2</v>
      </c>
      <c r="F702">
        <v>4</v>
      </c>
      <c r="G702" t="s">
        <v>346</v>
      </c>
      <c r="H702">
        <v>3</v>
      </c>
      <c r="I702">
        <v>1</v>
      </c>
      <c r="J702" t="s">
        <v>385</v>
      </c>
      <c r="K702" t="str">
        <f>VLOOKUP(G702,species.lookup!$A$2:$I$108,2,0)</f>
        <v>Stoplight Parrotfish</v>
      </c>
      <c r="L702" t="str">
        <f>VLOOKUP(G702,species.lookup!$A$2:$I$108,3,0)</f>
        <v>Sparisoma viride</v>
      </c>
      <c r="M702" t="str">
        <f>VLOOKUP(G702,species.lookup!$A$2:$I$108,4,0)</f>
        <v>Scaridae</v>
      </c>
      <c r="N702" t="str">
        <f>VLOOKUP(G702,species.lookup!$A$2:$I$108,5,0)</f>
        <v>Herbivores</v>
      </c>
      <c r="O702">
        <f>VLOOKUP(G702,species.lookup!$A$2:$I$108,6,0)</f>
        <v>2.5000000000000001E-2</v>
      </c>
      <c r="P702">
        <f>VLOOKUP(G702,species.lookup!$A$2:$I$108,7,0)</f>
        <v>2.9214000000000002</v>
      </c>
      <c r="Q702">
        <f t="shared" si="10"/>
        <v>0.61915878909606581</v>
      </c>
    </row>
    <row r="703" spans="1:17" x14ac:dyDescent="0.2">
      <c r="A703" s="32">
        <v>44141</v>
      </c>
      <c r="B703" s="33">
        <v>0.56944444444444398</v>
      </c>
      <c r="C703" t="s">
        <v>395</v>
      </c>
      <c r="D703" t="s">
        <v>384</v>
      </c>
      <c r="E703">
        <v>2</v>
      </c>
      <c r="F703">
        <v>4</v>
      </c>
      <c r="G703" t="s">
        <v>30</v>
      </c>
      <c r="H703">
        <v>7</v>
      </c>
      <c r="I703">
        <v>1</v>
      </c>
      <c r="K703" t="str">
        <f>VLOOKUP(G703,species.lookup!$A$2:$I$108,2,0)</f>
        <v>Ocean Surgeonfish</v>
      </c>
      <c r="L703" t="str">
        <f>VLOOKUP(G703,species.lookup!$A$2:$I$108,3,0)</f>
        <v>Acanthurus bahianus</v>
      </c>
      <c r="M703" t="str">
        <f>VLOOKUP(G703,species.lookup!$A$2:$I$108,4,0)</f>
        <v>Acanthuridae</v>
      </c>
      <c r="N703" t="str">
        <f>VLOOKUP(G703,species.lookup!$A$2:$I$108,5,0)</f>
        <v>Herbivores</v>
      </c>
      <c r="O703">
        <f>VLOOKUP(G703,species.lookup!$A$2:$I$108,6,0)</f>
        <v>2.3699999999999999E-2</v>
      </c>
      <c r="P703">
        <f>VLOOKUP(G703,species.lookup!$A$2:$I$108,7,0)</f>
        <v>2.9752000000000001</v>
      </c>
      <c r="Q703">
        <f t="shared" si="10"/>
        <v>7.7461166830267922</v>
      </c>
    </row>
    <row r="704" spans="1:17" x14ac:dyDescent="0.2">
      <c r="A704" s="32">
        <v>44141</v>
      </c>
      <c r="B704" s="33">
        <v>0.56944444444444398</v>
      </c>
      <c r="C704" t="s">
        <v>395</v>
      </c>
      <c r="D704" t="s">
        <v>384</v>
      </c>
      <c r="E704">
        <v>2</v>
      </c>
      <c r="F704">
        <v>4</v>
      </c>
      <c r="G704" t="s">
        <v>30</v>
      </c>
      <c r="H704">
        <v>5</v>
      </c>
      <c r="I704">
        <v>1</v>
      </c>
      <c r="K704" t="str">
        <f>VLOOKUP(G704,species.lookup!$A$2:$I$108,2,0)</f>
        <v>Ocean Surgeonfish</v>
      </c>
      <c r="L704" t="str">
        <f>VLOOKUP(G704,species.lookup!$A$2:$I$108,3,0)</f>
        <v>Acanthurus bahianus</v>
      </c>
      <c r="M704" t="str">
        <f>VLOOKUP(G704,species.lookup!$A$2:$I$108,4,0)</f>
        <v>Acanthuridae</v>
      </c>
      <c r="N704" t="str">
        <f>VLOOKUP(G704,species.lookup!$A$2:$I$108,5,0)</f>
        <v>Herbivores</v>
      </c>
      <c r="O704">
        <f>VLOOKUP(G704,species.lookup!$A$2:$I$108,6,0)</f>
        <v>2.3699999999999999E-2</v>
      </c>
      <c r="P704">
        <f>VLOOKUP(G704,species.lookup!$A$2:$I$108,7,0)</f>
        <v>2.9752000000000001</v>
      </c>
      <c r="Q704">
        <f t="shared" si="10"/>
        <v>2.846583337699113</v>
      </c>
    </row>
    <row r="705" spans="1:17" x14ac:dyDescent="0.2">
      <c r="A705" s="32">
        <v>44141</v>
      </c>
      <c r="B705" s="33">
        <v>0.56944444444444398</v>
      </c>
      <c r="C705" t="s">
        <v>395</v>
      </c>
      <c r="D705" t="s">
        <v>384</v>
      </c>
      <c r="E705">
        <v>2</v>
      </c>
      <c r="F705">
        <v>4</v>
      </c>
      <c r="G705" t="s">
        <v>324</v>
      </c>
      <c r="H705">
        <v>5</v>
      </c>
      <c r="I705">
        <v>5</v>
      </c>
      <c r="J705" t="s">
        <v>385</v>
      </c>
      <c r="K705" t="str">
        <f>VLOOKUP(G705,species.lookup!$A$2:$I$108,2,0)</f>
        <v>Queen Parrotfish</v>
      </c>
      <c r="L705" t="str">
        <f>VLOOKUP(G705,species.lookup!$A$2:$I$108,3,0)</f>
        <v>Scarus vetula</v>
      </c>
      <c r="M705" t="str">
        <f>VLOOKUP(G705,species.lookup!$A$2:$I$108,4,0)</f>
        <v>Scaridae</v>
      </c>
      <c r="N705" t="str">
        <f>VLOOKUP(G705,species.lookup!$A$2:$I$108,5,0)</f>
        <v>Herbivores</v>
      </c>
      <c r="O705">
        <f>VLOOKUP(G705,species.lookup!$A$2:$I$108,6,0)</f>
        <v>2.5000000000000001E-2</v>
      </c>
      <c r="P705">
        <f>VLOOKUP(G705,species.lookup!$A$2:$I$108,7,0)</f>
        <v>2.9214000000000002</v>
      </c>
      <c r="Q705">
        <f t="shared" si="10"/>
        <v>2.7536642058777425</v>
      </c>
    </row>
    <row r="706" spans="1:17" x14ac:dyDescent="0.2">
      <c r="A706" s="32">
        <v>44141</v>
      </c>
      <c r="B706" s="33">
        <v>0.56944444444444398</v>
      </c>
      <c r="C706" t="s">
        <v>395</v>
      </c>
      <c r="D706" t="s">
        <v>384</v>
      </c>
      <c r="E706">
        <v>2</v>
      </c>
      <c r="F706">
        <v>4</v>
      </c>
      <c r="G706" t="s">
        <v>324</v>
      </c>
      <c r="H706">
        <v>3</v>
      </c>
      <c r="I706">
        <v>10</v>
      </c>
      <c r="J706" t="s">
        <v>385</v>
      </c>
      <c r="K706" t="str">
        <f>VLOOKUP(G706,species.lookup!$A$2:$I$108,2,0)</f>
        <v>Queen Parrotfish</v>
      </c>
      <c r="L706" t="str">
        <f>VLOOKUP(G706,species.lookup!$A$2:$I$108,3,0)</f>
        <v>Scarus vetula</v>
      </c>
      <c r="M706" t="str">
        <f>VLOOKUP(G706,species.lookup!$A$2:$I$108,4,0)</f>
        <v>Scaridae</v>
      </c>
      <c r="N706" t="str">
        <f>VLOOKUP(G706,species.lookup!$A$2:$I$108,5,0)</f>
        <v>Herbivores</v>
      </c>
      <c r="O706">
        <f>VLOOKUP(G706,species.lookup!$A$2:$I$108,6,0)</f>
        <v>2.5000000000000001E-2</v>
      </c>
      <c r="P706">
        <f>VLOOKUP(G706,species.lookup!$A$2:$I$108,7,0)</f>
        <v>2.9214000000000002</v>
      </c>
      <c r="Q706">
        <f t="shared" si="10"/>
        <v>0.61915878909606581</v>
      </c>
    </row>
    <row r="707" spans="1:17" x14ac:dyDescent="0.2">
      <c r="A707" s="32">
        <v>44141</v>
      </c>
      <c r="B707" s="33">
        <v>0.56944444444444398</v>
      </c>
      <c r="C707" t="s">
        <v>395</v>
      </c>
      <c r="D707" t="s">
        <v>384</v>
      </c>
      <c r="E707">
        <v>2</v>
      </c>
      <c r="F707">
        <v>4</v>
      </c>
      <c r="G707" t="s">
        <v>324</v>
      </c>
      <c r="H707">
        <v>4</v>
      </c>
      <c r="I707">
        <v>10</v>
      </c>
      <c r="J707" t="s">
        <v>385</v>
      </c>
      <c r="K707" t="str">
        <f>VLOOKUP(G707,species.lookup!$A$2:$I$108,2,0)</f>
        <v>Queen Parrotfish</v>
      </c>
      <c r="L707" t="str">
        <f>VLOOKUP(G707,species.lookup!$A$2:$I$108,3,0)</f>
        <v>Scarus vetula</v>
      </c>
      <c r="M707" t="str">
        <f>VLOOKUP(G707,species.lookup!$A$2:$I$108,4,0)</f>
        <v>Scaridae</v>
      </c>
      <c r="N707" t="str">
        <f>VLOOKUP(G707,species.lookup!$A$2:$I$108,5,0)</f>
        <v>Herbivores</v>
      </c>
      <c r="O707">
        <f>VLOOKUP(G707,species.lookup!$A$2:$I$108,6,0)</f>
        <v>2.5000000000000001E-2</v>
      </c>
      <c r="P707">
        <f>VLOOKUP(G707,species.lookup!$A$2:$I$108,7,0)</f>
        <v>2.9214000000000002</v>
      </c>
      <c r="Q707">
        <f t="shared" ref="Q707:Q770" si="11">O707*H707^P707</f>
        <v>1.4348221330880631</v>
      </c>
    </row>
    <row r="708" spans="1:17" x14ac:dyDescent="0.2">
      <c r="A708" s="32">
        <v>44141</v>
      </c>
      <c r="B708" s="33">
        <v>0.56944444444444398</v>
      </c>
      <c r="C708" t="s">
        <v>395</v>
      </c>
      <c r="D708" t="s">
        <v>384</v>
      </c>
      <c r="E708">
        <v>2</v>
      </c>
      <c r="F708">
        <v>4</v>
      </c>
      <c r="G708" t="s">
        <v>368</v>
      </c>
      <c r="H708">
        <v>7</v>
      </c>
      <c r="I708">
        <v>1</v>
      </c>
      <c r="K708" t="str">
        <f>VLOOKUP(G708,species.lookup!$A$2:$I$108,2,0)</f>
        <v>Cocoa Damselfish</v>
      </c>
      <c r="L708" t="str">
        <f>VLOOKUP(G708,species.lookup!$A$2:$I$108,3,0)</f>
        <v>Stegastes variabilis</v>
      </c>
      <c r="M708" t="str">
        <f>VLOOKUP(G708,species.lookup!$A$2:$I$108,4,0)</f>
        <v>Pomacentridae</v>
      </c>
      <c r="N708" t="str">
        <f>VLOOKUP(G708,species.lookup!$A$2:$I$108,5,0)</f>
        <v>Herbivores</v>
      </c>
      <c r="O708">
        <f>VLOOKUP(G708,species.lookup!$A$2:$I$108,6,0)</f>
        <v>1.66E-2</v>
      </c>
      <c r="P708">
        <f>VLOOKUP(G708,species.lookup!$A$2:$I$108,7,0)</f>
        <v>2.99</v>
      </c>
      <c r="Q708">
        <f t="shared" si="11"/>
        <v>5.5840748070913362</v>
      </c>
    </row>
    <row r="709" spans="1:17" x14ac:dyDescent="0.2">
      <c r="A709" s="32">
        <v>44141</v>
      </c>
      <c r="B709" s="33">
        <v>0.56944444444444398</v>
      </c>
      <c r="C709" t="s">
        <v>395</v>
      </c>
      <c r="D709" t="s">
        <v>384</v>
      </c>
      <c r="E709">
        <v>2</v>
      </c>
      <c r="F709">
        <v>4</v>
      </c>
      <c r="G709" t="s">
        <v>203</v>
      </c>
      <c r="H709">
        <v>8</v>
      </c>
      <c r="I709">
        <v>1</v>
      </c>
      <c r="K709" t="str">
        <f>VLOOKUP(G709,species.lookup!$A$2:$I$108,2,0)</f>
        <v>Puddingwife</v>
      </c>
      <c r="L709" t="str">
        <f>VLOOKUP(G709,species.lookup!$A$2:$I$108,3,0)</f>
        <v>Halichoeres radiatus</v>
      </c>
      <c r="M709" t="str">
        <f>VLOOKUP(G709,species.lookup!$A$2:$I$108,4,0)</f>
        <v>Labridae</v>
      </c>
      <c r="N709" t="str">
        <f>VLOOKUP(G709,species.lookup!$A$2:$I$108,5,0)</f>
        <v>Carnivores</v>
      </c>
      <c r="O709">
        <f>VLOOKUP(G709,species.lookup!$A$2:$I$108,6,0)</f>
        <v>1.3100000000000001E-2</v>
      </c>
      <c r="P709">
        <f>VLOOKUP(G709,species.lookup!$A$2:$I$108,7,0)</f>
        <v>3.0379999999999998</v>
      </c>
      <c r="Q709">
        <f t="shared" si="11"/>
        <v>7.2586971357628647</v>
      </c>
    </row>
    <row r="710" spans="1:17" x14ac:dyDescent="0.2">
      <c r="A710" s="32">
        <v>44141</v>
      </c>
      <c r="B710" s="33">
        <v>0.56944444444444398</v>
      </c>
      <c r="C710" t="s">
        <v>395</v>
      </c>
      <c r="D710" t="s">
        <v>384</v>
      </c>
      <c r="E710">
        <v>2</v>
      </c>
      <c r="F710">
        <v>4</v>
      </c>
      <c r="G710" t="s">
        <v>84</v>
      </c>
      <c r="H710">
        <v>5</v>
      </c>
      <c r="I710">
        <v>1</v>
      </c>
      <c r="K710" t="str">
        <f>VLOOKUP(G710,species.lookup!$A$2:$I$108,2,0)</f>
        <v xml:space="preserve">Caribbean sharp-nose puffer </v>
      </c>
      <c r="L710" t="str">
        <f>VLOOKUP(G710,species.lookup!$A$2:$I$108,3,0)</f>
        <v>Canthigaster rostrata</v>
      </c>
      <c r="M710" t="str">
        <f>VLOOKUP(G710,species.lookup!$A$2:$I$108,4,0)</f>
        <v>Tetraodontidae</v>
      </c>
      <c r="N710" t="str">
        <f>VLOOKUP(G710,species.lookup!$A$2:$I$108,5,0)</f>
        <v>Omnivores</v>
      </c>
      <c r="O710">
        <f>VLOOKUP(G710,species.lookup!$A$2:$I$108,6,0)</f>
        <v>2.239E-2</v>
      </c>
      <c r="P710">
        <f>VLOOKUP(G710,species.lookup!$A$2:$I$108,7,0)</f>
        <v>2.96</v>
      </c>
      <c r="Q710">
        <f t="shared" si="11"/>
        <v>2.6242506075131411</v>
      </c>
    </row>
    <row r="711" spans="1:17" x14ac:dyDescent="0.2">
      <c r="A711" s="32">
        <v>44141</v>
      </c>
      <c r="B711" s="33">
        <v>0.56944444444444398</v>
      </c>
      <c r="C711" t="s">
        <v>395</v>
      </c>
      <c r="D711" t="s">
        <v>384</v>
      </c>
      <c r="E711">
        <v>2</v>
      </c>
      <c r="F711">
        <v>4</v>
      </c>
      <c r="G711" t="s">
        <v>318</v>
      </c>
      <c r="H711">
        <v>6</v>
      </c>
      <c r="I711">
        <v>4</v>
      </c>
      <c r="J711" t="s">
        <v>385</v>
      </c>
      <c r="K711" t="str">
        <f>VLOOKUP(G711,species.lookup!$A$2:$I$108,2,0)</f>
        <v>Striped Parrotfish</v>
      </c>
      <c r="L711" t="str">
        <f>VLOOKUP(G711,species.lookup!$A$2:$I$108,3,0)</f>
        <v>Scarus iserti</v>
      </c>
      <c r="M711" t="str">
        <f>VLOOKUP(G711,species.lookup!$A$2:$I$108,4,0)</f>
        <v>Scaridae</v>
      </c>
      <c r="N711" t="str">
        <f>VLOOKUP(G711,species.lookup!$A$2:$I$108,5,0)</f>
        <v>Herbivores</v>
      </c>
      <c r="O711">
        <f>VLOOKUP(G711,species.lookup!$A$2:$I$108,6,0)</f>
        <v>1.47E-2</v>
      </c>
      <c r="P711">
        <f>VLOOKUP(G711,species.lookup!$A$2:$I$108,7,0)</f>
        <v>3.0548000000000002</v>
      </c>
      <c r="Q711">
        <f t="shared" si="11"/>
        <v>3.5027873644931384</v>
      </c>
    </row>
    <row r="712" spans="1:17" x14ac:dyDescent="0.2">
      <c r="A712" s="32">
        <v>44141</v>
      </c>
      <c r="B712" s="33">
        <v>0.56944444444444398</v>
      </c>
      <c r="C712" t="s">
        <v>395</v>
      </c>
      <c r="D712" t="s">
        <v>384</v>
      </c>
      <c r="E712">
        <v>2</v>
      </c>
      <c r="F712">
        <v>4</v>
      </c>
      <c r="G712" t="s">
        <v>200</v>
      </c>
      <c r="H712">
        <v>8</v>
      </c>
      <c r="I712">
        <v>1</v>
      </c>
      <c r="K712" t="str">
        <f>VLOOKUP(G712,species.lookup!$A$2:$I$108,2,0)</f>
        <v>Blackear Wrasse</v>
      </c>
      <c r="L712" t="str">
        <f>VLOOKUP(G712,species.lookup!$A$2:$I$108,3,0)</f>
        <v>Halichoeres poeyi</v>
      </c>
      <c r="M712" t="str">
        <f>VLOOKUP(G712,species.lookup!$A$2:$I$108,4,0)</f>
        <v>Labridae</v>
      </c>
      <c r="N712" t="str">
        <f>VLOOKUP(G712,species.lookup!$A$2:$I$108,5,0)</f>
        <v>Herbivores</v>
      </c>
      <c r="O712">
        <f>VLOOKUP(G712,species.lookup!$A$2:$I$108,6,0)</f>
        <v>1.023E-2</v>
      </c>
      <c r="P712">
        <f>VLOOKUP(G712,species.lookup!$A$2:$I$108,7,0)</f>
        <v>3.06</v>
      </c>
      <c r="Q712">
        <f t="shared" si="11"/>
        <v>5.9337738990469182</v>
      </c>
    </row>
    <row r="713" spans="1:17" x14ac:dyDescent="0.2">
      <c r="A713" s="32">
        <v>44141</v>
      </c>
      <c r="B713" s="33">
        <v>0.56944444444444398</v>
      </c>
      <c r="C713" t="s">
        <v>395</v>
      </c>
      <c r="D713" t="s">
        <v>384</v>
      </c>
      <c r="E713">
        <v>2</v>
      </c>
      <c r="F713">
        <v>4</v>
      </c>
      <c r="G713" t="s">
        <v>200</v>
      </c>
      <c r="H713">
        <v>12</v>
      </c>
      <c r="I713">
        <v>1</v>
      </c>
      <c r="K713" t="str">
        <f>VLOOKUP(G713,species.lookup!$A$2:$I$108,2,0)</f>
        <v>Blackear Wrasse</v>
      </c>
      <c r="L713" t="str">
        <f>VLOOKUP(G713,species.lookup!$A$2:$I$108,3,0)</f>
        <v>Halichoeres poeyi</v>
      </c>
      <c r="M713" t="str">
        <f>VLOOKUP(G713,species.lookup!$A$2:$I$108,4,0)</f>
        <v>Labridae</v>
      </c>
      <c r="N713" t="str">
        <f>VLOOKUP(G713,species.lookup!$A$2:$I$108,5,0)</f>
        <v>Herbivores</v>
      </c>
      <c r="O713">
        <f>VLOOKUP(G713,species.lookup!$A$2:$I$108,6,0)</f>
        <v>1.023E-2</v>
      </c>
      <c r="P713">
        <f>VLOOKUP(G713,species.lookup!$A$2:$I$108,7,0)</f>
        <v>3.06</v>
      </c>
      <c r="Q713">
        <f t="shared" si="11"/>
        <v>20.519664070447615</v>
      </c>
    </row>
    <row r="714" spans="1:17" x14ac:dyDescent="0.2">
      <c r="A714" s="32">
        <v>44141</v>
      </c>
      <c r="B714" s="33">
        <v>0.56944444444444398</v>
      </c>
      <c r="C714" t="s">
        <v>395</v>
      </c>
      <c r="D714" t="s">
        <v>384</v>
      </c>
      <c r="E714">
        <v>2</v>
      </c>
      <c r="F714">
        <v>4</v>
      </c>
      <c r="G714" t="s">
        <v>346</v>
      </c>
      <c r="H714">
        <v>11</v>
      </c>
      <c r="I714">
        <v>1</v>
      </c>
      <c r="J714" t="s">
        <v>387</v>
      </c>
      <c r="K714" t="str">
        <f>VLOOKUP(G714,species.lookup!$A$2:$I$108,2,0)</f>
        <v>Stoplight Parrotfish</v>
      </c>
      <c r="L714" t="str">
        <f>VLOOKUP(G714,species.lookup!$A$2:$I$108,3,0)</f>
        <v>Sparisoma viride</v>
      </c>
      <c r="M714" t="str">
        <f>VLOOKUP(G714,species.lookup!$A$2:$I$108,4,0)</f>
        <v>Scaridae</v>
      </c>
      <c r="N714" t="str">
        <f>VLOOKUP(G714,species.lookup!$A$2:$I$108,5,0)</f>
        <v>Herbivores</v>
      </c>
      <c r="O714">
        <f>VLOOKUP(G714,species.lookup!$A$2:$I$108,6,0)</f>
        <v>2.5000000000000001E-2</v>
      </c>
      <c r="P714">
        <f>VLOOKUP(G714,species.lookup!$A$2:$I$108,7,0)</f>
        <v>2.9214000000000002</v>
      </c>
      <c r="Q714">
        <f t="shared" si="11"/>
        <v>27.559072613163718</v>
      </c>
    </row>
    <row r="715" spans="1:17" x14ac:dyDescent="0.2">
      <c r="A715" s="32">
        <v>44141</v>
      </c>
      <c r="B715" s="33">
        <v>0.56944444444444398</v>
      </c>
      <c r="C715" t="s">
        <v>395</v>
      </c>
      <c r="D715" t="s">
        <v>384</v>
      </c>
      <c r="E715">
        <v>2</v>
      </c>
      <c r="F715">
        <v>4</v>
      </c>
      <c r="G715" t="s">
        <v>111</v>
      </c>
      <c r="H715">
        <v>6</v>
      </c>
      <c r="I715">
        <v>1</v>
      </c>
      <c r="K715" t="str">
        <f>VLOOKUP(G715,species.lookup!$A$2:$I$108,2,0)</f>
        <v>Foureye Butterflyfish</v>
      </c>
      <c r="L715" t="str">
        <f>VLOOKUP(G715,species.lookup!$A$2:$I$108,3,0)</f>
        <v>Chaetodon capistratus</v>
      </c>
      <c r="M715" t="str">
        <f>VLOOKUP(G715,species.lookup!$A$2:$I$108,4,0)</f>
        <v>Chaetodontidae</v>
      </c>
      <c r="N715" t="str">
        <f>VLOOKUP(G715,species.lookup!$A$2:$I$108,5,0)</f>
        <v>Carnivores</v>
      </c>
      <c r="O715">
        <f>VLOOKUP(G715,species.lookup!$A$2:$I$108,6,0)</f>
        <v>2.1999999999999999E-2</v>
      </c>
      <c r="P715">
        <f>VLOOKUP(G715,species.lookup!$A$2:$I$108,7,0)</f>
        <v>3.1897000000000002</v>
      </c>
      <c r="Q715">
        <f t="shared" si="11"/>
        <v>6.6756217991125668</v>
      </c>
    </row>
    <row r="716" spans="1:17" x14ac:dyDescent="0.2">
      <c r="A716" s="32">
        <v>44141</v>
      </c>
      <c r="B716" s="33">
        <v>0.56944444444444398</v>
      </c>
      <c r="C716" t="s">
        <v>395</v>
      </c>
      <c r="D716" t="s">
        <v>384</v>
      </c>
      <c r="E716">
        <v>2</v>
      </c>
      <c r="F716">
        <v>4</v>
      </c>
      <c r="G716" t="s">
        <v>30</v>
      </c>
      <c r="H716">
        <v>6</v>
      </c>
      <c r="I716">
        <v>1</v>
      </c>
      <c r="K716" t="str">
        <f>VLOOKUP(G716,species.lookup!$A$2:$I$108,2,0)</f>
        <v>Ocean Surgeonfish</v>
      </c>
      <c r="L716" t="str">
        <f>VLOOKUP(G716,species.lookup!$A$2:$I$108,3,0)</f>
        <v>Acanthurus bahianus</v>
      </c>
      <c r="M716" t="str">
        <f>VLOOKUP(G716,species.lookup!$A$2:$I$108,4,0)</f>
        <v>Acanthuridae</v>
      </c>
      <c r="N716" t="str">
        <f>VLOOKUP(G716,species.lookup!$A$2:$I$108,5,0)</f>
        <v>Herbivores</v>
      </c>
      <c r="O716">
        <f>VLOOKUP(G716,species.lookup!$A$2:$I$108,6,0)</f>
        <v>2.3699999999999999E-2</v>
      </c>
      <c r="P716">
        <f>VLOOKUP(G716,species.lookup!$A$2:$I$108,7,0)</f>
        <v>2.9752000000000001</v>
      </c>
      <c r="Q716">
        <f t="shared" si="11"/>
        <v>4.896705059076262</v>
      </c>
    </row>
    <row r="717" spans="1:17" x14ac:dyDescent="0.2">
      <c r="A717" s="32">
        <v>44141</v>
      </c>
      <c r="B717" s="33">
        <v>0.56944444444444398</v>
      </c>
      <c r="C717" t="s">
        <v>395</v>
      </c>
      <c r="D717" t="s">
        <v>384</v>
      </c>
      <c r="E717">
        <v>2</v>
      </c>
      <c r="F717">
        <v>4</v>
      </c>
      <c r="G717" t="s">
        <v>318</v>
      </c>
      <c r="H717">
        <v>8</v>
      </c>
      <c r="I717">
        <v>1</v>
      </c>
      <c r="J717" t="s">
        <v>385</v>
      </c>
      <c r="K717" t="str">
        <f>VLOOKUP(G717,species.lookup!$A$2:$I$108,2,0)</f>
        <v>Striped Parrotfish</v>
      </c>
      <c r="L717" t="str">
        <f>VLOOKUP(G717,species.lookup!$A$2:$I$108,3,0)</f>
        <v>Scarus iserti</v>
      </c>
      <c r="M717" t="str">
        <f>VLOOKUP(G717,species.lookup!$A$2:$I$108,4,0)</f>
        <v>Scaridae</v>
      </c>
      <c r="N717" t="str">
        <f>VLOOKUP(G717,species.lookup!$A$2:$I$108,5,0)</f>
        <v>Herbivores</v>
      </c>
      <c r="O717">
        <f>VLOOKUP(G717,species.lookup!$A$2:$I$108,6,0)</f>
        <v>1.47E-2</v>
      </c>
      <c r="P717">
        <f>VLOOKUP(G717,species.lookup!$A$2:$I$108,7,0)</f>
        <v>3.0548000000000002</v>
      </c>
      <c r="Q717">
        <f t="shared" si="11"/>
        <v>8.4348356905685886</v>
      </c>
    </row>
    <row r="718" spans="1:17" x14ac:dyDescent="0.2">
      <c r="A718" s="32">
        <v>44141</v>
      </c>
      <c r="B718" s="33">
        <v>0.56944444444444398</v>
      </c>
      <c r="C718" t="s">
        <v>395</v>
      </c>
      <c r="D718" t="s">
        <v>384</v>
      </c>
      <c r="E718">
        <v>2</v>
      </c>
      <c r="F718">
        <v>4</v>
      </c>
      <c r="G718" t="s">
        <v>318</v>
      </c>
      <c r="H718">
        <v>6</v>
      </c>
      <c r="I718">
        <v>6</v>
      </c>
      <c r="J718" t="s">
        <v>385</v>
      </c>
      <c r="K718" t="str">
        <f>VLOOKUP(G718,species.lookup!$A$2:$I$108,2,0)</f>
        <v>Striped Parrotfish</v>
      </c>
      <c r="L718" t="str">
        <f>VLOOKUP(G718,species.lookup!$A$2:$I$108,3,0)</f>
        <v>Scarus iserti</v>
      </c>
      <c r="M718" t="str">
        <f>VLOOKUP(G718,species.lookup!$A$2:$I$108,4,0)</f>
        <v>Scaridae</v>
      </c>
      <c r="N718" t="str">
        <f>VLOOKUP(G718,species.lookup!$A$2:$I$108,5,0)</f>
        <v>Herbivores</v>
      </c>
      <c r="O718">
        <f>VLOOKUP(G718,species.lookup!$A$2:$I$108,6,0)</f>
        <v>1.47E-2</v>
      </c>
      <c r="P718">
        <f>VLOOKUP(G718,species.lookup!$A$2:$I$108,7,0)</f>
        <v>3.0548000000000002</v>
      </c>
      <c r="Q718">
        <f t="shared" si="11"/>
        <v>3.5027873644931384</v>
      </c>
    </row>
    <row r="719" spans="1:17" x14ac:dyDescent="0.2">
      <c r="A719" s="32">
        <v>44141</v>
      </c>
      <c r="B719" s="33">
        <v>0.56944444444444398</v>
      </c>
      <c r="C719" t="s">
        <v>395</v>
      </c>
      <c r="D719" t="s">
        <v>384</v>
      </c>
      <c r="E719">
        <v>2</v>
      </c>
      <c r="F719">
        <v>4</v>
      </c>
      <c r="G719" t="s">
        <v>318</v>
      </c>
      <c r="H719">
        <v>10</v>
      </c>
      <c r="I719">
        <v>1</v>
      </c>
      <c r="J719" t="s">
        <v>385</v>
      </c>
      <c r="K719" t="str">
        <f>VLOOKUP(G719,species.lookup!$A$2:$I$108,2,0)</f>
        <v>Striped Parrotfish</v>
      </c>
      <c r="L719" t="str">
        <f>VLOOKUP(G719,species.lookup!$A$2:$I$108,3,0)</f>
        <v>Scarus iserti</v>
      </c>
      <c r="M719" t="str">
        <f>VLOOKUP(G719,species.lookup!$A$2:$I$108,4,0)</f>
        <v>Scaridae</v>
      </c>
      <c r="N719" t="str">
        <f>VLOOKUP(G719,species.lookup!$A$2:$I$108,5,0)</f>
        <v>Herbivores</v>
      </c>
      <c r="O719">
        <f>VLOOKUP(G719,species.lookup!$A$2:$I$108,6,0)</f>
        <v>1.47E-2</v>
      </c>
      <c r="P719">
        <f>VLOOKUP(G719,species.lookup!$A$2:$I$108,7,0)</f>
        <v>3.0548000000000002</v>
      </c>
      <c r="Q719">
        <f t="shared" si="11"/>
        <v>16.676977189904147</v>
      </c>
    </row>
    <row r="720" spans="1:17" x14ac:dyDescent="0.2">
      <c r="A720" s="32">
        <v>44141</v>
      </c>
      <c r="B720" s="33">
        <v>0.56944444444444398</v>
      </c>
      <c r="C720" t="s">
        <v>395</v>
      </c>
      <c r="D720" t="s">
        <v>384</v>
      </c>
      <c r="E720">
        <v>2</v>
      </c>
      <c r="F720">
        <v>4</v>
      </c>
      <c r="G720" t="s">
        <v>334</v>
      </c>
      <c r="H720">
        <v>5</v>
      </c>
      <c r="I720">
        <v>2</v>
      </c>
      <c r="J720" t="s">
        <v>385</v>
      </c>
      <c r="K720" t="str">
        <f>VLOOKUP(G720,species.lookup!$A$2:$I$108,2,0)</f>
        <v>Redband Parrotfish</v>
      </c>
      <c r="L720" t="str">
        <f>VLOOKUP(G720,species.lookup!$A$2:$I$108,3,0)</f>
        <v>Sparisoma aurofrenatum</v>
      </c>
      <c r="M720" t="str">
        <f>VLOOKUP(G720,species.lookup!$A$2:$I$108,4,0)</f>
        <v>Scaridae</v>
      </c>
      <c r="N720" t="str">
        <f>VLOOKUP(G720,species.lookup!$A$2:$I$108,5,0)</f>
        <v>Herbivores</v>
      </c>
      <c r="O720">
        <f>VLOOKUP(G720,species.lookup!$A$2:$I$108,6,0)</f>
        <v>4.5999999999999999E-3</v>
      </c>
      <c r="P720">
        <f>VLOOKUP(G720,species.lookup!$A$2:$I$108,7,0)</f>
        <v>3.4291</v>
      </c>
      <c r="Q720">
        <f t="shared" si="11"/>
        <v>1.1470857206847838</v>
      </c>
    </row>
    <row r="721" spans="1:17" x14ac:dyDescent="0.2">
      <c r="A721" s="32">
        <v>44141</v>
      </c>
      <c r="B721" s="33">
        <v>0.56944444444444398</v>
      </c>
      <c r="C721" t="s">
        <v>395</v>
      </c>
      <c r="D721" t="s">
        <v>384</v>
      </c>
      <c r="E721">
        <v>2</v>
      </c>
      <c r="F721">
        <v>4</v>
      </c>
      <c r="G721" t="s">
        <v>324</v>
      </c>
      <c r="H721">
        <v>2</v>
      </c>
      <c r="I721">
        <v>1</v>
      </c>
      <c r="J721" t="s">
        <v>385</v>
      </c>
      <c r="K721" t="str">
        <f>VLOOKUP(G721,species.lookup!$A$2:$I$108,2,0)</f>
        <v>Queen Parrotfish</v>
      </c>
      <c r="L721" t="str">
        <f>VLOOKUP(G721,species.lookup!$A$2:$I$108,3,0)</f>
        <v>Scarus vetula</v>
      </c>
      <c r="M721" t="str">
        <f>VLOOKUP(G721,species.lookup!$A$2:$I$108,4,0)</f>
        <v>Scaridae</v>
      </c>
      <c r="N721" t="str">
        <f>VLOOKUP(G721,species.lookup!$A$2:$I$108,5,0)</f>
        <v>Herbivores</v>
      </c>
      <c r="O721">
        <f>VLOOKUP(G721,species.lookup!$A$2:$I$108,6,0)</f>
        <v>2.5000000000000001E-2</v>
      </c>
      <c r="P721">
        <f>VLOOKUP(G721,species.lookup!$A$2:$I$108,7,0)</f>
        <v>2.9214000000000002</v>
      </c>
      <c r="Q721">
        <f t="shared" si="11"/>
        <v>0.18939523047638127</v>
      </c>
    </row>
    <row r="722" spans="1:17" x14ac:dyDescent="0.2">
      <c r="A722" s="32">
        <v>44141</v>
      </c>
      <c r="B722" s="33">
        <v>0.56944444444444398</v>
      </c>
      <c r="C722" t="s">
        <v>395</v>
      </c>
      <c r="D722" t="s">
        <v>384</v>
      </c>
      <c r="E722">
        <v>2</v>
      </c>
      <c r="F722">
        <v>4</v>
      </c>
      <c r="G722" t="s">
        <v>324</v>
      </c>
      <c r="H722">
        <v>4</v>
      </c>
      <c r="I722">
        <v>8</v>
      </c>
      <c r="J722" t="s">
        <v>385</v>
      </c>
      <c r="K722" t="str">
        <f>VLOOKUP(G722,species.lookup!$A$2:$I$108,2,0)</f>
        <v>Queen Parrotfish</v>
      </c>
      <c r="L722" t="str">
        <f>VLOOKUP(G722,species.lookup!$A$2:$I$108,3,0)</f>
        <v>Scarus vetula</v>
      </c>
      <c r="M722" t="str">
        <f>VLOOKUP(G722,species.lookup!$A$2:$I$108,4,0)</f>
        <v>Scaridae</v>
      </c>
      <c r="N722" t="str">
        <f>VLOOKUP(G722,species.lookup!$A$2:$I$108,5,0)</f>
        <v>Herbivores</v>
      </c>
      <c r="O722">
        <f>VLOOKUP(G722,species.lookup!$A$2:$I$108,6,0)</f>
        <v>2.5000000000000001E-2</v>
      </c>
      <c r="P722">
        <f>VLOOKUP(G722,species.lookup!$A$2:$I$108,7,0)</f>
        <v>2.9214000000000002</v>
      </c>
      <c r="Q722">
        <f t="shared" si="11"/>
        <v>1.4348221330880631</v>
      </c>
    </row>
    <row r="723" spans="1:17" x14ac:dyDescent="0.2">
      <c r="A723" s="32">
        <v>44141</v>
      </c>
      <c r="B723" s="33">
        <v>0.56944444444444398</v>
      </c>
      <c r="C723" t="s">
        <v>395</v>
      </c>
      <c r="D723" t="s">
        <v>384</v>
      </c>
      <c r="E723">
        <v>2</v>
      </c>
      <c r="F723">
        <v>4</v>
      </c>
      <c r="G723" t="s">
        <v>124</v>
      </c>
      <c r="H723">
        <v>10</v>
      </c>
      <c r="I723">
        <v>1</v>
      </c>
      <c r="K723" t="str">
        <f>VLOOKUP(G723,species.lookup!$A$2:$I$108,2,0)</f>
        <v>Brown Chromis</v>
      </c>
      <c r="L723" t="str">
        <f>VLOOKUP(G723,species.lookup!$A$2:$I$108,3,0)</f>
        <v>Chromis multilineata</v>
      </c>
      <c r="M723" t="str">
        <f>VLOOKUP(G723,species.lookup!$A$2:$I$108,4,0)</f>
        <v>Pomacentridae</v>
      </c>
      <c r="N723" t="str">
        <f>VLOOKUP(G723,species.lookup!$A$2:$I$108,5,0)</f>
        <v>Planktivore</v>
      </c>
      <c r="O723">
        <f>VLOOKUP(G723,species.lookup!$A$2:$I$108,6,0)</f>
        <v>1.4789999999999999E-2</v>
      </c>
      <c r="P723">
        <f>VLOOKUP(G723,species.lookup!$A$2:$I$108,7,0)</f>
        <v>2.98</v>
      </c>
      <c r="Q723">
        <f t="shared" si="11"/>
        <v>14.124340347257048</v>
      </c>
    </row>
    <row r="724" spans="1:17" x14ac:dyDescent="0.2">
      <c r="A724" s="32">
        <v>44141</v>
      </c>
      <c r="B724" s="33">
        <v>0.56944444444444398</v>
      </c>
      <c r="C724" t="s">
        <v>395</v>
      </c>
      <c r="D724" t="s">
        <v>384</v>
      </c>
      <c r="E724">
        <v>2</v>
      </c>
      <c r="F724">
        <v>4</v>
      </c>
      <c r="G724" t="s">
        <v>365</v>
      </c>
      <c r="H724">
        <v>2</v>
      </c>
      <c r="I724">
        <v>1</v>
      </c>
      <c r="K724" t="str">
        <f>VLOOKUP(G724,species.lookup!$A$2:$I$108,2,0)</f>
        <v>3-spot Damselfish</v>
      </c>
      <c r="L724" t="str">
        <f>VLOOKUP(G724,species.lookup!$A$2:$I$108,3,0)</f>
        <v>Stegastes planifrons</v>
      </c>
      <c r="M724" t="str">
        <f>VLOOKUP(G724,species.lookup!$A$2:$I$108,4,0)</f>
        <v>Pomacentridae</v>
      </c>
      <c r="N724" t="str">
        <f>VLOOKUP(G724,species.lookup!$A$2:$I$108,5,0)</f>
        <v>Omnivores</v>
      </c>
      <c r="O724">
        <f>VLOOKUP(G724,species.lookup!$A$2:$I$108,6,0)</f>
        <v>2.188E-2</v>
      </c>
      <c r="P724">
        <f>VLOOKUP(G724,species.lookup!$A$2:$I$108,7,0)</f>
        <v>2.96</v>
      </c>
      <c r="Q724">
        <f t="shared" si="11"/>
        <v>0.17025352199504648</v>
      </c>
    </row>
    <row r="725" spans="1:17" x14ac:dyDescent="0.2">
      <c r="A725" s="32">
        <v>44141</v>
      </c>
      <c r="B725" s="33">
        <v>0.56944444444444398</v>
      </c>
      <c r="C725" t="s">
        <v>395</v>
      </c>
      <c r="D725" t="s">
        <v>384</v>
      </c>
      <c r="E725">
        <v>2</v>
      </c>
      <c r="F725">
        <v>4</v>
      </c>
      <c r="G725" t="s">
        <v>318</v>
      </c>
      <c r="H725">
        <v>12</v>
      </c>
      <c r="I725">
        <v>1</v>
      </c>
      <c r="J725" t="s">
        <v>387</v>
      </c>
      <c r="K725" t="str">
        <f>VLOOKUP(G725,species.lookup!$A$2:$I$108,2,0)</f>
        <v>Striped Parrotfish</v>
      </c>
      <c r="L725" t="str">
        <f>VLOOKUP(G725,species.lookup!$A$2:$I$108,3,0)</f>
        <v>Scarus iserti</v>
      </c>
      <c r="M725" t="str">
        <f>VLOOKUP(G725,species.lookup!$A$2:$I$108,4,0)</f>
        <v>Scaridae</v>
      </c>
      <c r="N725" t="str">
        <f>VLOOKUP(G725,species.lookup!$A$2:$I$108,5,0)</f>
        <v>Herbivores</v>
      </c>
      <c r="O725">
        <f>VLOOKUP(G725,species.lookup!$A$2:$I$108,6,0)</f>
        <v>1.47E-2</v>
      </c>
      <c r="P725">
        <f>VLOOKUP(G725,species.lookup!$A$2:$I$108,7,0)</f>
        <v>3.0548000000000002</v>
      </c>
      <c r="Q725">
        <f t="shared" si="11"/>
        <v>29.107184931818338</v>
      </c>
    </row>
    <row r="726" spans="1:17" x14ac:dyDescent="0.2">
      <c r="A726" s="32">
        <v>44141</v>
      </c>
      <c r="B726" s="33">
        <v>0.56944444444444398</v>
      </c>
      <c r="C726" t="s">
        <v>395</v>
      </c>
      <c r="D726" t="s">
        <v>384</v>
      </c>
      <c r="E726">
        <v>2</v>
      </c>
      <c r="F726">
        <v>4</v>
      </c>
      <c r="G726" t="s">
        <v>39</v>
      </c>
      <c r="H726">
        <v>16</v>
      </c>
      <c r="I726">
        <v>1</v>
      </c>
      <c r="K726" t="str">
        <f>VLOOKUP(G726,species.lookup!$A$2:$I$108,2,0)</f>
        <v>Blue Tang</v>
      </c>
      <c r="L726" t="str">
        <f>VLOOKUP(G726,species.lookup!$A$2:$I$108,3,0)</f>
        <v>Acanthurus coeruleus</v>
      </c>
      <c r="M726" t="str">
        <f>VLOOKUP(G726,species.lookup!$A$2:$I$108,4,0)</f>
        <v>Acanthuridae</v>
      </c>
      <c r="N726" t="str">
        <f>VLOOKUP(G726,species.lookup!$A$2:$I$108,5,0)</f>
        <v>Herbivores</v>
      </c>
      <c r="O726">
        <f>VLOOKUP(G726,species.lookup!$A$2:$I$108,6,0)</f>
        <v>4.1500000000000002E-2</v>
      </c>
      <c r="P726">
        <f>VLOOKUP(G726,species.lookup!$A$2:$I$108,7,0)</f>
        <v>2.8346</v>
      </c>
      <c r="Q726">
        <f t="shared" si="11"/>
        <v>107.45994143589814</v>
      </c>
    </row>
    <row r="727" spans="1:17" x14ac:dyDescent="0.2">
      <c r="A727" s="32">
        <v>44141</v>
      </c>
      <c r="B727" s="33">
        <v>0.56944444444444398</v>
      </c>
      <c r="C727" t="s">
        <v>395</v>
      </c>
      <c r="D727" t="s">
        <v>384</v>
      </c>
      <c r="E727">
        <v>2</v>
      </c>
      <c r="F727">
        <v>4</v>
      </c>
      <c r="G727" t="s">
        <v>346</v>
      </c>
      <c r="H727">
        <v>27</v>
      </c>
      <c r="I727">
        <v>1</v>
      </c>
      <c r="J727" t="s">
        <v>387</v>
      </c>
      <c r="K727" t="str">
        <f>VLOOKUP(G727,species.lookup!$A$2:$I$108,2,0)</f>
        <v>Stoplight Parrotfish</v>
      </c>
      <c r="L727" t="str">
        <f>VLOOKUP(G727,species.lookup!$A$2:$I$108,3,0)</f>
        <v>Sparisoma viride</v>
      </c>
      <c r="M727" t="str">
        <f>VLOOKUP(G727,species.lookup!$A$2:$I$108,4,0)</f>
        <v>Scaridae</v>
      </c>
      <c r="N727" t="str">
        <f>VLOOKUP(G727,species.lookup!$A$2:$I$108,5,0)</f>
        <v>Herbivores</v>
      </c>
      <c r="O727">
        <f>VLOOKUP(G727,species.lookup!$A$2:$I$108,6,0)</f>
        <v>2.5000000000000001E-2</v>
      </c>
      <c r="P727">
        <f>VLOOKUP(G727,species.lookup!$A$2:$I$108,7,0)</f>
        <v>2.9214000000000002</v>
      </c>
      <c r="Q727">
        <f t="shared" si="11"/>
        <v>379.7747699085952</v>
      </c>
    </row>
    <row r="728" spans="1:17" x14ac:dyDescent="0.2">
      <c r="A728" s="32">
        <v>44141</v>
      </c>
      <c r="B728" s="33">
        <v>0.56944444444444398</v>
      </c>
      <c r="C728" t="s">
        <v>395</v>
      </c>
      <c r="D728" t="s">
        <v>384</v>
      </c>
      <c r="E728">
        <v>2</v>
      </c>
      <c r="F728">
        <v>4</v>
      </c>
      <c r="G728" t="s">
        <v>346</v>
      </c>
      <c r="H728">
        <v>18</v>
      </c>
      <c r="I728">
        <v>1</v>
      </c>
      <c r="J728" t="s">
        <v>387</v>
      </c>
      <c r="K728" t="str">
        <f>VLOOKUP(G728,species.lookup!$A$2:$I$108,2,0)</f>
        <v>Stoplight Parrotfish</v>
      </c>
      <c r="L728" t="str">
        <f>VLOOKUP(G728,species.lookup!$A$2:$I$108,3,0)</f>
        <v>Sparisoma viride</v>
      </c>
      <c r="M728" t="str">
        <f>VLOOKUP(G728,species.lookup!$A$2:$I$108,4,0)</f>
        <v>Scaridae</v>
      </c>
      <c r="N728" t="str">
        <f>VLOOKUP(G728,species.lookup!$A$2:$I$108,5,0)</f>
        <v>Herbivores</v>
      </c>
      <c r="O728">
        <f>VLOOKUP(G728,species.lookup!$A$2:$I$108,6,0)</f>
        <v>2.5000000000000001E-2</v>
      </c>
      <c r="P728">
        <f>VLOOKUP(G728,species.lookup!$A$2:$I$108,7,0)</f>
        <v>2.9214000000000002</v>
      </c>
      <c r="Q728">
        <f t="shared" si="11"/>
        <v>116.16976346401027</v>
      </c>
    </row>
    <row r="729" spans="1:17" x14ac:dyDescent="0.2">
      <c r="A729" s="32">
        <v>44141</v>
      </c>
      <c r="B729" s="33">
        <v>0.56944444444444398</v>
      </c>
      <c r="C729" t="s">
        <v>395</v>
      </c>
      <c r="D729" t="s">
        <v>384</v>
      </c>
      <c r="E729">
        <v>2</v>
      </c>
      <c r="F729">
        <v>4</v>
      </c>
      <c r="G729" t="s">
        <v>346</v>
      </c>
      <c r="H729">
        <v>14</v>
      </c>
      <c r="I729">
        <v>1</v>
      </c>
      <c r="J729" t="s">
        <v>387</v>
      </c>
      <c r="K729" t="str">
        <f>VLOOKUP(G729,species.lookup!$A$2:$I$108,2,0)</f>
        <v>Stoplight Parrotfish</v>
      </c>
      <c r="L729" t="str">
        <f>VLOOKUP(G729,species.lookup!$A$2:$I$108,3,0)</f>
        <v>Sparisoma viride</v>
      </c>
      <c r="M729" t="str">
        <f>VLOOKUP(G729,species.lookup!$A$2:$I$108,4,0)</f>
        <v>Scaridae</v>
      </c>
      <c r="N729" t="str">
        <f>VLOOKUP(G729,species.lookup!$A$2:$I$108,5,0)</f>
        <v>Herbivores</v>
      </c>
      <c r="O729">
        <f>VLOOKUP(G729,species.lookup!$A$2:$I$108,6,0)</f>
        <v>2.5000000000000001E-2</v>
      </c>
      <c r="P729">
        <f>VLOOKUP(G729,species.lookup!$A$2:$I$108,7,0)</f>
        <v>2.9214000000000002</v>
      </c>
      <c r="Q729">
        <f t="shared" si="11"/>
        <v>55.7491759254154</v>
      </c>
    </row>
    <row r="730" spans="1:17" x14ac:dyDescent="0.2">
      <c r="A730" s="32">
        <v>44141</v>
      </c>
      <c r="B730" s="33">
        <v>0.56944444444444398</v>
      </c>
      <c r="C730" t="s">
        <v>395</v>
      </c>
      <c r="D730" t="s">
        <v>384</v>
      </c>
      <c r="E730">
        <v>2</v>
      </c>
      <c r="F730">
        <v>4</v>
      </c>
      <c r="G730" t="s">
        <v>324</v>
      </c>
      <c r="H730">
        <v>3</v>
      </c>
      <c r="I730">
        <v>10</v>
      </c>
      <c r="J730" t="s">
        <v>385</v>
      </c>
      <c r="K730" t="str">
        <f>VLOOKUP(G730,species.lookup!$A$2:$I$108,2,0)</f>
        <v>Queen Parrotfish</v>
      </c>
      <c r="L730" t="str">
        <f>VLOOKUP(G730,species.lookup!$A$2:$I$108,3,0)</f>
        <v>Scarus vetula</v>
      </c>
      <c r="M730" t="str">
        <f>VLOOKUP(G730,species.lookup!$A$2:$I$108,4,0)</f>
        <v>Scaridae</v>
      </c>
      <c r="N730" t="str">
        <f>VLOOKUP(G730,species.lookup!$A$2:$I$108,5,0)</f>
        <v>Herbivores</v>
      </c>
      <c r="O730">
        <f>VLOOKUP(G730,species.lookup!$A$2:$I$108,6,0)</f>
        <v>2.5000000000000001E-2</v>
      </c>
      <c r="P730">
        <f>VLOOKUP(G730,species.lookup!$A$2:$I$108,7,0)</f>
        <v>2.9214000000000002</v>
      </c>
      <c r="Q730">
        <f t="shared" si="11"/>
        <v>0.61915878909606581</v>
      </c>
    </row>
    <row r="731" spans="1:17" x14ac:dyDescent="0.2">
      <c r="A731" s="32">
        <v>44141</v>
      </c>
      <c r="B731" s="33">
        <v>0.56944444444444398</v>
      </c>
      <c r="C731" t="s">
        <v>395</v>
      </c>
      <c r="D731" t="s">
        <v>384</v>
      </c>
      <c r="E731">
        <v>2</v>
      </c>
      <c r="F731">
        <v>4</v>
      </c>
      <c r="G731" t="s">
        <v>318</v>
      </c>
      <c r="H731">
        <v>12</v>
      </c>
      <c r="I731">
        <v>5</v>
      </c>
      <c r="J731" t="s">
        <v>387</v>
      </c>
      <c r="K731" t="str">
        <f>VLOOKUP(G731,species.lookup!$A$2:$I$108,2,0)</f>
        <v>Striped Parrotfish</v>
      </c>
      <c r="L731" t="str">
        <f>VLOOKUP(G731,species.lookup!$A$2:$I$108,3,0)</f>
        <v>Scarus iserti</v>
      </c>
      <c r="M731" t="str">
        <f>VLOOKUP(G731,species.lookup!$A$2:$I$108,4,0)</f>
        <v>Scaridae</v>
      </c>
      <c r="N731" t="str">
        <f>VLOOKUP(G731,species.lookup!$A$2:$I$108,5,0)</f>
        <v>Herbivores</v>
      </c>
      <c r="O731">
        <f>VLOOKUP(G731,species.lookup!$A$2:$I$108,6,0)</f>
        <v>1.47E-2</v>
      </c>
      <c r="P731">
        <f>VLOOKUP(G731,species.lookup!$A$2:$I$108,7,0)</f>
        <v>3.0548000000000002</v>
      </c>
      <c r="Q731">
        <f t="shared" si="11"/>
        <v>29.107184931818338</v>
      </c>
    </row>
    <row r="732" spans="1:17" x14ac:dyDescent="0.2">
      <c r="A732" s="32">
        <v>44141</v>
      </c>
      <c r="B732" s="33">
        <v>0.56944444444444398</v>
      </c>
      <c r="C732" t="s">
        <v>395</v>
      </c>
      <c r="D732" t="s">
        <v>384</v>
      </c>
      <c r="E732">
        <v>2</v>
      </c>
      <c r="F732">
        <v>4</v>
      </c>
      <c r="G732" t="s">
        <v>318</v>
      </c>
      <c r="H732">
        <v>10</v>
      </c>
      <c r="I732">
        <v>5</v>
      </c>
      <c r="J732" t="s">
        <v>387</v>
      </c>
      <c r="K732" t="str">
        <f>VLOOKUP(G732,species.lookup!$A$2:$I$108,2,0)</f>
        <v>Striped Parrotfish</v>
      </c>
      <c r="L732" t="str">
        <f>VLOOKUP(G732,species.lookup!$A$2:$I$108,3,0)</f>
        <v>Scarus iserti</v>
      </c>
      <c r="M732" t="str">
        <f>VLOOKUP(G732,species.lookup!$A$2:$I$108,4,0)</f>
        <v>Scaridae</v>
      </c>
      <c r="N732" t="str">
        <f>VLOOKUP(G732,species.lookup!$A$2:$I$108,5,0)</f>
        <v>Herbivores</v>
      </c>
      <c r="O732">
        <f>VLOOKUP(G732,species.lookup!$A$2:$I$108,6,0)</f>
        <v>1.47E-2</v>
      </c>
      <c r="P732">
        <f>VLOOKUP(G732,species.lookup!$A$2:$I$108,7,0)</f>
        <v>3.0548000000000002</v>
      </c>
      <c r="Q732">
        <f t="shared" si="11"/>
        <v>16.676977189904147</v>
      </c>
    </row>
    <row r="733" spans="1:17" x14ac:dyDescent="0.2">
      <c r="A733" s="32">
        <v>44141</v>
      </c>
      <c r="B733" s="33">
        <v>0.56944444444444398</v>
      </c>
      <c r="C733" t="s">
        <v>395</v>
      </c>
      <c r="D733" t="s">
        <v>384</v>
      </c>
      <c r="E733">
        <v>2</v>
      </c>
      <c r="F733">
        <v>4</v>
      </c>
      <c r="G733" t="s">
        <v>318</v>
      </c>
      <c r="H733">
        <v>8</v>
      </c>
      <c r="I733">
        <v>4</v>
      </c>
      <c r="J733" t="s">
        <v>387</v>
      </c>
      <c r="K733" t="str">
        <f>VLOOKUP(G733,species.lookup!$A$2:$I$108,2,0)</f>
        <v>Striped Parrotfish</v>
      </c>
      <c r="L733" t="str">
        <f>VLOOKUP(G733,species.lookup!$A$2:$I$108,3,0)</f>
        <v>Scarus iserti</v>
      </c>
      <c r="M733" t="str">
        <f>VLOOKUP(G733,species.lookup!$A$2:$I$108,4,0)</f>
        <v>Scaridae</v>
      </c>
      <c r="N733" t="str">
        <f>VLOOKUP(G733,species.lookup!$A$2:$I$108,5,0)</f>
        <v>Herbivores</v>
      </c>
      <c r="O733">
        <f>VLOOKUP(G733,species.lookup!$A$2:$I$108,6,0)</f>
        <v>1.47E-2</v>
      </c>
      <c r="P733">
        <f>VLOOKUP(G733,species.lookup!$A$2:$I$108,7,0)</f>
        <v>3.0548000000000002</v>
      </c>
      <c r="Q733">
        <f t="shared" si="11"/>
        <v>8.4348356905685886</v>
      </c>
    </row>
    <row r="734" spans="1:17" x14ac:dyDescent="0.2">
      <c r="A734" s="32">
        <v>44141</v>
      </c>
      <c r="B734" s="33">
        <v>0.56944444444444398</v>
      </c>
      <c r="C734" t="s">
        <v>395</v>
      </c>
      <c r="D734" t="s">
        <v>384</v>
      </c>
      <c r="E734">
        <v>3</v>
      </c>
      <c r="F734">
        <v>4.3</v>
      </c>
      <c r="G734" t="s">
        <v>318</v>
      </c>
      <c r="H734">
        <v>5</v>
      </c>
      <c r="I734">
        <v>3</v>
      </c>
      <c r="J734" t="s">
        <v>385</v>
      </c>
      <c r="K734" t="str">
        <f>VLOOKUP(G734,species.lookup!$A$2:$I$108,2,0)</f>
        <v>Striped Parrotfish</v>
      </c>
      <c r="L734" t="str">
        <f>VLOOKUP(G734,species.lookup!$A$2:$I$108,3,0)</f>
        <v>Scarus iserti</v>
      </c>
      <c r="M734" t="str">
        <f>VLOOKUP(G734,species.lookup!$A$2:$I$108,4,0)</f>
        <v>Scaridae</v>
      </c>
      <c r="N734" t="str">
        <f>VLOOKUP(G734,species.lookup!$A$2:$I$108,5,0)</f>
        <v>Herbivores</v>
      </c>
      <c r="O734">
        <f>VLOOKUP(G734,species.lookup!$A$2:$I$108,6,0)</f>
        <v>1.47E-2</v>
      </c>
      <c r="P734">
        <f>VLOOKUP(G734,species.lookup!$A$2:$I$108,7,0)</f>
        <v>3.0548000000000002</v>
      </c>
      <c r="Q734">
        <f t="shared" si="11"/>
        <v>2.0069238957862789</v>
      </c>
    </row>
    <row r="735" spans="1:17" x14ac:dyDescent="0.2">
      <c r="A735" s="32">
        <v>44141</v>
      </c>
      <c r="B735" s="33">
        <v>0.56944444444444398</v>
      </c>
      <c r="C735" t="s">
        <v>395</v>
      </c>
      <c r="D735" t="s">
        <v>384</v>
      </c>
      <c r="E735">
        <v>3</v>
      </c>
      <c r="F735">
        <v>4.3</v>
      </c>
      <c r="G735" t="s">
        <v>321</v>
      </c>
      <c r="H735">
        <v>5</v>
      </c>
      <c r="I735">
        <v>3</v>
      </c>
      <c r="J735" t="s">
        <v>385</v>
      </c>
      <c r="K735" t="str">
        <f>VLOOKUP(G735,species.lookup!$A$2:$I$108,2,0)</f>
        <v>Princess Parrotfish</v>
      </c>
      <c r="L735" t="str">
        <f>VLOOKUP(G735,species.lookup!$A$2:$I$108,3,0)</f>
        <v>Scarus taeniopterus</v>
      </c>
      <c r="M735" t="str">
        <f>VLOOKUP(G735,species.lookup!$A$2:$I$108,4,0)</f>
        <v>Scaridae</v>
      </c>
      <c r="N735" t="str">
        <f>VLOOKUP(G735,species.lookup!$A$2:$I$108,5,0)</f>
        <v>Herbivores</v>
      </c>
      <c r="O735">
        <f>VLOOKUP(G735,species.lookup!$A$2:$I$108,6,0)</f>
        <v>3.3500000000000002E-2</v>
      </c>
      <c r="P735">
        <f>VLOOKUP(G735,species.lookup!$A$2:$I$108,7,0)</f>
        <v>2.7086000000000001</v>
      </c>
      <c r="Q735">
        <f t="shared" si="11"/>
        <v>2.6198411586557824</v>
      </c>
    </row>
    <row r="736" spans="1:17" x14ac:dyDescent="0.2">
      <c r="A736" s="32">
        <v>44141</v>
      </c>
      <c r="B736" s="33">
        <v>0.56944444444444398</v>
      </c>
      <c r="C736" t="s">
        <v>395</v>
      </c>
      <c r="D736" t="s">
        <v>384</v>
      </c>
      <c r="E736">
        <v>3</v>
      </c>
      <c r="F736">
        <v>4.3</v>
      </c>
      <c r="G736" t="s">
        <v>346</v>
      </c>
      <c r="H736">
        <v>4</v>
      </c>
      <c r="I736">
        <v>1</v>
      </c>
      <c r="J736" t="s">
        <v>385</v>
      </c>
      <c r="K736" t="str">
        <f>VLOOKUP(G736,species.lookup!$A$2:$I$108,2,0)</f>
        <v>Stoplight Parrotfish</v>
      </c>
      <c r="L736" t="str">
        <f>VLOOKUP(G736,species.lookup!$A$2:$I$108,3,0)</f>
        <v>Sparisoma viride</v>
      </c>
      <c r="M736" t="str">
        <f>VLOOKUP(G736,species.lookup!$A$2:$I$108,4,0)</f>
        <v>Scaridae</v>
      </c>
      <c r="N736" t="str">
        <f>VLOOKUP(G736,species.lookup!$A$2:$I$108,5,0)</f>
        <v>Herbivores</v>
      </c>
      <c r="O736">
        <f>VLOOKUP(G736,species.lookup!$A$2:$I$108,6,0)</f>
        <v>2.5000000000000001E-2</v>
      </c>
      <c r="P736">
        <f>VLOOKUP(G736,species.lookup!$A$2:$I$108,7,0)</f>
        <v>2.9214000000000002</v>
      </c>
      <c r="Q736">
        <f t="shared" si="11"/>
        <v>1.4348221330880631</v>
      </c>
    </row>
    <row r="737" spans="1:17" x14ac:dyDescent="0.2">
      <c r="A737" s="32">
        <v>44141</v>
      </c>
      <c r="B737" s="33">
        <v>0.56944444444444398</v>
      </c>
      <c r="C737" t="s">
        <v>395</v>
      </c>
      <c r="D737" t="s">
        <v>384</v>
      </c>
      <c r="E737">
        <v>3</v>
      </c>
      <c r="F737">
        <v>4.3</v>
      </c>
      <c r="G737" t="s">
        <v>324</v>
      </c>
      <c r="H737">
        <v>4</v>
      </c>
      <c r="I737">
        <v>5</v>
      </c>
      <c r="J737" t="s">
        <v>385</v>
      </c>
      <c r="K737" t="str">
        <f>VLOOKUP(G737,species.lookup!$A$2:$I$108,2,0)</f>
        <v>Queen Parrotfish</v>
      </c>
      <c r="L737" t="str">
        <f>VLOOKUP(G737,species.lookup!$A$2:$I$108,3,0)</f>
        <v>Scarus vetula</v>
      </c>
      <c r="M737" t="str">
        <f>VLOOKUP(G737,species.lookup!$A$2:$I$108,4,0)</f>
        <v>Scaridae</v>
      </c>
      <c r="N737" t="str">
        <f>VLOOKUP(G737,species.lookup!$A$2:$I$108,5,0)</f>
        <v>Herbivores</v>
      </c>
      <c r="O737">
        <f>VLOOKUP(G737,species.lookup!$A$2:$I$108,6,0)</f>
        <v>2.5000000000000001E-2</v>
      </c>
      <c r="P737">
        <f>VLOOKUP(G737,species.lookup!$A$2:$I$108,7,0)</f>
        <v>2.9214000000000002</v>
      </c>
      <c r="Q737">
        <f t="shared" si="11"/>
        <v>1.4348221330880631</v>
      </c>
    </row>
    <row r="738" spans="1:17" x14ac:dyDescent="0.2">
      <c r="A738" s="32">
        <v>44141</v>
      </c>
      <c r="B738" s="33">
        <v>0.56944444444444398</v>
      </c>
      <c r="C738" t="s">
        <v>395</v>
      </c>
      <c r="D738" t="s">
        <v>384</v>
      </c>
      <c r="E738">
        <v>3</v>
      </c>
      <c r="F738">
        <v>4.3</v>
      </c>
      <c r="G738" t="s">
        <v>324</v>
      </c>
      <c r="H738">
        <v>5</v>
      </c>
      <c r="I738">
        <v>5</v>
      </c>
      <c r="J738" t="s">
        <v>385</v>
      </c>
      <c r="K738" t="str">
        <f>VLOOKUP(G738,species.lookup!$A$2:$I$108,2,0)</f>
        <v>Queen Parrotfish</v>
      </c>
      <c r="L738" t="str">
        <f>VLOOKUP(G738,species.lookup!$A$2:$I$108,3,0)</f>
        <v>Scarus vetula</v>
      </c>
      <c r="M738" t="str">
        <f>VLOOKUP(G738,species.lookup!$A$2:$I$108,4,0)</f>
        <v>Scaridae</v>
      </c>
      <c r="N738" t="str">
        <f>VLOOKUP(G738,species.lookup!$A$2:$I$108,5,0)</f>
        <v>Herbivores</v>
      </c>
      <c r="O738">
        <f>VLOOKUP(G738,species.lookup!$A$2:$I$108,6,0)</f>
        <v>2.5000000000000001E-2</v>
      </c>
      <c r="P738">
        <f>VLOOKUP(G738,species.lookup!$A$2:$I$108,7,0)</f>
        <v>2.9214000000000002</v>
      </c>
      <c r="Q738">
        <f t="shared" si="11"/>
        <v>2.7536642058777425</v>
      </c>
    </row>
    <row r="739" spans="1:17" x14ac:dyDescent="0.2">
      <c r="A739" s="32">
        <v>44141</v>
      </c>
      <c r="B739" s="33">
        <v>0.56944444444444398</v>
      </c>
      <c r="C739" t="s">
        <v>395</v>
      </c>
      <c r="D739" t="s">
        <v>384</v>
      </c>
      <c r="E739">
        <v>3</v>
      </c>
      <c r="F739">
        <v>4.3</v>
      </c>
      <c r="G739" t="s">
        <v>200</v>
      </c>
      <c r="H739">
        <v>11</v>
      </c>
      <c r="I739">
        <v>1</v>
      </c>
      <c r="K739" t="str">
        <f>VLOOKUP(G739,species.lookup!$A$2:$I$108,2,0)</f>
        <v>Blackear Wrasse</v>
      </c>
      <c r="L739" t="str">
        <f>VLOOKUP(G739,species.lookup!$A$2:$I$108,3,0)</f>
        <v>Halichoeres poeyi</v>
      </c>
      <c r="M739" t="str">
        <f>VLOOKUP(G739,species.lookup!$A$2:$I$108,4,0)</f>
        <v>Labridae</v>
      </c>
      <c r="N739" t="str">
        <f>VLOOKUP(G739,species.lookup!$A$2:$I$108,5,0)</f>
        <v>Herbivores</v>
      </c>
      <c r="O739">
        <f>VLOOKUP(G739,species.lookup!$A$2:$I$108,6,0)</f>
        <v>1.023E-2</v>
      </c>
      <c r="P739">
        <f>VLOOKUP(G739,species.lookup!$A$2:$I$108,7,0)</f>
        <v>3.06</v>
      </c>
      <c r="Q739">
        <f t="shared" si="11"/>
        <v>15.723066465290865</v>
      </c>
    </row>
    <row r="740" spans="1:17" x14ac:dyDescent="0.2">
      <c r="A740" s="32">
        <v>44141</v>
      </c>
      <c r="B740" s="33">
        <v>0.56944444444444398</v>
      </c>
      <c r="C740" t="s">
        <v>395</v>
      </c>
      <c r="D740" t="s">
        <v>384</v>
      </c>
      <c r="E740">
        <v>3</v>
      </c>
      <c r="F740">
        <v>4.3</v>
      </c>
      <c r="G740" t="s">
        <v>39</v>
      </c>
      <c r="H740">
        <v>6</v>
      </c>
      <c r="I740">
        <v>1</v>
      </c>
      <c r="K740" t="str">
        <f>VLOOKUP(G740,species.lookup!$A$2:$I$108,2,0)</f>
        <v>Blue Tang</v>
      </c>
      <c r="L740" t="str">
        <f>VLOOKUP(G740,species.lookup!$A$2:$I$108,3,0)</f>
        <v>Acanthurus coeruleus</v>
      </c>
      <c r="M740" t="str">
        <f>VLOOKUP(G740,species.lookup!$A$2:$I$108,4,0)</f>
        <v>Acanthuridae</v>
      </c>
      <c r="N740" t="str">
        <f>VLOOKUP(G740,species.lookup!$A$2:$I$108,5,0)</f>
        <v>Herbivores</v>
      </c>
      <c r="O740">
        <f>VLOOKUP(G740,species.lookup!$A$2:$I$108,6,0)</f>
        <v>4.1500000000000002E-2</v>
      </c>
      <c r="P740">
        <f>VLOOKUP(G740,species.lookup!$A$2:$I$108,7,0)</f>
        <v>2.8346</v>
      </c>
      <c r="Q740">
        <f t="shared" si="11"/>
        <v>6.6649305917024986</v>
      </c>
    </row>
    <row r="741" spans="1:17" x14ac:dyDescent="0.2">
      <c r="A741" s="32">
        <v>44141</v>
      </c>
      <c r="B741" s="33">
        <v>0.56944444444444398</v>
      </c>
      <c r="C741" t="s">
        <v>395</v>
      </c>
      <c r="D741" t="s">
        <v>384</v>
      </c>
      <c r="E741">
        <v>3</v>
      </c>
      <c r="F741">
        <v>4.3</v>
      </c>
      <c r="G741" t="s">
        <v>39</v>
      </c>
      <c r="H741">
        <v>10</v>
      </c>
      <c r="I741">
        <v>1</v>
      </c>
      <c r="K741" t="str">
        <f>VLOOKUP(G741,species.lookup!$A$2:$I$108,2,0)</f>
        <v>Blue Tang</v>
      </c>
      <c r="L741" t="str">
        <f>VLOOKUP(G741,species.lookup!$A$2:$I$108,3,0)</f>
        <v>Acanthurus coeruleus</v>
      </c>
      <c r="M741" t="str">
        <f>VLOOKUP(G741,species.lookup!$A$2:$I$108,4,0)</f>
        <v>Acanthuridae</v>
      </c>
      <c r="N741" t="str">
        <f>VLOOKUP(G741,species.lookup!$A$2:$I$108,5,0)</f>
        <v>Herbivores</v>
      </c>
      <c r="O741">
        <f>VLOOKUP(G741,species.lookup!$A$2:$I$108,6,0)</f>
        <v>4.1500000000000002E-2</v>
      </c>
      <c r="P741">
        <f>VLOOKUP(G741,species.lookup!$A$2:$I$108,7,0)</f>
        <v>2.8346</v>
      </c>
      <c r="Q741">
        <f t="shared" si="11"/>
        <v>28.356204301821784</v>
      </c>
    </row>
    <row r="742" spans="1:17" x14ac:dyDescent="0.2">
      <c r="A742" s="32">
        <v>44141</v>
      </c>
      <c r="B742" s="33">
        <v>0.56944444444444398</v>
      </c>
      <c r="C742" t="s">
        <v>395</v>
      </c>
      <c r="D742" t="s">
        <v>384</v>
      </c>
      <c r="E742">
        <v>3</v>
      </c>
      <c r="F742">
        <v>4.3</v>
      </c>
      <c r="G742" t="s">
        <v>39</v>
      </c>
      <c r="H742">
        <v>12</v>
      </c>
      <c r="I742">
        <v>1</v>
      </c>
      <c r="K742" t="str">
        <f>VLOOKUP(G742,species.lookup!$A$2:$I$108,2,0)</f>
        <v>Blue Tang</v>
      </c>
      <c r="L742" t="str">
        <f>VLOOKUP(G742,species.lookup!$A$2:$I$108,3,0)</f>
        <v>Acanthurus coeruleus</v>
      </c>
      <c r="M742" t="str">
        <f>VLOOKUP(G742,species.lookup!$A$2:$I$108,4,0)</f>
        <v>Acanthuridae</v>
      </c>
      <c r="N742" t="str">
        <f>VLOOKUP(G742,species.lookup!$A$2:$I$108,5,0)</f>
        <v>Herbivores</v>
      </c>
      <c r="O742">
        <f>VLOOKUP(G742,species.lookup!$A$2:$I$108,6,0)</f>
        <v>4.1500000000000002E-2</v>
      </c>
      <c r="P742">
        <f>VLOOKUP(G742,species.lookup!$A$2:$I$108,7,0)</f>
        <v>2.8346</v>
      </c>
      <c r="Q742">
        <f t="shared" si="11"/>
        <v>47.543949588135646</v>
      </c>
    </row>
    <row r="743" spans="1:17" x14ac:dyDescent="0.2">
      <c r="A743" s="32">
        <v>44141</v>
      </c>
      <c r="B743" s="33">
        <v>0.56944444444444398</v>
      </c>
      <c r="C743" t="s">
        <v>395</v>
      </c>
      <c r="D743" t="s">
        <v>384</v>
      </c>
      <c r="E743">
        <v>3</v>
      </c>
      <c r="F743">
        <v>4.3</v>
      </c>
      <c r="G743" t="s">
        <v>225</v>
      </c>
      <c r="H743">
        <v>8</v>
      </c>
      <c r="I743">
        <v>1</v>
      </c>
      <c r="K743" t="str">
        <f>VLOOKUP(G743,species.lookup!$A$2:$I$108,2,0)</f>
        <v>Hamlet spp.</v>
      </c>
      <c r="L743" t="str">
        <f>VLOOKUP(G743,species.lookup!$A$2:$I$108,3,0)</f>
        <v>Hypoplectrus puella</v>
      </c>
      <c r="M743" t="str">
        <f>VLOOKUP(G743,species.lookup!$A$2:$I$108,4,0)</f>
        <v>Serranidae</v>
      </c>
      <c r="N743" t="str">
        <f>VLOOKUP(G743,species.lookup!$A$2:$I$108,5,0)</f>
        <v>Carnivores</v>
      </c>
      <c r="O743">
        <f>VLOOKUP(G743,species.lookup!$A$2:$I$108,6,0)</f>
        <v>1.7780000000000001E-2</v>
      </c>
      <c r="P743">
        <f>VLOOKUP(G743,species.lookup!$A$2:$I$108,7,0)</f>
        <v>3.03</v>
      </c>
      <c r="Q743">
        <f t="shared" si="11"/>
        <v>9.6893449441386057</v>
      </c>
    </row>
    <row r="744" spans="1:17" x14ac:dyDescent="0.2">
      <c r="A744" s="32">
        <v>44141</v>
      </c>
      <c r="B744" s="33">
        <v>0.56944444444444398</v>
      </c>
      <c r="C744" t="s">
        <v>395</v>
      </c>
      <c r="D744" t="s">
        <v>384</v>
      </c>
      <c r="E744">
        <v>3</v>
      </c>
      <c r="F744">
        <v>4.3</v>
      </c>
      <c r="G744" t="s">
        <v>172</v>
      </c>
      <c r="H744">
        <v>14</v>
      </c>
      <c r="I744">
        <v>1</v>
      </c>
      <c r="K744" t="str">
        <f>VLOOKUP(G744,species.lookup!$A$2:$I$108,2,0)</f>
        <v>French Grunt</v>
      </c>
      <c r="L744" t="str">
        <f>VLOOKUP(G744,species.lookup!$A$2:$I$108,3,0)</f>
        <v>Haemulon flavolineatum</v>
      </c>
      <c r="M744" t="str">
        <f>VLOOKUP(G744,species.lookup!$A$2:$I$108,4,0)</f>
        <v>Haemulidae</v>
      </c>
      <c r="N744" t="str">
        <f>VLOOKUP(G744,species.lookup!$A$2:$I$108,5,0)</f>
        <v>Carnivores</v>
      </c>
      <c r="O744">
        <f>VLOOKUP(G744,species.lookup!$A$2:$I$108,6,0)</f>
        <v>1.2699999999999999E-2</v>
      </c>
      <c r="P744">
        <f>VLOOKUP(G744,species.lookup!$A$2:$I$108,7,0)</f>
        <v>3.1581000000000001</v>
      </c>
      <c r="Q744">
        <f t="shared" si="11"/>
        <v>52.892082958299284</v>
      </c>
    </row>
    <row r="745" spans="1:17" x14ac:dyDescent="0.2">
      <c r="A745" s="32">
        <v>44141</v>
      </c>
      <c r="B745" s="33">
        <v>0.56944444444444398</v>
      </c>
      <c r="C745" t="s">
        <v>395</v>
      </c>
      <c r="D745" t="s">
        <v>384</v>
      </c>
      <c r="E745">
        <v>3</v>
      </c>
      <c r="F745">
        <v>4.3</v>
      </c>
      <c r="G745" t="s">
        <v>321</v>
      </c>
      <c r="H745">
        <v>10</v>
      </c>
      <c r="I745">
        <v>4</v>
      </c>
      <c r="J745" t="s">
        <v>385</v>
      </c>
      <c r="K745" t="str">
        <f>VLOOKUP(G745,species.lookup!$A$2:$I$108,2,0)</f>
        <v>Princess Parrotfish</v>
      </c>
      <c r="L745" t="str">
        <f>VLOOKUP(G745,species.lookup!$A$2:$I$108,3,0)</f>
        <v>Scarus taeniopterus</v>
      </c>
      <c r="M745" t="str">
        <f>VLOOKUP(G745,species.lookup!$A$2:$I$108,4,0)</f>
        <v>Scaridae</v>
      </c>
      <c r="N745" t="str">
        <f>VLOOKUP(G745,species.lookup!$A$2:$I$108,5,0)</f>
        <v>Herbivores</v>
      </c>
      <c r="O745">
        <f>VLOOKUP(G745,species.lookup!$A$2:$I$108,6,0)</f>
        <v>3.3500000000000002E-2</v>
      </c>
      <c r="P745">
        <f>VLOOKUP(G745,species.lookup!$A$2:$I$108,7,0)</f>
        <v>2.7086000000000001</v>
      </c>
      <c r="Q745">
        <f t="shared" si="11"/>
        <v>17.125560999944316</v>
      </c>
    </row>
    <row r="746" spans="1:17" x14ac:dyDescent="0.2">
      <c r="A746" s="32">
        <v>44141</v>
      </c>
      <c r="B746" s="33">
        <v>0.56944444444444398</v>
      </c>
      <c r="C746" t="s">
        <v>395</v>
      </c>
      <c r="D746" t="s">
        <v>384</v>
      </c>
      <c r="E746">
        <v>3</v>
      </c>
      <c r="F746">
        <v>4.3</v>
      </c>
      <c r="G746" t="s">
        <v>324</v>
      </c>
      <c r="H746">
        <v>27</v>
      </c>
      <c r="I746">
        <v>1</v>
      </c>
      <c r="J746" t="s">
        <v>386</v>
      </c>
      <c r="K746" t="str">
        <f>VLOOKUP(G746,species.lookup!$A$2:$I$108,2,0)</f>
        <v>Queen Parrotfish</v>
      </c>
      <c r="L746" t="str">
        <f>VLOOKUP(G746,species.lookup!$A$2:$I$108,3,0)</f>
        <v>Scarus vetula</v>
      </c>
      <c r="M746" t="str">
        <f>VLOOKUP(G746,species.lookup!$A$2:$I$108,4,0)</f>
        <v>Scaridae</v>
      </c>
      <c r="N746" t="str">
        <f>VLOOKUP(G746,species.lookup!$A$2:$I$108,5,0)</f>
        <v>Herbivores</v>
      </c>
      <c r="O746">
        <f>VLOOKUP(G746,species.lookup!$A$2:$I$108,6,0)</f>
        <v>2.5000000000000001E-2</v>
      </c>
      <c r="P746">
        <f>VLOOKUP(G746,species.lookup!$A$2:$I$108,7,0)</f>
        <v>2.9214000000000002</v>
      </c>
      <c r="Q746">
        <f t="shared" si="11"/>
        <v>379.7747699085952</v>
      </c>
    </row>
    <row r="747" spans="1:17" x14ac:dyDescent="0.2">
      <c r="A747" s="32">
        <v>44141</v>
      </c>
      <c r="B747" s="33">
        <v>0.56944444444444398</v>
      </c>
      <c r="C747" t="s">
        <v>395</v>
      </c>
      <c r="D747" t="s">
        <v>384</v>
      </c>
      <c r="E747">
        <v>3</v>
      </c>
      <c r="F747">
        <v>4.3</v>
      </c>
      <c r="G747" t="s">
        <v>324</v>
      </c>
      <c r="H747">
        <v>15</v>
      </c>
      <c r="I747">
        <v>2</v>
      </c>
      <c r="J747" t="s">
        <v>387</v>
      </c>
      <c r="K747" t="str">
        <f>VLOOKUP(G747,species.lookup!$A$2:$I$108,2,0)</f>
        <v>Queen Parrotfish</v>
      </c>
      <c r="L747" t="str">
        <f>VLOOKUP(G747,species.lookup!$A$2:$I$108,3,0)</f>
        <v>Scarus vetula</v>
      </c>
      <c r="M747" t="str">
        <f>VLOOKUP(G747,species.lookup!$A$2:$I$108,4,0)</f>
        <v>Scaridae</v>
      </c>
      <c r="N747" t="str">
        <f>VLOOKUP(G747,species.lookup!$A$2:$I$108,5,0)</f>
        <v>Herbivores</v>
      </c>
      <c r="O747">
        <f>VLOOKUP(G747,species.lookup!$A$2:$I$108,6,0)</f>
        <v>2.5000000000000001E-2</v>
      </c>
      <c r="P747">
        <f>VLOOKUP(G747,species.lookup!$A$2:$I$108,7,0)</f>
        <v>2.9214000000000002</v>
      </c>
      <c r="Q747">
        <f t="shared" si="11"/>
        <v>68.198215811537764</v>
      </c>
    </row>
    <row r="748" spans="1:17" x14ac:dyDescent="0.2">
      <c r="A748" s="32">
        <v>44141</v>
      </c>
      <c r="B748" s="33">
        <v>0.56944444444444398</v>
      </c>
      <c r="C748" t="s">
        <v>395</v>
      </c>
      <c r="D748" t="s">
        <v>384</v>
      </c>
      <c r="E748">
        <v>3</v>
      </c>
      <c r="F748">
        <v>4.3</v>
      </c>
      <c r="G748" t="s">
        <v>374</v>
      </c>
      <c r="H748">
        <v>5</v>
      </c>
      <c r="I748">
        <v>10</v>
      </c>
      <c r="K748" t="str">
        <f>VLOOKUP(G748,species.lookup!$A$2:$I$108,2,0)</f>
        <v>Bluehead Wrasse</v>
      </c>
      <c r="L748" t="str">
        <f>VLOOKUP(G748,species.lookup!$A$2:$I$108,3,0)</f>
        <v>Thalassoma bifasciatum</v>
      </c>
      <c r="M748" t="str">
        <f>VLOOKUP(G748,species.lookup!$A$2:$I$108,4,0)</f>
        <v>Labridae</v>
      </c>
      <c r="N748" t="str">
        <f>VLOOKUP(G748,species.lookup!$A$2:$I$108,5,0)</f>
        <v>Carnivores</v>
      </c>
      <c r="O748">
        <f>VLOOKUP(G748,species.lookup!$A$2:$I$108,6,0)</f>
        <v>8.9099999999999995E-3</v>
      </c>
      <c r="P748">
        <f>VLOOKUP(G748,species.lookup!$A$2:$I$108,7,0)</f>
        <v>3.01</v>
      </c>
      <c r="Q748">
        <f t="shared" si="11"/>
        <v>1.1318201385239828</v>
      </c>
    </row>
    <row r="749" spans="1:17" x14ac:dyDescent="0.2">
      <c r="A749" s="32">
        <v>44141</v>
      </c>
      <c r="B749" s="33">
        <v>0.56944444444444398</v>
      </c>
      <c r="C749" t="s">
        <v>395</v>
      </c>
      <c r="D749" t="s">
        <v>384</v>
      </c>
      <c r="E749">
        <v>3</v>
      </c>
      <c r="F749">
        <v>4.3</v>
      </c>
      <c r="G749" t="s">
        <v>324</v>
      </c>
      <c r="H749">
        <v>3</v>
      </c>
      <c r="I749">
        <v>10</v>
      </c>
      <c r="J749" t="s">
        <v>385</v>
      </c>
      <c r="K749" t="str">
        <f>VLOOKUP(G749,species.lookup!$A$2:$I$108,2,0)</f>
        <v>Queen Parrotfish</v>
      </c>
      <c r="L749" t="str">
        <f>VLOOKUP(G749,species.lookup!$A$2:$I$108,3,0)</f>
        <v>Scarus vetula</v>
      </c>
      <c r="M749" t="str">
        <f>VLOOKUP(G749,species.lookup!$A$2:$I$108,4,0)</f>
        <v>Scaridae</v>
      </c>
      <c r="N749" t="str">
        <f>VLOOKUP(G749,species.lookup!$A$2:$I$108,5,0)</f>
        <v>Herbivores</v>
      </c>
      <c r="O749">
        <f>VLOOKUP(G749,species.lookup!$A$2:$I$108,6,0)</f>
        <v>2.5000000000000001E-2</v>
      </c>
      <c r="P749">
        <f>VLOOKUP(G749,species.lookup!$A$2:$I$108,7,0)</f>
        <v>2.9214000000000002</v>
      </c>
      <c r="Q749">
        <f t="shared" si="11"/>
        <v>0.61915878909606581</v>
      </c>
    </row>
    <row r="750" spans="1:17" x14ac:dyDescent="0.2">
      <c r="A750" s="32">
        <v>44141</v>
      </c>
      <c r="B750" s="33">
        <v>0.56944444444444398</v>
      </c>
      <c r="C750" t="s">
        <v>395</v>
      </c>
      <c r="D750" t="s">
        <v>384</v>
      </c>
      <c r="E750">
        <v>3</v>
      </c>
      <c r="F750">
        <v>4.3</v>
      </c>
      <c r="G750" t="s">
        <v>124</v>
      </c>
      <c r="H750">
        <v>8</v>
      </c>
      <c r="I750">
        <v>5</v>
      </c>
      <c r="K750" t="str">
        <f>VLOOKUP(G750,species.lookup!$A$2:$I$108,2,0)</f>
        <v>Brown Chromis</v>
      </c>
      <c r="L750" t="str">
        <f>VLOOKUP(G750,species.lookup!$A$2:$I$108,3,0)</f>
        <v>Chromis multilineata</v>
      </c>
      <c r="M750" t="str">
        <f>VLOOKUP(G750,species.lookup!$A$2:$I$108,4,0)</f>
        <v>Pomacentridae</v>
      </c>
      <c r="N750" t="str">
        <f>VLOOKUP(G750,species.lookup!$A$2:$I$108,5,0)</f>
        <v>Planktivore</v>
      </c>
      <c r="O750">
        <f>VLOOKUP(G750,species.lookup!$A$2:$I$108,6,0)</f>
        <v>1.4789999999999999E-2</v>
      </c>
      <c r="P750">
        <f>VLOOKUP(G750,species.lookup!$A$2:$I$108,7,0)</f>
        <v>2.98</v>
      </c>
      <c r="Q750">
        <f t="shared" si="11"/>
        <v>7.2640083583081712</v>
      </c>
    </row>
    <row r="751" spans="1:17" x14ac:dyDescent="0.2">
      <c r="A751" s="32">
        <v>44141</v>
      </c>
      <c r="B751" s="33">
        <v>0.56944444444444398</v>
      </c>
      <c r="C751" t="s">
        <v>395</v>
      </c>
      <c r="D751" t="s">
        <v>384</v>
      </c>
      <c r="E751">
        <v>3</v>
      </c>
      <c r="F751">
        <v>4.3</v>
      </c>
      <c r="G751" t="s">
        <v>207</v>
      </c>
      <c r="H751">
        <v>18</v>
      </c>
      <c r="I751">
        <v>1</v>
      </c>
      <c r="K751" t="str">
        <f>VLOOKUP(G751,species.lookup!$A$2:$I$108,2,0)</f>
        <v>Glass Eye Snapper</v>
      </c>
      <c r="L751" t="str">
        <f>VLOOKUP(G751,species.lookup!$A$2:$I$108,3,0)</f>
        <v>Heteropriacanthus cruentatus</v>
      </c>
      <c r="M751" t="str">
        <f>VLOOKUP(G751,species.lookup!$A$2:$I$108,4,0)</f>
        <v>Priacanthidae</v>
      </c>
      <c r="N751" t="str">
        <f>VLOOKUP(G751,species.lookup!$A$2:$I$108,5,0)</f>
        <v>Carnivores</v>
      </c>
      <c r="O751">
        <f>VLOOKUP(G751,species.lookup!$A$2:$I$108,6,0)</f>
        <v>1.738E-2</v>
      </c>
      <c r="P751">
        <f>VLOOKUP(G751,species.lookup!$A$2:$I$108,7,0)</f>
        <v>2.9</v>
      </c>
      <c r="Q751">
        <f t="shared" si="11"/>
        <v>75.917174648193438</v>
      </c>
    </row>
    <row r="752" spans="1:17" x14ac:dyDescent="0.2">
      <c r="A752" s="32">
        <v>44141</v>
      </c>
      <c r="B752" s="33">
        <v>0.56944444444444398</v>
      </c>
      <c r="C752" t="s">
        <v>395</v>
      </c>
      <c r="D752" t="s">
        <v>384</v>
      </c>
      <c r="E752">
        <v>3</v>
      </c>
      <c r="F752">
        <v>4.3</v>
      </c>
      <c r="G752" t="s">
        <v>39</v>
      </c>
      <c r="H752">
        <v>3</v>
      </c>
      <c r="I752">
        <v>1</v>
      </c>
      <c r="K752" t="str">
        <f>VLOOKUP(G752,species.lookup!$A$2:$I$108,2,0)</f>
        <v>Blue Tang</v>
      </c>
      <c r="L752" t="str">
        <f>VLOOKUP(G752,species.lookup!$A$2:$I$108,3,0)</f>
        <v>Acanthurus coeruleus</v>
      </c>
      <c r="M752" t="str">
        <f>VLOOKUP(G752,species.lookup!$A$2:$I$108,4,0)</f>
        <v>Acanthuridae</v>
      </c>
      <c r="N752" t="str">
        <f>VLOOKUP(G752,species.lookup!$A$2:$I$108,5,0)</f>
        <v>Herbivores</v>
      </c>
      <c r="O752">
        <f>VLOOKUP(G752,species.lookup!$A$2:$I$108,6,0)</f>
        <v>4.1500000000000002E-2</v>
      </c>
      <c r="P752">
        <f>VLOOKUP(G752,species.lookup!$A$2:$I$108,7,0)</f>
        <v>2.8346</v>
      </c>
      <c r="Q752">
        <f t="shared" si="11"/>
        <v>0.93432077429463178</v>
      </c>
    </row>
    <row r="753" spans="1:17" x14ac:dyDescent="0.2">
      <c r="A753" s="32">
        <v>44141</v>
      </c>
      <c r="B753" s="33">
        <v>0.56944444444444398</v>
      </c>
      <c r="C753" t="s">
        <v>395</v>
      </c>
      <c r="D753" t="s">
        <v>384</v>
      </c>
      <c r="E753">
        <v>3</v>
      </c>
      <c r="F753">
        <v>4.3</v>
      </c>
      <c r="G753" t="s">
        <v>346</v>
      </c>
      <c r="H753">
        <v>3</v>
      </c>
      <c r="I753">
        <v>2</v>
      </c>
      <c r="J753" t="s">
        <v>385</v>
      </c>
      <c r="K753" t="str">
        <f>VLOOKUP(G753,species.lookup!$A$2:$I$108,2,0)</f>
        <v>Stoplight Parrotfish</v>
      </c>
      <c r="L753" t="str">
        <f>VLOOKUP(G753,species.lookup!$A$2:$I$108,3,0)</f>
        <v>Sparisoma viride</v>
      </c>
      <c r="M753" t="str">
        <f>VLOOKUP(G753,species.lookup!$A$2:$I$108,4,0)</f>
        <v>Scaridae</v>
      </c>
      <c r="N753" t="str">
        <f>VLOOKUP(G753,species.lookup!$A$2:$I$108,5,0)</f>
        <v>Herbivores</v>
      </c>
      <c r="O753">
        <f>VLOOKUP(G753,species.lookup!$A$2:$I$108,6,0)</f>
        <v>2.5000000000000001E-2</v>
      </c>
      <c r="P753">
        <f>VLOOKUP(G753,species.lookup!$A$2:$I$108,7,0)</f>
        <v>2.9214000000000002</v>
      </c>
      <c r="Q753">
        <f t="shared" si="11"/>
        <v>0.61915878909606581</v>
      </c>
    </row>
    <row r="754" spans="1:17" x14ac:dyDescent="0.2">
      <c r="A754" s="32">
        <v>44141</v>
      </c>
      <c r="B754" s="33">
        <v>0.56944444444444398</v>
      </c>
      <c r="C754" t="s">
        <v>395</v>
      </c>
      <c r="D754" t="s">
        <v>384</v>
      </c>
      <c r="E754">
        <v>3</v>
      </c>
      <c r="F754">
        <v>4.3</v>
      </c>
      <c r="G754" t="s">
        <v>346</v>
      </c>
      <c r="H754">
        <v>5</v>
      </c>
      <c r="I754">
        <v>1</v>
      </c>
      <c r="J754" t="s">
        <v>385</v>
      </c>
      <c r="K754" t="str">
        <f>VLOOKUP(G754,species.lookup!$A$2:$I$108,2,0)</f>
        <v>Stoplight Parrotfish</v>
      </c>
      <c r="L754" t="str">
        <f>VLOOKUP(G754,species.lookup!$A$2:$I$108,3,0)</f>
        <v>Sparisoma viride</v>
      </c>
      <c r="M754" t="str">
        <f>VLOOKUP(G754,species.lookup!$A$2:$I$108,4,0)</f>
        <v>Scaridae</v>
      </c>
      <c r="N754" t="str">
        <f>VLOOKUP(G754,species.lookup!$A$2:$I$108,5,0)</f>
        <v>Herbivores</v>
      </c>
      <c r="O754">
        <f>VLOOKUP(G754,species.lookup!$A$2:$I$108,6,0)</f>
        <v>2.5000000000000001E-2</v>
      </c>
      <c r="P754">
        <f>VLOOKUP(G754,species.lookup!$A$2:$I$108,7,0)</f>
        <v>2.9214000000000002</v>
      </c>
      <c r="Q754">
        <f t="shared" si="11"/>
        <v>2.7536642058777425</v>
      </c>
    </row>
    <row r="755" spans="1:17" x14ac:dyDescent="0.2">
      <c r="A755" s="32">
        <v>44141</v>
      </c>
      <c r="B755" s="33">
        <v>0.56944444444444398</v>
      </c>
      <c r="C755" t="s">
        <v>395</v>
      </c>
      <c r="D755" t="s">
        <v>384</v>
      </c>
      <c r="E755">
        <v>3</v>
      </c>
      <c r="F755">
        <v>4.3</v>
      </c>
      <c r="G755" t="s">
        <v>324</v>
      </c>
      <c r="H755">
        <v>3</v>
      </c>
      <c r="I755">
        <v>5</v>
      </c>
      <c r="J755" t="s">
        <v>385</v>
      </c>
      <c r="K755" t="str">
        <f>VLOOKUP(G755,species.lookup!$A$2:$I$108,2,0)</f>
        <v>Queen Parrotfish</v>
      </c>
      <c r="L755" t="str">
        <f>VLOOKUP(G755,species.lookup!$A$2:$I$108,3,0)</f>
        <v>Scarus vetula</v>
      </c>
      <c r="M755" t="str">
        <f>VLOOKUP(G755,species.lookup!$A$2:$I$108,4,0)</f>
        <v>Scaridae</v>
      </c>
      <c r="N755" t="str">
        <f>VLOOKUP(G755,species.lookup!$A$2:$I$108,5,0)</f>
        <v>Herbivores</v>
      </c>
      <c r="O755">
        <f>VLOOKUP(G755,species.lookup!$A$2:$I$108,6,0)</f>
        <v>2.5000000000000001E-2</v>
      </c>
      <c r="P755">
        <f>VLOOKUP(G755,species.lookup!$A$2:$I$108,7,0)</f>
        <v>2.9214000000000002</v>
      </c>
      <c r="Q755">
        <f t="shared" si="11"/>
        <v>0.61915878909606581</v>
      </c>
    </row>
    <row r="756" spans="1:17" x14ac:dyDescent="0.2">
      <c r="A756" s="32">
        <v>44141</v>
      </c>
      <c r="B756" s="33">
        <v>0.56944444444444398</v>
      </c>
      <c r="C756" t="s">
        <v>395</v>
      </c>
      <c r="D756" t="s">
        <v>384</v>
      </c>
      <c r="E756">
        <v>3</v>
      </c>
      <c r="F756">
        <v>4.3</v>
      </c>
      <c r="G756" t="s">
        <v>318</v>
      </c>
      <c r="H756">
        <v>10</v>
      </c>
      <c r="I756">
        <v>2</v>
      </c>
      <c r="J756" t="s">
        <v>385</v>
      </c>
      <c r="K756" t="str">
        <f>VLOOKUP(G756,species.lookup!$A$2:$I$108,2,0)</f>
        <v>Striped Parrotfish</v>
      </c>
      <c r="L756" t="str">
        <f>VLOOKUP(G756,species.lookup!$A$2:$I$108,3,0)</f>
        <v>Scarus iserti</v>
      </c>
      <c r="M756" t="str">
        <f>VLOOKUP(G756,species.lookup!$A$2:$I$108,4,0)</f>
        <v>Scaridae</v>
      </c>
      <c r="N756" t="str">
        <f>VLOOKUP(G756,species.lookup!$A$2:$I$108,5,0)</f>
        <v>Herbivores</v>
      </c>
      <c r="O756">
        <f>VLOOKUP(G756,species.lookup!$A$2:$I$108,6,0)</f>
        <v>1.47E-2</v>
      </c>
      <c r="P756">
        <f>VLOOKUP(G756,species.lookup!$A$2:$I$108,7,0)</f>
        <v>3.0548000000000002</v>
      </c>
      <c r="Q756">
        <f t="shared" si="11"/>
        <v>16.676977189904147</v>
      </c>
    </row>
    <row r="757" spans="1:17" x14ac:dyDescent="0.2">
      <c r="A757" s="32">
        <v>44141</v>
      </c>
      <c r="B757" s="33">
        <v>0.56944444444444398</v>
      </c>
      <c r="C757" t="s">
        <v>395</v>
      </c>
      <c r="D757" t="s">
        <v>384</v>
      </c>
      <c r="E757">
        <v>3</v>
      </c>
      <c r="F757">
        <v>4.3</v>
      </c>
      <c r="G757" t="s">
        <v>318</v>
      </c>
      <c r="H757">
        <v>7</v>
      </c>
      <c r="I757">
        <v>2</v>
      </c>
      <c r="J757" t="s">
        <v>385</v>
      </c>
      <c r="K757" t="str">
        <f>VLOOKUP(G757,species.lookup!$A$2:$I$108,2,0)</f>
        <v>Striped Parrotfish</v>
      </c>
      <c r="L757" t="str">
        <f>VLOOKUP(G757,species.lookup!$A$2:$I$108,3,0)</f>
        <v>Scarus iserti</v>
      </c>
      <c r="M757" t="str">
        <f>VLOOKUP(G757,species.lookup!$A$2:$I$108,4,0)</f>
        <v>Scaridae</v>
      </c>
      <c r="N757" t="str">
        <f>VLOOKUP(G757,species.lookup!$A$2:$I$108,5,0)</f>
        <v>Herbivores</v>
      </c>
      <c r="O757">
        <f>VLOOKUP(G757,species.lookup!$A$2:$I$108,6,0)</f>
        <v>1.47E-2</v>
      </c>
      <c r="P757">
        <f>VLOOKUP(G757,species.lookup!$A$2:$I$108,7,0)</f>
        <v>3.0548000000000002</v>
      </c>
      <c r="Q757">
        <f t="shared" si="11"/>
        <v>5.6094828861923958</v>
      </c>
    </row>
    <row r="758" spans="1:17" x14ac:dyDescent="0.2">
      <c r="A758" s="32">
        <v>44141</v>
      </c>
      <c r="B758" s="33">
        <v>0.56944444444444398</v>
      </c>
      <c r="C758" t="s">
        <v>395</v>
      </c>
      <c r="D758" t="s">
        <v>384</v>
      </c>
      <c r="E758">
        <v>3</v>
      </c>
      <c r="F758">
        <v>4.3</v>
      </c>
      <c r="G758" t="s">
        <v>353</v>
      </c>
      <c r="H758">
        <v>8</v>
      </c>
      <c r="I758">
        <v>2</v>
      </c>
      <c r="K758" t="str">
        <f>VLOOKUP(G758,species.lookup!$A$2:$I$108,2,0)</f>
        <v>Dusky Damselfish</v>
      </c>
      <c r="L758" t="str">
        <f>VLOOKUP(G758,species.lookup!$A$2:$I$108,3,0)</f>
        <v>Stegastes adustus </v>
      </c>
      <c r="M758" t="str">
        <f>VLOOKUP(G758,species.lookup!$A$2:$I$108,4,0)</f>
        <v>Pomacentridae</v>
      </c>
      <c r="N758" t="str">
        <f>VLOOKUP(G758,species.lookup!$A$2:$I$108,5,0)</f>
        <v>Herbivores</v>
      </c>
      <c r="O758">
        <f>VLOOKUP(G758,species.lookup!$A$2:$I$108,6,0)</f>
        <v>1.95E-2</v>
      </c>
      <c r="P758">
        <f>VLOOKUP(G758,species.lookup!$A$2:$I$108,7,0)</f>
        <v>2.99</v>
      </c>
      <c r="Q758">
        <f t="shared" si="11"/>
        <v>9.7785322511078778</v>
      </c>
    </row>
    <row r="759" spans="1:17" x14ac:dyDescent="0.2">
      <c r="A759" s="32">
        <v>44141</v>
      </c>
      <c r="B759" s="33">
        <v>0.56944444444444398</v>
      </c>
      <c r="C759" t="s">
        <v>395</v>
      </c>
      <c r="D759" t="s">
        <v>384</v>
      </c>
      <c r="E759">
        <v>3</v>
      </c>
      <c r="F759">
        <v>4.3</v>
      </c>
      <c r="G759" t="s">
        <v>318</v>
      </c>
      <c r="H759">
        <v>12</v>
      </c>
      <c r="I759">
        <v>4</v>
      </c>
      <c r="J759" t="s">
        <v>387</v>
      </c>
      <c r="K759" t="str">
        <f>VLOOKUP(G759,species.lookup!$A$2:$I$108,2,0)</f>
        <v>Striped Parrotfish</v>
      </c>
      <c r="L759" t="str">
        <f>VLOOKUP(G759,species.lookup!$A$2:$I$108,3,0)</f>
        <v>Scarus iserti</v>
      </c>
      <c r="M759" t="str">
        <f>VLOOKUP(G759,species.lookup!$A$2:$I$108,4,0)</f>
        <v>Scaridae</v>
      </c>
      <c r="N759" t="str">
        <f>VLOOKUP(G759,species.lookup!$A$2:$I$108,5,0)</f>
        <v>Herbivores</v>
      </c>
      <c r="O759">
        <f>VLOOKUP(G759,species.lookup!$A$2:$I$108,6,0)</f>
        <v>1.47E-2</v>
      </c>
      <c r="P759">
        <f>VLOOKUP(G759,species.lookup!$A$2:$I$108,7,0)</f>
        <v>3.0548000000000002</v>
      </c>
      <c r="Q759">
        <f t="shared" si="11"/>
        <v>29.107184931818338</v>
      </c>
    </row>
    <row r="760" spans="1:17" x14ac:dyDescent="0.2">
      <c r="A760" s="32">
        <v>44141</v>
      </c>
      <c r="B760" s="33">
        <v>0.56944444444444398</v>
      </c>
      <c r="C760" t="s">
        <v>395</v>
      </c>
      <c r="D760" t="s">
        <v>384</v>
      </c>
      <c r="E760">
        <v>3</v>
      </c>
      <c r="F760">
        <v>4.3</v>
      </c>
      <c r="G760" t="s">
        <v>318</v>
      </c>
      <c r="H760">
        <v>4</v>
      </c>
      <c r="I760">
        <v>10</v>
      </c>
      <c r="J760" t="s">
        <v>385</v>
      </c>
      <c r="K760" t="str">
        <f>VLOOKUP(G760,species.lookup!$A$2:$I$108,2,0)</f>
        <v>Striped Parrotfish</v>
      </c>
      <c r="L760" t="str">
        <f>VLOOKUP(G760,species.lookup!$A$2:$I$108,3,0)</f>
        <v>Scarus iserti</v>
      </c>
      <c r="M760" t="str">
        <f>VLOOKUP(G760,species.lookup!$A$2:$I$108,4,0)</f>
        <v>Scaridae</v>
      </c>
      <c r="N760" t="str">
        <f>VLOOKUP(G760,species.lookup!$A$2:$I$108,5,0)</f>
        <v>Herbivores</v>
      </c>
      <c r="O760">
        <f>VLOOKUP(G760,species.lookup!$A$2:$I$108,6,0)</f>
        <v>1.47E-2</v>
      </c>
      <c r="P760">
        <f>VLOOKUP(G760,species.lookup!$A$2:$I$108,7,0)</f>
        <v>3.0548000000000002</v>
      </c>
      <c r="Q760">
        <f t="shared" si="11"/>
        <v>1.0150564524775472</v>
      </c>
    </row>
    <row r="761" spans="1:17" x14ac:dyDescent="0.2">
      <c r="A761" s="32">
        <v>44141</v>
      </c>
      <c r="B761" s="33">
        <v>0.56944444444444398</v>
      </c>
      <c r="C761" t="s">
        <v>395</v>
      </c>
      <c r="D761" t="s">
        <v>384</v>
      </c>
      <c r="E761">
        <v>3</v>
      </c>
      <c r="F761">
        <v>4.3</v>
      </c>
      <c r="G761" t="s">
        <v>324</v>
      </c>
      <c r="H761">
        <v>10</v>
      </c>
      <c r="I761">
        <v>1</v>
      </c>
      <c r="J761" t="s">
        <v>385</v>
      </c>
      <c r="K761" t="str">
        <f>VLOOKUP(G761,species.lookup!$A$2:$I$108,2,0)</f>
        <v>Queen Parrotfish</v>
      </c>
      <c r="L761" t="str">
        <f>VLOOKUP(G761,species.lookup!$A$2:$I$108,3,0)</f>
        <v>Scarus vetula</v>
      </c>
      <c r="M761" t="str">
        <f>VLOOKUP(G761,species.lookup!$A$2:$I$108,4,0)</f>
        <v>Scaridae</v>
      </c>
      <c r="N761" t="str">
        <f>VLOOKUP(G761,species.lookup!$A$2:$I$108,5,0)</f>
        <v>Herbivores</v>
      </c>
      <c r="O761">
        <f>VLOOKUP(G761,species.lookup!$A$2:$I$108,6,0)</f>
        <v>2.5000000000000001E-2</v>
      </c>
      <c r="P761">
        <f>VLOOKUP(G761,species.lookup!$A$2:$I$108,7,0)</f>
        <v>2.9214000000000002</v>
      </c>
      <c r="Q761">
        <f t="shared" si="11"/>
        <v>20.861234677071096</v>
      </c>
    </row>
    <row r="762" spans="1:17" x14ac:dyDescent="0.2">
      <c r="A762" s="32">
        <v>44141</v>
      </c>
      <c r="B762" s="33">
        <v>0.56944444444444398</v>
      </c>
      <c r="C762" t="s">
        <v>395</v>
      </c>
      <c r="D762" t="s">
        <v>384</v>
      </c>
      <c r="E762">
        <v>3</v>
      </c>
      <c r="F762">
        <v>4.3</v>
      </c>
      <c r="G762" t="s">
        <v>324</v>
      </c>
      <c r="H762">
        <v>3</v>
      </c>
      <c r="I762">
        <v>5</v>
      </c>
      <c r="J762" t="s">
        <v>385</v>
      </c>
      <c r="K762" t="str">
        <f>VLOOKUP(G762,species.lookup!$A$2:$I$108,2,0)</f>
        <v>Queen Parrotfish</v>
      </c>
      <c r="L762" t="str">
        <f>VLOOKUP(G762,species.lookup!$A$2:$I$108,3,0)</f>
        <v>Scarus vetula</v>
      </c>
      <c r="M762" t="str">
        <f>VLOOKUP(G762,species.lookup!$A$2:$I$108,4,0)</f>
        <v>Scaridae</v>
      </c>
      <c r="N762" t="str">
        <f>VLOOKUP(G762,species.lookup!$A$2:$I$108,5,0)</f>
        <v>Herbivores</v>
      </c>
      <c r="O762">
        <f>VLOOKUP(G762,species.lookup!$A$2:$I$108,6,0)</f>
        <v>2.5000000000000001E-2</v>
      </c>
      <c r="P762">
        <f>VLOOKUP(G762,species.lookup!$A$2:$I$108,7,0)</f>
        <v>2.9214000000000002</v>
      </c>
      <c r="Q762">
        <f t="shared" si="11"/>
        <v>0.61915878909606581</v>
      </c>
    </row>
    <row r="763" spans="1:17" x14ac:dyDescent="0.2">
      <c r="A763" s="32">
        <v>44141</v>
      </c>
      <c r="B763" s="33">
        <v>0.56944444444444398</v>
      </c>
      <c r="C763" t="s">
        <v>395</v>
      </c>
      <c r="D763" t="s">
        <v>384</v>
      </c>
      <c r="E763">
        <v>3</v>
      </c>
      <c r="F763">
        <v>4.3</v>
      </c>
      <c r="G763" t="s">
        <v>346</v>
      </c>
      <c r="H763">
        <v>10</v>
      </c>
      <c r="I763">
        <v>1</v>
      </c>
      <c r="J763" t="s">
        <v>385</v>
      </c>
      <c r="K763" t="str">
        <f>VLOOKUP(G763,species.lookup!$A$2:$I$108,2,0)</f>
        <v>Stoplight Parrotfish</v>
      </c>
      <c r="L763" t="str">
        <f>VLOOKUP(G763,species.lookup!$A$2:$I$108,3,0)</f>
        <v>Sparisoma viride</v>
      </c>
      <c r="M763" t="str">
        <f>VLOOKUP(G763,species.lookup!$A$2:$I$108,4,0)</f>
        <v>Scaridae</v>
      </c>
      <c r="N763" t="str">
        <f>VLOOKUP(G763,species.lookup!$A$2:$I$108,5,0)</f>
        <v>Herbivores</v>
      </c>
      <c r="O763">
        <f>VLOOKUP(G763,species.lookup!$A$2:$I$108,6,0)</f>
        <v>2.5000000000000001E-2</v>
      </c>
      <c r="P763">
        <f>VLOOKUP(G763,species.lookup!$A$2:$I$108,7,0)</f>
        <v>2.9214000000000002</v>
      </c>
      <c r="Q763">
        <f t="shared" si="11"/>
        <v>20.861234677071096</v>
      </c>
    </row>
    <row r="764" spans="1:17" x14ac:dyDescent="0.2">
      <c r="A764" s="32">
        <v>44141</v>
      </c>
      <c r="B764" s="33">
        <v>0.56944444444444398</v>
      </c>
      <c r="C764" t="s">
        <v>395</v>
      </c>
      <c r="D764" t="s">
        <v>384</v>
      </c>
      <c r="E764">
        <v>3</v>
      </c>
      <c r="F764">
        <v>4.3</v>
      </c>
      <c r="G764" t="s">
        <v>346</v>
      </c>
      <c r="H764">
        <v>2</v>
      </c>
      <c r="I764">
        <v>1</v>
      </c>
      <c r="J764" t="s">
        <v>385</v>
      </c>
      <c r="K764" t="str">
        <f>VLOOKUP(G764,species.lookup!$A$2:$I$108,2,0)</f>
        <v>Stoplight Parrotfish</v>
      </c>
      <c r="L764" t="str">
        <f>VLOOKUP(G764,species.lookup!$A$2:$I$108,3,0)</f>
        <v>Sparisoma viride</v>
      </c>
      <c r="M764" t="str">
        <f>VLOOKUP(G764,species.lookup!$A$2:$I$108,4,0)</f>
        <v>Scaridae</v>
      </c>
      <c r="N764" t="str">
        <f>VLOOKUP(G764,species.lookup!$A$2:$I$108,5,0)</f>
        <v>Herbivores</v>
      </c>
      <c r="O764">
        <f>VLOOKUP(G764,species.lookup!$A$2:$I$108,6,0)</f>
        <v>2.5000000000000001E-2</v>
      </c>
      <c r="P764">
        <f>VLOOKUP(G764,species.lookup!$A$2:$I$108,7,0)</f>
        <v>2.9214000000000002</v>
      </c>
      <c r="Q764">
        <f t="shared" si="11"/>
        <v>0.18939523047638127</v>
      </c>
    </row>
    <row r="765" spans="1:17" x14ac:dyDescent="0.2">
      <c r="A765" s="32">
        <v>44141</v>
      </c>
      <c r="B765" s="33">
        <v>0.56944444444444398</v>
      </c>
      <c r="C765" t="s">
        <v>395</v>
      </c>
      <c r="D765" t="s">
        <v>384</v>
      </c>
      <c r="E765">
        <v>3</v>
      </c>
      <c r="F765">
        <v>4.3</v>
      </c>
      <c r="G765" t="s">
        <v>346</v>
      </c>
      <c r="H765">
        <v>6</v>
      </c>
      <c r="I765">
        <v>1</v>
      </c>
      <c r="J765" t="s">
        <v>385</v>
      </c>
      <c r="K765" t="str">
        <f>VLOOKUP(G765,species.lookup!$A$2:$I$108,2,0)</f>
        <v>Stoplight Parrotfish</v>
      </c>
      <c r="L765" t="str">
        <f>VLOOKUP(G765,species.lookup!$A$2:$I$108,3,0)</f>
        <v>Sparisoma viride</v>
      </c>
      <c r="M765" t="str">
        <f>VLOOKUP(G765,species.lookup!$A$2:$I$108,4,0)</f>
        <v>Scaridae</v>
      </c>
      <c r="N765" t="str">
        <f>VLOOKUP(G765,species.lookup!$A$2:$I$108,5,0)</f>
        <v>Herbivores</v>
      </c>
      <c r="O765">
        <f>VLOOKUP(G765,species.lookup!$A$2:$I$108,6,0)</f>
        <v>2.5000000000000001E-2</v>
      </c>
      <c r="P765">
        <f>VLOOKUP(G765,species.lookup!$A$2:$I$108,7,0)</f>
        <v>2.9214000000000002</v>
      </c>
      <c r="Q765">
        <f t="shared" si="11"/>
        <v>4.6906288624930603</v>
      </c>
    </row>
    <row r="766" spans="1:17" x14ac:dyDescent="0.2">
      <c r="A766" s="32">
        <v>44141</v>
      </c>
      <c r="B766" s="33">
        <v>0.56944444444444398</v>
      </c>
      <c r="C766" t="s">
        <v>395</v>
      </c>
      <c r="D766" t="s">
        <v>384</v>
      </c>
      <c r="E766">
        <v>3</v>
      </c>
      <c r="F766">
        <v>4.3</v>
      </c>
      <c r="G766" t="s">
        <v>346</v>
      </c>
      <c r="H766">
        <v>7</v>
      </c>
      <c r="I766">
        <v>1</v>
      </c>
      <c r="J766" t="s">
        <v>385</v>
      </c>
      <c r="K766" t="str">
        <f>VLOOKUP(G766,species.lookup!$A$2:$I$108,2,0)</f>
        <v>Stoplight Parrotfish</v>
      </c>
      <c r="L766" t="str">
        <f>VLOOKUP(G766,species.lookup!$A$2:$I$108,3,0)</f>
        <v>Sparisoma viride</v>
      </c>
      <c r="M766" t="str">
        <f>VLOOKUP(G766,species.lookup!$A$2:$I$108,4,0)</f>
        <v>Scaridae</v>
      </c>
      <c r="N766" t="str">
        <f>VLOOKUP(G766,species.lookup!$A$2:$I$108,5,0)</f>
        <v>Herbivores</v>
      </c>
      <c r="O766">
        <f>VLOOKUP(G766,species.lookup!$A$2:$I$108,6,0)</f>
        <v>2.5000000000000001E-2</v>
      </c>
      <c r="P766">
        <f>VLOOKUP(G766,species.lookup!$A$2:$I$108,7,0)</f>
        <v>2.9214000000000002</v>
      </c>
      <c r="Q766">
        <f t="shared" si="11"/>
        <v>7.3588410575586884</v>
      </c>
    </row>
    <row r="767" spans="1:17" x14ac:dyDescent="0.2">
      <c r="A767" s="32">
        <v>44141</v>
      </c>
      <c r="B767" s="33">
        <v>0.56944444444444398</v>
      </c>
      <c r="C767" t="s">
        <v>395</v>
      </c>
      <c r="D767" t="s">
        <v>384</v>
      </c>
      <c r="E767">
        <v>3</v>
      </c>
      <c r="F767">
        <v>4.3</v>
      </c>
      <c r="G767" t="s">
        <v>324</v>
      </c>
      <c r="H767">
        <v>24</v>
      </c>
      <c r="I767">
        <v>2</v>
      </c>
      <c r="J767" t="s">
        <v>387</v>
      </c>
      <c r="K767" t="str">
        <f>VLOOKUP(G767,species.lookup!$A$2:$I$108,2,0)</f>
        <v>Queen Parrotfish</v>
      </c>
      <c r="L767" t="str">
        <f>VLOOKUP(G767,species.lookup!$A$2:$I$108,3,0)</f>
        <v>Scarus vetula</v>
      </c>
      <c r="M767" t="str">
        <f>VLOOKUP(G767,species.lookup!$A$2:$I$108,4,0)</f>
        <v>Scaridae</v>
      </c>
      <c r="N767" t="str">
        <f>VLOOKUP(G767,species.lookup!$A$2:$I$108,5,0)</f>
        <v>Herbivores</v>
      </c>
      <c r="O767">
        <f>VLOOKUP(G767,species.lookup!$A$2:$I$108,6,0)</f>
        <v>2.5000000000000001E-2</v>
      </c>
      <c r="P767">
        <f>VLOOKUP(G767,species.lookup!$A$2:$I$108,7,0)</f>
        <v>2.9214000000000002</v>
      </c>
      <c r="Q767">
        <f t="shared" si="11"/>
        <v>269.20872440026932</v>
      </c>
    </row>
    <row r="768" spans="1:17" x14ac:dyDescent="0.2">
      <c r="A768" s="32">
        <v>44141</v>
      </c>
      <c r="B768" s="33">
        <v>0.56944444444444398</v>
      </c>
      <c r="C768" t="s">
        <v>395</v>
      </c>
      <c r="D768" t="s">
        <v>384</v>
      </c>
      <c r="E768">
        <v>3</v>
      </c>
      <c r="F768">
        <v>4.3</v>
      </c>
      <c r="G768" t="s">
        <v>359</v>
      </c>
      <c r="H768">
        <v>3</v>
      </c>
      <c r="I768">
        <v>1</v>
      </c>
      <c r="K768" t="str">
        <f>VLOOKUP(G768,species.lookup!$A$2:$I$108,2,0)</f>
        <v>Beaugregory</v>
      </c>
      <c r="L768" t="str">
        <f>VLOOKUP(G768,species.lookup!$A$2:$I$108,3,0)</f>
        <v>Stegastes leucostictus</v>
      </c>
      <c r="M768" t="str">
        <f>VLOOKUP(G768,species.lookup!$A$2:$I$108,4,0)</f>
        <v>Pomacentridae</v>
      </c>
      <c r="N768" t="str">
        <f>VLOOKUP(G768,species.lookup!$A$2:$I$108,5,0)</f>
        <v>Omnivores</v>
      </c>
      <c r="O768">
        <f>VLOOKUP(G768,species.lookup!$A$2:$I$108,6,0)</f>
        <v>1.9949999999999999E-2</v>
      </c>
      <c r="P768">
        <f>VLOOKUP(G768,species.lookup!$A$2:$I$108,7,0)</f>
        <v>2.95</v>
      </c>
      <c r="Q768">
        <f t="shared" si="11"/>
        <v>0.50985960061512192</v>
      </c>
    </row>
    <row r="769" spans="1:17" x14ac:dyDescent="0.2">
      <c r="A769" s="32">
        <v>44141</v>
      </c>
      <c r="B769" s="33">
        <v>0.56944444444444398</v>
      </c>
      <c r="C769" t="s">
        <v>395</v>
      </c>
      <c r="D769" t="s">
        <v>384</v>
      </c>
      <c r="E769">
        <v>3</v>
      </c>
      <c r="F769">
        <v>4.3</v>
      </c>
      <c r="G769" t="s">
        <v>39</v>
      </c>
      <c r="H769">
        <v>6</v>
      </c>
      <c r="I769">
        <v>1</v>
      </c>
      <c r="K769" t="str">
        <f>VLOOKUP(G769,species.lookup!$A$2:$I$108,2,0)</f>
        <v>Blue Tang</v>
      </c>
      <c r="L769" t="str">
        <f>VLOOKUP(G769,species.lookup!$A$2:$I$108,3,0)</f>
        <v>Acanthurus coeruleus</v>
      </c>
      <c r="M769" t="str">
        <f>VLOOKUP(G769,species.lookup!$A$2:$I$108,4,0)</f>
        <v>Acanthuridae</v>
      </c>
      <c r="N769" t="str">
        <f>VLOOKUP(G769,species.lookup!$A$2:$I$108,5,0)</f>
        <v>Herbivores</v>
      </c>
      <c r="O769">
        <f>VLOOKUP(G769,species.lookup!$A$2:$I$108,6,0)</f>
        <v>4.1500000000000002E-2</v>
      </c>
      <c r="P769">
        <f>VLOOKUP(G769,species.lookup!$A$2:$I$108,7,0)</f>
        <v>2.8346</v>
      </c>
      <c r="Q769">
        <f t="shared" si="11"/>
        <v>6.6649305917024986</v>
      </c>
    </row>
    <row r="770" spans="1:17" x14ac:dyDescent="0.2">
      <c r="A770" s="32">
        <v>44141</v>
      </c>
      <c r="B770" s="33">
        <v>0.56944444444444398</v>
      </c>
      <c r="C770" t="s">
        <v>395</v>
      </c>
      <c r="D770" t="s">
        <v>384</v>
      </c>
      <c r="E770">
        <v>3</v>
      </c>
      <c r="F770">
        <v>4.3</v>
      </c>
      <c r="G770" t="s">
        <v>30</v>
      </c>
      <c r="H770">
        <v>6</v>
      </c>
      <c r="I770">
        <v>1</v>
      </c>
      <c r="K770" t="str">
        <f>VLOOKUP(G770,species.lookup!$A$2:$I$108,2,0)</f>
        <v>Ocean Surgeonfish</v>
      </c>
      <c r="L770" t="str">
        <f>VLOOKUP(G770,species.lookup!$A$2:$I$108,3,0)</f>
        <v>Acanthurus bahianus</v>
      </c>
      <c r="M770" t="str">
        <f>VLOOKUP(G770,species.lookup!$A$2:$I$108,4,0)</f>
        <v>Acanthuridae</v>
      </c>
      <c r="N770" t="str">
        <f>VLOOKUP(G770,species.lookup!$A$2:$I$108,5,0)</f>
        <v>Herbivores</v>
      </c>
      <c r="O770">
        <f>VLOOKUP(G770,species.lookup!$A$2:$I$108,6,0)</f>
        <v>2.3699999999999999E-2</v>
      </c>
      <c r="P770">
        <f>VLOOKUP(G770,species.lookup!$A$2:$I$108,7,0)</f>
        <v>2.9752000000000001</v>
      </c>
      <c r="Q770">
        <f t="shared" si="11"/>
        <v>4.896705059076262</v>
      </c>
    </row>
    <row r="771" spans="1:17" x14ac:dyDescent="0.2">
      <c r="A771" s="32">
        <v>44141</v>
      </c>
      <c r="B771" s="33">
        <v>0.56944444444444398</v>
      </c>
      <c r="C771" t="s">
        <v>395</v>
      </c>
      <c r="D771" t="s">
        <v>384</v>
      </c>
      <c r="E771">
        <v>3</v>
      </c>
      <c r="F771">
        <v>4.3</v>
      </c>
      <c r="G771" t="s">
        <v>321</v>
      </c>
      <c r="H771">
        <v>5</v>
      </c>
      <c r="I771">
        <v>2</v>
      </c>
      <c r="J771" t="s">
        <v>385</v>
      </c>
      <c r="K771" t="str">
        <f>VLOOKUP(G771,species.lookup!$A$2:$I$108,2,0)</f>
        <v>Princess Parrotfish</v>
      </c>
      <c r="L771" t="str">
        <f>VLOOKUP(G771,species.lookup!$A$2:$I$108,3,0)</f>
        <v>Scarus taeniopterus</v>
      </c>
      <c r="M771" t="str">
        <f>VLOOKUP(G771,species.lookup!$A$2:$I$108,4,0)</f>
        <v>Scaridae</v>
      </c>
      <c r="N771" t="str">
        <f>VLOOKUP(G771,species.lookup!$A$2:$I$108,5,0)</f>
        <v>Herbivores</v>
      </c>
      <c r="O771">
        <f>VLOOKUP(G771,species.lookup!$A$2:$I$108,6,0)</f>
        <v>3.3500000000000002E-2</v>
      </c>
      <c r="P771">
        <f>VLOOKUP(G771,species.lookup!$A$2:$I$108,7,0)</f>
        <v>2.7086000000000001</v>
      </c>
      <c r="Q771">
        <f t="shared" ref="Q771:Q834" si="12">O771*H771^P771</f>
        <v>2.6198411586557824</v>
      </c>
    </row>
    <row r="772" spans="1:17" x14ac:dyDescent="0.2">
      <c r="A772" s="32">
        <v>44141</v>
      </c>
      <c r="B772" s="33">
        <v>0.56944444444444398</v>
      </c>
      <c r="C772" t="s">
        <v>395</v>
      </c>
      <c r="D772" t="s">
        <v>384</v>
      </c>
      <c r="E772">
        <v>3</v>
      </c>
      <c r="F772">
        <v>4.3</v>
      </c>
      <c r="G772" t="s">
        <v>324</v>
      </c>
      <c r="H772">
        <v>5</v>
      </c>
      <c r="I772">
        <v>20</v>
      </c>
      <c r="J772" t="s">
        <v>385</v>
      </c>
      <c r="K772" t="str">
        <f>VLOOKUP(G772,species.lookup!$A$2:$I$108,2,0)</f>
        <v>Queen Parrotfish</v>
      </c>
      <c r="L772" t="str">
        <f>VLOOKUP(G772,species.lookup!$A$2:$I$108,3,0)</f>
        <v>Scarus vetula</v>
      </c>
      <c r="M772" t="str">
        <f>VLOOKUP(G772,species.lookup!$A$2:$I$108,4,0)</f>
        <v>Scaridae</v>
      </c>
      <c r="N772" t="str">
        <f>VLOOKUP(G772,species.lookup!$A$2:$I$108,5,0)</f>
        <v>Herbivores</v>
      </c>
      <c r="O772">
        <f>VLOOKUP(G772,species.lookup!$A$2:$I$108,6,0)</f>
        <v>2.5000000000000001E-2</v>
      </c>
      <c r="P772">
        <f>VLOOKUP(G772,species.lookup!$A$2:$I$108,7,0)</f>
        <v>2.9214000000000002</v>
      </c>
      <c r="Q772">
        <f t="shared" si="12"/>
        <v>2.7536642058777425</v>
      </c>
    </row>
    <row r="773" spans="1:17" x14ac:dyDescent="0.2">
      <c r="A773" s="32">
        <v>44141</v>
      </c>
      <c r="B773" s="33">
        <v>0.56944444444444398</v>
      </c>
      <c r="C773" t="s">
        <v>395</v>
      </c>
      <c r="D773" t="s">
        <v>384</v>
      </c>
      <c r="E773">
        <v>3</v>
      </c>
      <c r="F773">
        <v>4.3</v>
      </c>
      <c r="G773" t="s">
        <v>318</v>
      </c>
      <c r="H773">
        <v>8</v>
      </c>
      <c r="I773">
        <v>10</v>
      </c>
      <c r="J773" t="s">
        <v>385</v>
      </c>
      <c r="K773" t="str">
        <f>VLOOKUP(G773,species.lookup!$A$2:$I$108,2,0)</f>
        <v>Striped Parrotfish</v>
      </c>
      <c r="L773" t="str">
        <f>VLOOKUP(G773,species.lookup!$A$2:$I$108,3,0)</f>
        <v>Scarus iserti</v>
      </c>
      <c r="M773" t="str">
        <f>VLOOKUP(G773,species.lookup!$A$2:$I$108,4,0)</f>
        <v>Scaridae</v>
      </c>
      <c r="N773" t="str">
        <f>VLOOKUP(G773,species.lookup!$A$2:$I$108,5,0)</f>
        <v>Herbivores</v>
      </c>
      <c r="O773">
        <f>VLOOKUP(G773,species.lookup!$A$2:$I$108,6,0)</f>
        <v>1.47E-2</v>
      </c>
      <c r="P773">
        <f>VLOOKUP(G773,species.lookup!$A$2:$I$108,7,0)</f>
        <v>3.0548000000000002</v>
      </c>
      <c r="Q773">
        <f t="shared" si="12"/>
        <v>8.4348356905685886</v>
      </c>
    </row>
    <row r="774" spans="1:17" x14ac:dyDescent="0.2">
      <c r="A774" s="32">
        <v>44141</v>
      </c>
      <c r="B774" s="33">
        <v>0.56944444444444398</v>
      </c>
      <c r="C774" t="s">
        <v>395</v>
      </c>
      <c r="D774" t="s">
        <v>384</v>
      </c>
      <c r="E774">
        <v>3</v>
      </c>
      <c r="F774">
        <v>4.3</v>
      </c>
      <c r="G774" t="s">
        <v>318</v>
      </c>
      <c r="H774">
        <v>14</v>
      </c>
      <c r="I774">
        <v>4</v>
      </c>
      <c r="J774" t="s">
        <v>387</v>
      </c>
      <c r="K774" t="str">
        <f>VLOOKUP(G774,species.lookup!$A$2:$I$108,2,0)</f>
        <v>Striped Parrotfish</v>
      </c>
      <c r="L774" t="str">
        <f>VLOOKUP(G774,species.lookup!$A$2:$I$108,3,0)</f>
        <v>Scarus iserti</v>
      </c>
      <c r="M774" t="str">
        <f>VLOOKUP(G774,species.lookup!$A$2:$I$108,4,0)</f>
        <v>Scaridae</v>
      </c>
      <c r="N774" t="str">
        <f>VLOOKUP(G774,species.lookup!$A$2:$I$108,5,0)</f>
        <v>Herbivores</v>
      </c>
      <c r="O774">
        <f>VLOOKUP(G774,species.lookup!$A$2:$I$108,6,0)</f>
        <v>1.47E-2</v>
      </c>
      <c r="P774">
        <f>VLOOKUP(G774,species.lookup!$A$2:$I$108,7,0)</f>
        <v>3.0548000000000002</v>
      </c>
      <c r="Q774">
        <f t="shared" si="12"/>
        <v>46.613236474289479</v>
      </c>
    </row>
    <row r="775" spans="1:17" x14ac:dyDescent="0.2">
      <c r="A775" s="32">
        <v>44141</v>
      </c>
      <c r="B775" s="33">
        <v>0.56944444444444398</v>
      </c>
      <c r="C775" t="s">
        <v>395</v>
      </c>
      <c r="D775" t="s">
        <v>384</v>
      </c>
      <c r="E775">
        <v>3</v>
      </c>
      <c r="F775">
        <v>4.3</v>
      </c>
      <c r="G775" t="s">
        <v>318</v>
      </c>
      <c r="H775">
        <v>12</v>
      </c>
      <c r="I775">
        <v>4</v>
      </c>
      <c r="J775" t="s">
        <v>387</v>
      </c>
      <c r="K775" t="str">
        <f>VLOOKUP(G775,species.lookup!$A$2:$I$108,2,0)</f>
        <v>Striped Parrotfish</v>
      </c>
      <c r="L775" t="str">
        <f>VLOOKUP(G775,species.lookup!$A$2:$I$108,3,0)</f>
        <v>Scarus iserti</v>
      </c>
      <c r="M775" t="str">
        <f>VLOOKUP(G775,species.lookup!$A$2:$I$108,4,0)</f>
        <v>Scaridae</v>
      </c>
      <c r="N775" t="str">
        <f>VLOOKUP(G775,species.lookup!$A$2:$I$108,5,0)</f>
        <v>Herbivores</v>
      </c>
      <c r="O775">
        <f>VLOOKUP(G775,species.lookup!$A$2:$I$108,6,0)</f>
        <v>1.47E-2</v>
      </c>
      <c r="P775">
        <f>VLOOKUP(G775,species.lookup!$A$2:$I$108,7,0)</f>
        <v>3.0548000000000002</v>
      </c>
      <c r="Q775">
        <f t="shared" si="12"/>
        <v>29.107184931818338</v>
      </c>
    </row>
    <row r="776" spans="1:17" x14ac:dyDescent="0.2">
      <c r="A776" s="32">
        <v>44141</v>
      </c>
      <c r="B776" s="33">
        <v>0.56944444444444398</v>
      </c>
      <c r="C776" t="s">
        <v>395</v>
      </c>
      <c r="D776" t="s">
        <v>384</v>
      </c>
      <c r="E776">
        <v>3</v>
      </c>
      <c r="F776">
        <v>4.3</v>
      </c>
      <c r="G776" t="s">
        <v>39</v>
      </c>
      <c r="H776">
        <v>5</v>
      </c>
      <c r="I776">
        <v>1</v>
      </c>
      <c r="K776" t="str">
        <f>VLOOKUP(G776,species.lookup!$A$2:$I$108,2,0)</f>
        <v>Blue Tang</v>
      </c>
      <c r="L776" t="str">
        <f>VLOOKUP(G776,species.lookup!$A$2:$I$108,3,0)</f>
        <v>Acanthurus coeruleus</v>
      </c>
      <c r="M776" t="str">
        <f>VLOOKUP(G776,species.lookup!$A$2:$I$108,4,0)</f>
        <v>Acanthuridae</v>
      </c>
      <c r="N776" t="str">
        <f>VLOOKUP(G776,species.lookup!$A$2:$I$108,5,0)</f>
        <v>Herbivores</v>
      </c>
      <c r="O776">
        <f>VLOOKUP(G776,species.lookup!$A$2:$I$108,6,0)</f>
        <v>4.1500000000000002E-2</v>
      </c>
      <c r="P776">
        <f>VLOOKUP(G776,species.lookup!$A$2:$I$108,7,0)</f>
        <v>2.8346</v>
      </c>
      <c r="Q776">
        <f t="shared" si="12"/>
        <v>3.9751037756219527</v>
      </c>
    </row>
    <row r="777" spans="1:17" x14ac:dyDescent="0.2">
      <c r="A777" s="32">
        <v>44141</v>
      </c>
      <c r="B777" s="33">
        <v>0.56944444444444398</v>
      </c>
      <c r="C777" t="s">
        <v>395</v>
      </c>
      <c r="D777" t="s">
        <v>384</v>
      </c>
      <c r="E777">
        <v>3</v>
      </c>
      <c r="F777">
        <v>4.3</v>
      </c>
      <c r="G777" t="s">
        <v>30</v>
      </c>
      <c r="H777">
        <v>13</v>
      </c>
      <c r="I777">
        <v>2</v>
      </c>
      <c r="K777" t="str">
        <f>VLOOKUP(G777,species.lookup!$A$2:$I$108,2,0)</f>
        <v>Ocean Surgeonfish</v>
      </c>
      <c r="L777" t="str">
        <f>VLOOKUP(G777,species.lookup!$A$2:$I$108,3,0)</f>
        <v>Acanthurus bahianus</v>
      </c>
      <c r="M777" t="str">
        <f>VLOOKUP(G777,species.lookup!$A$2:$I$108,4,0)</f>
        <v>Acanthuridae</v>
      </c>
      <c r="N777" t="str">
        <f>VLOOKUP(G777,species.lookup!$A$2:$I$108,5,0)</f>
        <v>Herbivores</v>
      </c>
      <c r="O777">
        <f>VLOOKUP(G777,species.lookup!$A$2:$I$108,6,0)</f>
        <v>2.3699999999999999E-2</v>
      </c>
      <c r="P777">
        <f>VLOOKUP(G777,species.lookup!$A$2:$I$108,7,0)</f>
        <v>2.9752000000000001</v>
      </c>
      <c r="Q777">
        <f t="shared" si="12"/>
        <v>48.859903826460787</v>
      </c>
    </row>
    <row r="778" spans="1:17" x14ac:dyDescent="0.2">
      <c r="A778" s="32">
        <v>44141</v>
      </c>
      <c r="B778" s="33">
        <v>0.56944444444444398</v>
      </c>
      <c r="C778" t="s">
        <v>395</v>
      </c>
      <c r="D778" t="s">
        <v>384</v>
      </c>
      <c r="E778">
        <v>3</v>
      </c>
      <c r="F778">
        <v>4.3</v>
      </c>
      <c r="G778" t="s">
        <v>30</v>
      </c>
      <c r="H778">
        <v>16</v>
      </c>
      <c r="I778">
        <v>1</v>
      </c>
      <c r="K778" t="str">
        <f>VLOOKUP(G778,species.lookup!$A$2:$I$108,2,0)</f>
        <v>Ocean Surgeonfish</v>
      </c>
      <c r="L778" t="str">
        <f>VLOOKUP(G778,species.lookup!$A$2:$I$108,3,0)</f>
        <v>Acanthurus bahianus</v>
      </c>
      <c r="M778" t="str">
        <f>VLOOKUP(G778,species.lookup!$A$2:$I$108,4,0)</f>
        <v>Acanthuridae</v>
      </c>
      <c r="N778" t="str">
        <f>VLOOKUP(G778,species.lookup!$A$2:$I$108,5,0)</f>
        <v>Herbivores</v>
      </c>
      <c r="O778">
        <f>VLOOKUP(G778,species.lookup!$A$2:$I$108,6,0)</f>
        <v>2.3699999999999999E-2</v>
      </c>
      <c r="P778">
        <f>VLOOKUP(G778,species.lookup!$A$2:$I$108,7,0)</f>
        <v>2.9752000000000001</v>
      </c>
      <c r="Q778">
        <f t="shared" si="12"/>
        <v>90.624603280134849</v>
      </c>
    </row>
    <row r="779" spans="1:17" x14ac:dyDescent="0.2">
      <c r="A779" s="32">
        <v>44141</v>
      </c>
      <c r="B779" s="33">
        <v>0.56944444444444398</v>
      </c>
      <c r="C779" t="s">
        <v>395</v>
      </c>
      <c r="D779" t="s">
        <v>384</v>
      </c>
      <c r="E779">
        <v>3</v>
      </c>
      <c r="F779">
        <v>4.3</v>
      </c>
      <c r="G779" t="s">
        <v>324</v>
      </c>
      <c r="H779">
        <v>18</v>
      </c>
      <c r="I779">
        <v>1</v>
      </c>
      <c r="J779" t="s">
        <v>387</v>
      </c>
      <c r="K779" t="str">
        <f>VLOOKUP(G779,species.lookup!$A$2:$I$108,2,0)</f>
        <v>Queen Parrotfish</v>
      </c>
      <c r="L779" t="str">
        <f>VLOOKUP(G779,species.lookup!$A$2:$I$108,3,0)</f>
        <v>Scarus vetula</v>
      </c>
      <c r="M779" t="str">
        <f>VLOOKUP(G779,species.lookup!$A$2:$I$108,4,0)</f>
        <v>Scaridae</v>
      </c>
      <c r="N779" t="str">
        <f>VLOOKUP(G779,species.lookup!$A$2:$I$108,5,0)</f>
        <v>Herbivores</v>
      </c>
      <c r="O779">
        <f>VLOOKUP(G779,species.lookup!$A$2:$I$108,6,0)</f>
        <v>2.5000000000000001E-2</v>
      </c>
      <c r="P779">
        <f>VLOOKUP(G779,species.lookup!$A$2:$I$108,7,0)</f>
        <v>2.9214000000000002</v>
      </c>
      <c r="Q779">
        <f t="shared" si="12"/>
        <v>116.16976346401027</v>
      </c>
    </row>
    <row r="780" spans="1:17" x14ac:dyDescent="0.2">
      <c r="A780" s="32">
        <v>44141</v>
      </c>
      <c r="B780" s="33">
        <v>0.56944444444444398</v>
      </c>
      <c r="C780" t="s">
        <v>395</v>
      </c>
      <c r="D780" t="s">
        <v>384</v>
      </c>
      <c r="E780">
        <v>3</v>
      </c>
      <c r="F780">
        <v>4.3</v>
      </c>
      <c r="G780" t="s">
        <v>318</v>
      </c>
      <c r="H780">
        <v>13</v>
      </c>
      <c r="I780">
        <v>1</v>
      </c>
      <c r="J780" t="s">
        <v>386</v>
      </c>
      <c r="K780" t="str">
        <f>VLOOKUP(G780,species.lookup!$A$2:$I$108,2,0)</f>
        <v>Striped Parrotfish</v>
      </c>
      <c r="L780" t="str">
        <f>VLOOKUP(G780,species.lookup!$A$2:$I$108,3,0)</f>
        <v>Scarus iserti</v>
      </c>
      <c r="M780" t="str">
        <f>VLOOKUP(G780,species.lookup!$A$2:$I$108,4,0)</f>
        <v>Scaridae</v>
      </c>
      <c r="N780" t="str">
        <f>VLOOKUP(G780,species.lookup!$A$2:$I$108,5,0)</f>
        <v>Herbivores</v>
      </c>
      <c r="O780">
        <f>VLOOKUP(G780,species.lookup!$A$2:$I$108,6,0)</f>
        <v>1.47E-2</v>
      </c>
      <c r="P780">
        <f>VLOOKUP(G780,species.lookup!$A$2:$I$108,7,0)</f>
        <v>3.0548000000000002</v>
      </c>
      <c r="Q780">
        <f t="shared" si="12"/>
        <v>37.169908103492105</v>
      </c>
    </row>
    <row r="781" spans="1:17" x14ac:dyDescent="0.2">
      <c r="A781" s="32">
        <v>44141</v>
      </c>
      <c r="B781" s="33">
        <v>0.56944444444444398</v>
      </c>
      <c r="C781" t="s">
        <v>395</v>
      </c>
      <c r="D781" t="s">
        <v>384</v>
      </c>
      <c r="E781">
        <v>3</v>
      </c>
      <c r="F781">
        <v>4.3</v>
      </c>
      <c r="G781" t="s">
        <v>318</v>
      </c>
      <c r="H781">
        <v>12</v>
      </c>
      <c r="I781">
        <v>10</v>
      </c>
      <c r="J781" t="s">
        <v>387</v>
      </c>
      <c r="K781" t="str">
        <f>VLOOKUP(G781,species.lookup!$A$2:$I$108,2,0)</f>
        <v>Striped Parrotfish</v>
      </c>
      <c r="L781" t="str">
        <f>VLOOKUP(G781,species.lookup!$A$2:$I$108,3,0)</f>
        <v>Scarus iserti</v>
      </c>
      <c r="M781" t="str">
        <f>VLOOKUP(G781,species.lookup!$A$2:$I$108,4,0)</f>
        <v>Scaridae</v>
      </c>
      <c r="N781" t="str">
        <f>VLOOKUP(G781,species.lookup!$A$2:$I$108,5,0)</f>
        <v>Herbivores</v>
      </c>
      <c r="O781">
        <f>VLOOKUP(G781,species.lookup!$A$2:$I$108,6,0)</f>
        <v>1.47E-2</v>
      </c>
      <c r="P781">
        <f>VLOOKUP(G781,species.lookup!$A$2:$I$108,7,0)</f>
        <v>3.0548000000000002</v>
      </c>
      <c r="Q781">
        <f t="shared" si="12"/>
        <v>29.107184931818338</v>
      </c>
    </row>
    <row r="782" spans="1:17" x14ac:dyDescent="0.2">
      <c r="A782" s="32">
        <v>44141</v>
      </c>
      <c r="B782" s="33">
        <v>0.56944444444444398</v>
      </c>
      <c r="C782" t="s">
        <v>395</v>
      </c>
      <c r="D782" t="s">
        <v>384</v>
      </c>
      <c r="E782">
        <v>3</v>
      </c>
      <c r="F782">
        <v>4.3</v>
      </c>
      <c r="G782" t="s">
        <v>318</v>
      </c>
      <c r="H782">
        <v>10</v>
      </c>
      <c r="I782">
        <v>10</v>
      </c>
      <c r="J782" t="s">
        <v>385</v>
      </c>
      <c r="K782" t="str">
        <f>VLOOKUP(G782,species.lookup!$A$2:$I$108,2,0)</f>
        <v>Striped Parrotfish</v>
      </c>
      <c r="L782" t="str">
        <f>VLOOKUP(G782,species.lookup!$A$2:$I$108,3,0)</f>
        <v>Scarus iserti</v>
      </c>
      <c r="M782" t="str">
        <f>VLOOKUP(G782,species.lookup!$A$2:$I$108,4,0)</f>
        <v>Scaridae</v>
      </c>
      <c r="N782" t="str">
        <f>VLOOKUP(G782,species.lookup!$A$2:$I$108,5,0)</f>
        <v>Herbivores</v>
      </c>
      <c r="O782">
        <f>VLOOKUP(G782,species.lookup!$A$2:$I$108,6,0)</f>
        <v>1.47E-2</v>
      </c>
      <c r="P782">
        <f>VLOOKUP(G782,species.lookup!$A$2:$I$108,7,0)</f>
        <v>3.0548000000000002</v>
      </c>
      <c r="Q782">
        <f t="shared" si="12"/>
        <v>16.676977189904147</v>
      </c>
    </row>
    <row r="783" spans="1:17" x14ac:dyDescent="0.2">
      <c r="A783" s="32">
        <v>44141</v>
      </c>
      <c r="B783" s="33">
        <v>0.56944444444444398</v>
      </c>
      <c r="C783" t="s">
        <v>395</v>
      </c>
      <c r="D783" t="s">
        <v>384</v>
      </c>
      <c r="E783">
        <v>4</v>
      </c>
      <c r="F783">
        <v>2.9</v>
      </c>
      <c r="G783" t="s">
        <v>346</v>
      </c>
      <c r="H783">
        <v>18</v>
      </c>
      <c r="I783">
        <v>1</v>
      </c>
      <c r="J783" t="s">
        <v>387</v>
      </c>
      <c r="K783" t="str">
        <f>VLOOKUP(G783,species.lookup!$A$2:$I$108,2,0)</f>
        <v>Stoplight Parrotfish</v>
      </c>
      <c r="L783" t="str">
        <f>VLOOKUP(G783,species.lookup!$A$2:$I$108,3,0)</f>
        <v>Sparisoma viride</v>
      </c>
      <c r="M783" t="str">
        <f>VLOOKUP(G783,species.lookup!$A$2:$I$108,4,0)</f>
        <v>Scaridae</v>
      </c>
      <c r="N783" t="str">
        <f>VLOOKUP(G783,species.lookup!$A$2:$I$108,5,0)</f>
        <v>Herbivores</v>
      </c>
      <c r="O783">
        <f>VLOOKUP(G783,species.lookup!$A$2:$I$108,6,0)</f>
        <v>2.5000000000000001E-2</v>
      </c>
      <c r="P783">
        <f>VLOOKUP(G783,species.lookup!$A$2:$I$108,7,0)</f>
        <v>2.9214000000000002</v>
      </c>
      <c r="Q783">
        <f t="shared" si="12"/>
        <v>116.16976346401027</v>
      </c>
    </row>
    <row r="784" spans="1:17" x14ac:dyDescent="0.2">
      <c r="A784" s="32">
        <v>44141</v>
      </c>
      <c r="B784" s="33">
        <v>0.56944444444444398</v>
      </c>
      <c r="C784" t="s">
        <v>395</v>
      </c>
      <c r="D784" t="s">
        <v>384</v>
      </c>
      <c r="E784">
        <v>4</v>
      </c>
      <c r="F784">
        <v>2.9</v>
      </c>
      <c r="G784" t="s">
        <v>346</v>
      </c>
      <c r="H784">
        <v>12</v>
      </c>
      <c r="I784">
        <v>1</v>
      </c>
      <c r="J784" t="s">
        <v>387</v>
      </c>
      <c r="K784" t="str">
        <f>VLOOKUP(G784,species.lookup!$A$2:$I$108,2,0)</f>
        <v>Stoplight Parrotfish</v>
      </c>
      <c r="L784" t="str">
        <f>VLOOKUP(G784,species.lookup!$A$2:$I$108,3,0)</f>
        <v>Sparisoma viride</v>
      </c>
      <c r="M784" t="str">
        <f>VLOOKUP(G784,species.lookup!$A$2:$I$108,4,0)</f>
        <v>Scaridae</v>
      </c>
      <c r="N784" t="str">
        <f>VLOOKUP(G784,species.lookup!$A$2:$I$108,5,0)</f>
        <v>Herbivores</v>
      </c>
      <c r="O784">
        <f>VLOOKUP(G784,species.lookup!$A$2:$I$108,6,0)</f>
        <v>2.5000000000000001E-2</v>
      </c>
      <c r="P784">
        <f>VLOOKUP(G784,species.lookup!$A$2:$I$108,7,0)</f>
        <v>2.9214000000000002</v>
      </c>
      <c r="Q784">
        <f t="shared" si="12"/>
        <v>35.535309379641568</v>
      </c>
    </row>
    <row r="785" spans="1:17" x14ac:dyDescent="0.2">
      <c r="A785" s="32">
        <v>44141</v>
      </c>
      <c r="B785" s="33">
        <v>0.56944444444444398</v>
      </c>
      <c r="C785" t="s">
        <v>395</v>
      </c>
      <c r="D785" t="s">
        <v>384</v>
      </c>
      <c r="E785">
        <v>4</v>
      </c>
      <c r="F785">
        <v>2.9</v>
      </c>
      <c r="G785" t="s">
        <v>346</v>
      </c>
      <c r="H785">
        <v>8</v>
      </c>
      <c r="I785">
        <v>1</v>
      </c>
      <c r="J785" t="s">
        <v>385</v>
      </c>
      <c r="K785" t="str">
        <f>VLOOKUP(G785,species.lookup!$A$2:$I$108,2,0)</f>
        <v>Stoplight Parrotfish</v>
      </c>
      <c r="L785" t="str">
        <f>VLOOKUP(G785,species.lookup!$A$2:$I$108,3,0)</f>
        <v>Sparisoma viride</v>
      </c>
      <c r="M785" t="str">
        <f>VLOOKUP(G785,species.lookup!$A$2:$I$108,4,0)</f>
        <v>Scaridae</v>
      </c>
      <c r="N785" t="str">
        <f>VLOOKUP(G785,species.lookup!$A$2:$I$108,5,0)</f>
        <v>Herbivores</v>
      </c>
      <c r="O785">
        <f>VLOOKUP(G785,species.lookup!$A$2:$I$108,6,0)</f>
        <v>2.5000000000000001E-2</v>
      </c>
      <c r="P785">
        <f>VLOOKUP(G785,species.lookup!$A$2:$I$108,7,0)</f>
        <v>2.9214000000000002</v>
      </c>
      <c r="Q785">
        <f t="shared" si="12"/>
        <v>10.869938743553069</v>
      </c>
    </row>
    <row r="786" spans="1:17" x14ac:dyDescent="0.2">
      <c r="A786" s="32">
        <v>44141</v>
      </c>
      <c r="B786" s="33">
        <v>0.56944444444444398</v>
      </c>
      <c r="C786" t="s">
        <v>395</v>
      </c>
      <c r="D786" t="s">
        <v>384</v>
      </c>
      <c r="E786">
        <v>4</v>
      </c>
      <c r="F786">
        <v>2.9</v>
      </c>
      <c r="G786" t="s">
        <v>346</v>
      </c>
      <c r="H786">
        <v>3</v>
      </c>
      <c r="I786">
        <v>2</v>
      </c>
      <c r="J786" t="s">
        <v>385</v>
      </c>
      <c r="K786" t="str">
        <f>VLOOKUP(G786,species.lookup!$A$2:$I$108,2,0)</f>
        <v>Stoplight Parrotfish</v>
      </c>
      <c r="L786" t="str">
        <f>VLOOKUP(G786,species.lookup!$A$2:$I$108,3,0)</f>
        <v>Sparisoma viride</v>
      </c>
      <c r="M786" t="str">
        <f>VLOOKUP(G786,species.lookup!$A$2:$I$108,4,0)</f>
        <v>Scaridae</v>
      </c>
      <c r="N786" t="str">
        <f>VLOOKUP(G786,species.lookup!$A$2:$I$108,5,0)</f>
        <v>Herbivores</v>
      </c>
      <c r="O786">
        <f>VLOOKUP(G786,species.lookup!$A$2:$I$108,6,0)</f>
        <v>2.5000000000000001E-2</v>
      </c>
      <c r="P786">
        <f>VLOOKUP(G786,species.lookup!$A$2:$I$108,7,0)</f>
        <v>2.9214000000000002</v>
      </c>
      <c r="Q786">
        <f t="shared" si="12"/>
        <v>0.61915878909606581</v>
      </c>
    </row>
    <row r="787" spans="1:17" x14ac:dyDescent="0.2">
      <c r="A787" s="32">
        <v>44141</v>
      </c>
      <c r="B787" s="33">
        <v>0.56944444444444398</v>
      </c>
      <c r="C787" t="s">
        <v>395</v>
      </c>
      <c r="D787" t="s">
        <v>384</v>
      </c>
      <c r="E787">
        <v>4</v>
      </c>
      <c r="F787">
        <v>2.9</v>
      </c>
      <c r="G787" t="s">
        <v>318</v>
      </c>
      <c r="H787">
        <v>8</v>
      </c>
      <c r="I787">
        <v>1</v>
      </c>
      <c r="J787" t="s">
        <v>385</v>
      </c>
      <c r="K787" t="str">
        <f>VLOOKUP(G787,species.lookup!$A$2:$I$108,2,0)</f>
        <v>Striped Parrotfish</v>
      </c>
      <c r="L787" t="str">
        <f>VLOOKUP(G787,species.lookup!$A$2:$I$108,3,0)</f>
        <v>Scarus iserti</v>
      </c>
      <c r="M787" t="str">
        <f>VLOOKUP(G787,species.lookup!$A$2:$I$108,4,0)</f>
        <v>Scaridae</v>
      </c>
      <c r="N787" t="str">
        <f>VLOOKUP(G787,species.lookup!$A$2:$I$108,5,0)</f>
        <v>Herbivores</v>
      </c>
      <c r="O787">
        <f>VLOOKUP(G787,species.lookup!$A$2:$I$108,6,0)</f>
        <v>1.47E-2</v>
      </c>
      <c r="P787">
        <f>VLOOKUP(G787,species.lookup!$A$2:$I$108,7,0)</f>
        <v>3.0548000000000002</v>
      </c>
      <c r="Q787">
        <f t="shared" si="12"/>
        <v>8.4348356905685886</v>
      </c>
    </row>
    <row r="788" spans="1:17" x14ac:dyDescent="0.2">
      <c r="A788" s="32">
        <v>44141</v>
      </c>
      <c r="B788" s="33">
        <v>0.56944444444444398</v>
      </c>
      <c r="C788" t="s">
        <v>395</v>
      </c>
      <c r="D788" t="s">
        <v>384</v>
      </c>
      <c r="E788">
        <v>4</v>
      </c>
      <c r="F788">
        <v>2.9</v>
      </c>
      <c r="G788" t="s">
        <v>318</v>
      </c>
      <c r="H788">
        <v>10</v>
      </c>
      <c r="I788">
        <v>1</v>
      </c>
      <c r="J788" t="s">
        <v>385</v>
      </c>
      <c r="K788" t="str">
        <f>VLOOKUP(G788,species.lookup!$A$2:$I$108,2,0)</f>
        <v>Striped Parrotfish</v>
      </c>
      <c r="L788" t="str">
        <f>VLOOKUP(G788,species.lookup!$A$2:$I$108,3,0)</f>
        <v>Scarus iserti</v>
      </c>
      <c r="M788" t="str">
        <f>VLOOKUP(G788,species.lookup!$A$2:$I$108,4,0)</f>
        <v>Scaridae</v>
      </c>
      <c r="N788" t="str">
        <f>VLOOKUP(G788,species.lookup!$A$2:$I$108,5,0)</f>
        <v>Herbivores</v>
      </c>
      <c r="O788">
        <f>VLOOKUP(G788,species.lookup!$A$2:$I$108,6,0)</f>
        <v>1.47E-2</v>
      </c>
      <c r="P788">
        <f>VLOOKUP(G788,species.lookup!$A$2:$I$108,7,0)</f>
        <v>3.0548000000000002</v>
      </c>
      <c r="Q788">
        <f t="shared" si="12"/>
        <v>16.676977189904147</v>
      </c>
    </row>
    <row r="789" spans="1:17" x14ac:dyDescent="0.2">
      <c r="A789" s="32">
        <v>44141</v>
      </c>
      <c r="B789" s="33">
        <v>0.56944444444444398</v>
      </c>
      <c r="C789" t="s">
        <v>395</v>
      </c>
      <c r="D789" t="s">
        <v>384</v>
      </c>
      <c r="E789">
        <v>4</v>
      </c>
      <c r="F789">
        <v>2.9</v>
      </c>
      <c r="G789" t="s">
        <v>318</v>
      </c>
      <c r="H789">
        <v>3</v>
      </c>
      <c r="I789">
        <v>5</v>
      </c>
      <c r="J789" t="s">
        <v>385</v>
      </c>
      <c r="K789" t="str">
        <f>VLOOKUP(G789,species.lookup!$A$2:$I$108,2,0)</f>
        <v>Striped Parrotfish</v>
      </c>
      <c r="L789" t="str">
        <f>VLOOKUP(G789,species.lookup!$A$2:$I$108,3,0)</f>
        <v>Scarus iserti</v>
      </c>
      <c r="M789" t="str">
        <f>VLOOKUP(G789,species.lookup!$A$2:$I$108,4,0)</f>
        <v>Scaridae</v>
      </c>
      <c r="N789" t="str">
        <f>VLOOKUP(G789,species.lookup!$A$2:$I$108,5,0)</f>
        <v>Herbivores</v>
      </c>
      <c r="O789">
        <f>VLOOKUP(G789,species.lookup!$A$2:$I$108,6,0)</f>
        <v>1.47E-2</v>
      </c>
      <c r="P789">
        <f>VLOOKUP(G789,species.lookup!$A$2:$I$108,7,0)</f>
        <v>3.0548000000000002</v>
      </c>
      <c r="Q789">
        <f t="shared" si="12"/>
        <v>0.42152888881536776</v>
      </c>
    </row>
    <row r="790" spans="1:17" x14ac:dyDescent="0.2">
      <c r="A790" s="32">
        <v>44141</v>
      </c>
      <c r="B790" s="33">
        <v>0.56944444444444398</v>
      </c>
      <c r="C790" t="s">
        <v>395</v>
      </c>
      <c r="D790" t="s">
        <v>384</v>
      </c>
      <c r="E790">
        <v>4</v>
      </c>
      <c r="F790">
        <v>2.9</v>
      </c>
      <c r="G790" t="s">
        <v>318</v>
      </c>
      <c r="H790">
        <v>12</v>
      </c>
      <c r="I790">
        <v>2</v>
      </c>
      <c r="J790" t="s">
        <v>387</v>
      </c>
      <c r="K790" t="str">
        <f>VLOOKUP(G790,species.lookup!$A$2:$I$108,2,0)</f>
        <v>Striped Parrotfish</v>
      </c>
      <c r="L790" t="str">
        <f>VLOOKUP(G790,species.lookup!$A$2:$I$108,3,0)</f>
        <v>Scarus iserti</v>
      </c>
      <c r="M790" t="str">
        <f>VLOOKUP(G790,species.lookup!$A$2:$I$108,4,0)</f>
        <v>Scaridae</v>
      </c>
      <c r="N790" t="str">
        <f>VLOOKUP(G790,species.lookup!$A$2:$I$108,5,0)</f>
        <v>Herbivores</v>
      </c>
      <c r="O790">
        <f>VLOOKUP(G790,species.lookup!$A$2:$I$108,6,0)</f>
        <v>1.47E-2</v>
      </c>
      <c r="P790">
        <f>VLOOKUP(G790,species.lookup!$A$2:$I$108,7,0)</f>
        <v>3.0548000000000002</v>
      </c>
      <c r="Q790">
        <f t="shared" si="12"/>
        <v>29.107184931818338</v>
      </c>
    </row>
    <row r="791" spans="1:17" x14ac:dyDescent="0.2">
      <c r="A791" s="32">
        <v>44141</v>
      </c>
      <c r="B791" s="33">
        <v>0.56944444444444398</v>
      </c>
      <c r="C791" t="s">
        <v>395</v>
      </c>
      <c r="D791" t="s">
        <v>384</v>
      </c>
      <c r="E791">
        <v>4</v>
      </c>
      <c r="F791">
        <v>2.9</v>
      </c>
      <c r="G791" t="s">
        <v>318</v>
      </c>
      <c r="H791">
        <v>11</v>
      </c>
      <c r="I791">
        <v>2</v>
      </c>
      <c r="J791" t="s">
        <v>387</v>
      </c>
      <c r="K791" t="str">
        <f>VLOOKUP(G791,species.lookup!$A$2:$I$108,2,0)</f>
        <v>Striped Parrotfish</v>
      </c>
      <c r="L791" t="str">
        <f>VLOOKUP(G791,species.lookup!$A$2:$I$108,3,0)</f>
        <v>Scarus iserti</v>
      </c>
      <c r="M791" t="str">
        <f>VLOOKUP(G791,species.lookup!$A$2:$I$108,4,0)</f>
        <v>Scaridae</v>
      </c>
      <c r="N791" t="str">
        <f>VLOOKUP(G791,species.lookup!$A$2:$I$108,5,0)</f>
        <v>Herbivores</v>
      </c>
      <c r="O791">
        <f>VLOOKUP(G791,species.lookup!$A$2:$I$108,6,0)</f>
        <v>1.47E-2</v>
      </c>
      <c r="P791">
        <f>VLOOKUP(G791,species.lookup!$A$2:$I$108,7,0)</f>
        <v>3.0548000000000002</v>
      </c>
      <c r="Q791">
        <f t="shared" si="12"/>
        <v>22.313295111338885</v>
      </c>
    </row>
    <row r="792" spans="1:17" x14ac:dyDescent="0.2">
      <c r="A792" s="32">
        <v>44141</v>
      </c>
      <c r="B792" s="33">
        <v>0.56944444444444398</v>
      </c>
      <c r="C792" t="s">
        <v>395</v>
      </c>
      <c r="D792" t="s">
        <v>384</v>
      </c>
      <c r="E792">
        <v>4</v>
      </c>
      <c r="F792">
        <v>2.9</v>
      </c>
      <c r="G792" t="s">
        <v>324</v>
      </c>
      <c r="H792">
        <v>5</v>
      </c>
      <c r="I792">
        <v>10</v>
      </c>
      <c r="J792" t="s">
        <v>385</v>
      </c>
      <c r="K792" t="str">
        <f>VLOOKUP(G792,species.lookup!$A$2:$I$108,2,0)</f>
        <v>Queen Parrotfish</v>
      </c>
      <c r="L792" t="str">
        <f>VLOOKUP(G792,species.lookup!$A$2:$I$108,3,0)</f>
        <v>Scarus vetula</v>
      </c>
      <c r="M792" t="str">
        <f>VLOOKUP(G792,species.lookup!$A$2:$I$108,4,0)</f>
        <v>Scaridae</v>
      </c>
      <c r="N792" t="str">
        <f>VLOOKUP(G792,species.lookup!$A$2:$I$108,5,0)</f>
        <v>Herbivores</v>
      </c>
      <c r="O792">
        <f>VLOOKUP(G792,species.lookup!$A$2:$I$108,6,0)</f>
        <v>2.5000000000000001E-2</v>
      </c>
      <c r="P792">
        <f>VLOOKUP(G792,species.lookup!$A$2:$I$108,7,0)</f>
        <v>2.9214000000000002</v>
      </c>
      <c r="Q792">
        <f t="shared" si="12"/>
        <v>2.7536642058777425</v>
      </c>
    </row>
    <row r="793" spans="1:17" x14ac:dyDescent="0.2">
      <c r="A793" s="32">
        <v>44141</v>
      </c>
      <c r="B793" s="33">
        <v>0.56944444444444398</v>
      </c>
      <c r="C793" t="s">
        <v>395</v>
      </c>
      <c r="D793" t="s">
        <v>384</v>
      </c>
      <c r="E793">
        <v>4</v>
      </c>
      <c r="F793">
        <v>2.9</v>
      </c>
      <c r="G793" t="s">
        <v>324</v>
      </c>
      <c r="H793">
        <v>4</v>
      </c>
      <c r="I793">
        <v>10</v>
      </c>
      <c r="J793" t="s">
        <v>385</v>
      </c>
      <c r="K793" t="str">
        <f>VLOOKUP(G793,species.lookup!$A$2:$I$108,2,0)</f>
        <v>Queen Parrotfish</v>
      </c>
      <c r="L793" t="str">
        <f>VLOOKUP(G793,species.lookup!$A$2:$I$108,3,0)</f>
        <v>Scarus vetula</v>
      </c>
      <c r="M793" t="str">
        <f>VLOOKUP(G793,species.lookup!$A$2:$I$108,4,0)</f>
        <v>Scaridae</v>
      </c>
      <c r="N793" t="str">
        <f>VLOOKUP(G793,species.lookup!$A$2:$I$108,5,0)</f>
        <v>Herbivores</v>
      </c>
      <c r="O793">
        <f>VLOOKUP(G793,species.lookup!$A$2:$I$108,6,0)</f>
        <v>2.5000000000000001E-2</v>
      </c>
      <c r="P793">
        <f>VLOOKUP(G793,species.lookup!$A$2:$I$108,7,0)</f>
        <v>2.9214000000000002</v>
      </c>
      <c r="Q793">
        <f t="shared" si="12"/>
        <v>1.4348221330880631</v>
      </c>
    </row>
    <row r="794" spans="1:17" x14ac:dyDescent="0.2">
      <c r="A794" s="32">
        <v>44141</v>
      </c>
      <c r="B794" s="33">
        <v>0.56944444444444398</v>
      </c>
      <c r="C794" t="s">
        <v>395</v>
      </c>
      <c r="D794" t="s">
        <v>384</v>
      </c>
      <c r="E794">
        <v>4</v>
      </c>
      <c r="F794">
        <v>2.9</v>
      </c>
      <c r="G794" t="s">
        <v>200</v>
      </c>
      <c r="H794">
        <v>12</v>
      </c>
      <c r="I794">
        <v>1</v>
      </c>
      <c r="K794" t="str">
        <f>VLOOKUP(G794,species.lookup!$A$2:$I$108,2,0)</f>
        <v>Blackear Wrasse</v>
      </c>
      <c r="L794" t="str">
        <f>VLOOKUP(G794,species.lookup!$A$2:$I$108,3,0)</f>
        <v>Halichoeres poeyi</v>
      </c>
      <c r="M794" t="str">
        <f>VLOOKUP(G794,species.lookup!$A$2:$I$108,4,0)</f>
        <v>Labridae</v>
      </c>
      <c r="N794" t="str">
        <f>VLOOKUP(G794,species.lookup!$A$2:$I$108,5,0)</f>
        <v>Herbivores</v>
      </c>
      <c r="O794">
        <f>VLOOKUP(G794,species.lookup!$A$2:$I$108,6,0)</f>
        <v>1.023E-2</v>
      </c>
      <c r="P794">
        <f>VLOOKUP(G794,species.lookup!$A$2:$I$108,7,0)</f>
        <v>3.06</v>
      </c>
      <c r="Q794">
        <f t="shared" si="12"/>
        <v>20.519664070447615</v>
      </c>
    </row>
    <row r="795" spans="1:17" x14ac:dyDescent="0.2">
      <c r="A795" s="32">
        <v>44141</v>
      </c>
      <c r="B795" s="33">
        <v>0.56944444444444398</v>
      </c>
      <c r="C795" t="s">
        <v>395</v>
      </c>
      <c r="D795" t="s">
        <v>384</v>
      </c>
      <c r="E795">
        <v>4</v>
      </c>
      <c r="F795">
        <v>2.9</v>
      </c>
      <c r="G795" t="s">
        <v>334</v>
      </c>
      <c r="H795">
        <v>3</v>
      </c>
      <c r="I795">
        <v>2</v>
      </c>
      <c r="J795" t="s">
        <v>385</v>
      </c>
      <c r="K795" t="str">
        <f>VLOOKUP(G795,species.lookup!$A$2:$I$108,2,0)</f>
        <v>Redband Parrotfish</v>
      </c>
      <c r="L795" t="str">
        <f>VLOOKUP(G795,species.lookup!$A$2:$I$108,3,0)</f>
        <v>Sparisoma aurofrenatum</v>
      </c>
      <c r="M795" t="str">
        <f>VLOOKUP(G795,species.lookup!$A$2:$I$108,4,0)</f>
        <v>Scaridae</v>
      </c>
      <c r="N795" t="str">
        <f>VLOOKUP(G795,species.lookup!$A$2:$I$108,5,0)</f>
        <v>Herbivores</v>
      </c>
      <c r="O795">
        <f>VLOOKUP(G795,species.lookup!$A$2:$I$108,6,0)</f>
        <v>4.5999999999999999E-3</v>
      </c>
      <c r="P795">
        <f>VLOOKUP(G795,species.lookup!$A$2:$I$108,7,0)</f>
        <v>3.4291</v>
      </c>
      <c r="Q795">
        <f t="shared" si="12"/>
        <v>0.19900057269145616</v>
      </c>
    </row>
    <row r="796" spans="1:17" x14ac:dyDescent="0.2">
      <c r="A796" s="32">
        <v>44141</v>
      </c>
      <c r="B796" s="33">
        <v>0.56944444444444398</v>
      </c>
      <c r="C796" t="s">
        <v>395</v>
      </c>
      <c r="D796" t="s">
        <v>384</v>
      </c>
      <c r="E796">
        <v>4</v>
      </c>
      <c r="F796">
        <v>2.9</v>
      </c>
      <c r="G796" t="s">
        <v>39</v>
      </c>
      <c r="H796">
        <v>3</v>
      </c>
      <c r="I796">
        <v>1</v>
      </c>
      <c r="K796" t="str">
        <f>VLOOKUP(G796,species.lookup!$A$2:$I$108,2,0)</f>
        <v>Blue Tang</v>
      </c>
      <c r="L796" t="str">
        <f>VLOOKUP(G796,species.lookup!$A$2:$I$108,3,0)</f>
        <v>Acanthurus coeruleus</v>
      </c>
      <c r="M796" t="str">
        <f>VLOOKUP(G796,species.lookup!$A$2:$I$108,4,0)</f>
        <v>Acanthuridae</v>
      </c>
      <c r="N796" t="str">
        <f>VLOOKUP(G796,species.lookup!$A$2:$I$108,5,0)</f>
        <v>Herbivores</v>
      </c>
      <c r="O796">
        <f>VLOOKUP(G796,species.lookup!$A$2:$I$108,6,0)</f>
        <v>4.1500000000000002E-2</v>
      </c>
      <c r="P796">
        <f>VLOOKUP(G796,species.lookup!$A$2:$I$108,7,0)</f>
        <v>2.8346</v>
      </c>
      <c r="Q796">
        <f t="shared" si="12"/>
        <v>0.93432077429463178</v>
      </c>
    </row>
    <row r="797" spans="1:17" x14ac:dyDescent="0.2">
      <c r="A797" s="32">
        <v>44141</v>
      </c>
      <c r="B797" s="33">
        <v>0.56944444444444398</v>
      </c>
      <c r="C797" t="s">
        <v>395</v>
      </c>
      <c r="D797" t="s">
        <v>384</v>
      </c>
      <c r="E797">
        <v>4</v>
      </c>
      <c r="F797">
        <v>2.9</v>
      </c>
      <c r="G797" t="s">
        <v>39</v>
      </c>
      <c r="H797">
        <v>8</v>
      </c>
      <c r="I797">
        <v>1</v>
      </c>
      <c r="K797" t="str">
        <f>VLOOKUP(G797,species.lookup!$A$2:$I$108,2,0)</f>
        <v>Blue Tang</v>
      </c>
      <c r="L797" t="str">
        <f>VLOOKUP(G797,species.lookup!$A$2:$I$108,3,0)</f>
        <v>Acanthurus coeruleus</v>
      </c>
      <c r="M797" t="str">
        <f>VLOOKUP(G797,species.lookup!$A$2:$I$108,4,0)</f>
        <v>Acanthuridae</v>
      </c>
      <c r="N797" t="str">
        <f>VLOOKUP(G797,species.lookup!$A$2:$I$108,5,0)</f>
        <v>Herbivores</v>
      </c>
      <c r="O797">
        <f>VLOOKUP(G797,species.lookup!$A$2:$I$108,6,0)</f>
        <v>4.1500000000000002E-2</v>
      </c>
      <c r="P797">
        <f>VLOOKUP(G797,species.lookup!$A$2:$I$108,7,0)</f>
        <v>2.8346</v>
      </c>
      <c r="Q797">
        <f t="shared" si="12"/>
        <v>15.064231248415338</v>
      </c>
    </row>
    <row r="798" spans="1:17" x14ac:dyDescent="0.2">
      <c r="A798" s="32">
        <v>44141</v>
      </c>
      <c r="B798" s="33">
        <v>0.56944444444444398</v>
      </c>
      <c r="C798" t="s">
        <v>395</v>
      </c>
      <c r="D798" t="s">
        <v>384</v>
      </c>
      <c r="E798">
        <v>4</v>
      </c>
      <c r="F798">
        <v>2.9</v>
      </c>
      <c r="G798" t="s">
        <v>39</v>
      </c>
      <c r="H798">
        <v>7</v>
      </c>
      <c r="I798">
        <v>1</v>
      </c>
      <c r="K798" t="str">
        <f>VLOOKUP(G798,species.lookup!$A$2:$I$108,2,0)</f>
        <v>Blue Tang</v>
      </c>
      <c r="L798" t="str">
        <f>VLOOKUP(G798,species.lookup!$A$2:$I$108,3,0)</f>
        <v>Acanthurus coeruleus</v>
      </c>
      <c r="M798" t="str">
        <f>VLOOKUP(G798,species.lookup!$A$2:$I$108,4,0)</f>
        <v>Acanthuridae</v>
      </c>
      <c r="N798" t="str">
        <f>VLOOKUP(G798,species.lookup!$A$2:$I$108,5,0)</f>
        <v>Herbivores</v>
      </c>
      <c r="O798">
        <f>VLOOKUP(G798,species.lookup!$A$2:$I$108,6,0)</f>
        <v>4.1500000000000002E-2</v>
      </c>
      <c r="P798">
        <f>VLOOKUP(G798,species.lookup!$A$2:$I$108,7,0)</f>
        <v>2.8346</v>
      </c>
      <c r="Q798">
        <f t="shared" si="12"/>
        <v>10.317227354607301</v>
      </c>
    </row>
    <row r="799" spans="1:17" x14ac:dyDescent="0.2">
      <c r="A799" s="32">
        <v>44141</v>
      </c>
      <c r="B799" s="33">
        <v>0.56944444444444398</v>
      </c>
      <c r="C799" t="s">
        <v>395</v>
      </c>
      <c r="D799" t="s">
        <v>384</v>
      </c>
      <c r="E799">
        <v>4</v>
      </c>
      <c r="F799">
        <v>2.9</v>
      </c>
      <c r="G799" t="s">
        <v>39</v>
      </c>
      <c r="H799">
        <v>6</v>
      </c>
      <c r="I799">
        <v>1</v>
      </c>
      <c r="K799" t="str">
        <f>VLOOKUP(G799,species.lookup!$A$2:$I$108,2,0)</f>
        <v>Blue Tang</v>
      </c>
      <c r="L799" t="str">
        <f>VLOOKUP(G799,species.lookup!$A$2:$I$108,3,0)</f>
        <v>Acanthurus coeruleus</v>
      </c>
      <c r="M799" t="str">
        <f>VLOOKUP(G799,species.lookup!$A$2:$I$108,4,0)</f>
        <v>Acanthuridae</v>
      </c>
      <c r="N799" t="str">
        <f>VLOOKUP(G799,species.lookup!$A$2:$I$108,5,0)</f>
        <v>Herbivores</v>
      </c>
      <c r="O799">
        <f>VLOOKUP(G799,species.lookup!$A$2:$I$108,6,0)</f>
        <v>4.1500000000000002E-2</v>
      </c>
      <c r="P799">
        <f>VLOOKUP(G799,species.lookup!$A$2:$I$108,7,0)</f>
        <v>2.8346</v>
      </c>
      <c r="Q799">
        <f t="shared" si="12"/>
        <v>6.6649305917024986</v>
      </c>
    </row>
    <row r="800" spans="1:17" x14ac:dyDescent="0.2">
      <c r="A800" s="32">
        <v>44141</v>
      </c>
      <c r="B800" s="33">
        <v>0.56944444444444398</v>
      </c>
      <c r="C800" t="s">
        <v>395</v>
      </c>
      <c r="D800" t="s">
        <v>384</v>
      </c>
      <c r="E800">
        <v>4</v>
      </c>
      <c r="F800">
        <v>2.9</v>
      </c>
      <c r="G800" t="s">
        <v>111</v>
      </c>
      <c r="H800">
        <v>5</v>
      </c>
      <c r="I800">
        <v>1</v>
      </c>
      <c r="K800" t="str">
        <f>VLOOKUP(G800,species.lookup!$A$2:$I$108,2,0)</f>
        <v>Foureye Butterflyfish</v>
      </c>
      <c r="L800" t="str">
        <f>VLOOKUP(G800,species.lookup!$A$2:$I$108,3,0)</f>
        <v>Chaetodon capistratus</v>
      </c>
      <c r="M800" t="str">
        <f>VLOOKUP(G800,species.lookup!$A$2:$I$108,4,0)</f>
        <v>Chaetodontidae</v>
      </c>
      <c r="N800" t="str">
        <f>VLOOKUP(G800,species.lookup!$A$2:$I$108,5,0)</f>
        <v>Carnivores</v>
      </c>
      <c r="O800">
        <f>VLOOKUP(G800,species.lookup!$A$2:$I$108,6,0)</f>
        <v>2.1999999999999999E-2</v>
      </c>
      <c r="P800">
        <f>VLOOKUP(G800,species.lookup!$A$2:$I$108,7,0)</f>
        <v>3.1897000000000002</v>
      </c>
      <c r="Q800">
        <f t="shared" si="12"/>
        <v>3.7318768485776825</v>
      </c>
    </row>
    <row r="801" spans="1:17" x14ac:dyDescent="0.2">
      <c r="A801" s="32">
        <v>44141</v>
      </c>
      <c r="B801" s="33">
        <v>0.56944444444444398</v>
      </c>
      <c r="C801" t="s">
        <v>395</v>
      </c>
      <c r="D801" t="s">
        <v>384</v>
      </c>
      <c r="E801">
        <v>4</v>
      </c>
      <c r="F801">
        <v>2.9</v>
      </c>
      <c r="G801" t="s">
        <v>39</v>
      </c>
      <c r="H801">
        <v>18</v>
      </c>
      <c r="I801">
        <v>1</v>
      </c>
      <c r="K801" t="str">
        <f>VLOOKUP(G801,species.lookup!$A$2:$I$108,2,0)</f>
        <v>Blue Tang</v>
      </c>
      <c r="L801" t="str">
        <f>VLOOKUP(G801,species.lookup!$A$2:$I$108,3,0)</f>
        <v>Acanthurus coeruleus</v>
      </c>
      <c r="M801" t="str">
        <f>VLOOKUP(G801,species.lookup!$A$2:$I$108,4,0)</f>
        <v>Acanthuridae</v>
      </c>
      <c r="N801" t="str">
        <f>VLOOKUP(G801,species.lookup!$A$2:$I$108,5,0)</f>
        <v>Herbivores</v>
      </c>
      <c r="O801">
        <f>VLOOKUP(G801,species.lookup!$A$2:$I$108,6,0)</f>
        <v>4.1500000000000002E-2</v>
      </c>
      <c r="P801">
        <f>VLOOKUP(G801,species.lookup!$A$2:$I$108,7,0)</f>
        <v>2.8346</v>
      </c>
      <c r="Q801">
        <f t="shared" si="12"/>
        <v>150.05260508576984</v>
      </c>
    </row>
    <row r="802" spans="1:17" x14ac:dyDescent="0.2">
      <c r="A802" s="32">
        <v>44141</v>
      </c>
      <c r="B802" s="33">
        <v>0.56944444444444398</v>
      </c>
      <c r="C802" t="s">
        <v>395</v>
      </c>
      <c r="D802" t="s">
        <v>384</v>
      </c>
      <c r="E802">
        <v>4</v>
      </c>
      <c r="F802">
        <v>2.9</v>
      </c>
      <c r="G802" t="s">
        <v>318</v>
      </c>
      <c r="H802">
        <v>5</v>
      </c>
      <c r="I802">
        <v>6</v>
      </c>
      <c r="J802" t="s">
        <v>385</v>
      </c>
      <c r="K802" t="str">
        <f>VLOOKUP(G802,species.lookup!$A$2:$I$108,2,0)</f>
        <v>Striped Parrotfish</v>
      </c>
      <c r="L802" t="str">
        <f>VLOOKUP(G802,species.lookup!$A$2:$I$108,3,0)</f>
        <v>Scarus iserti</v>
      </c>
      <c r="M802" t="str">
        <f>VLOOKUP(G802,species.lookup!$A$2:$I$108,4,0)</f>
        <v>Scaridae</v>
      </c>
      <c r="N802" t="str">
        <f>VLOOKUP(G802,species.lookup!$A$2:$I$108,5,0)</f>
        <v>Herbivores</v>
      </c>
      <c r="O802">
        <f>VLOOKUP(G802,species.lookup!$A$2:$I$108,6,0)</f>
        <v>1.47E-2</v>
      </c>
      <c r="P802">
        <f>VLOOKUP(G802,species.lookup!$A$2:$I$108,7,0)</f>
        <v>3.0548000000000002</v>
      </c>
      <c r="Q802">
        <f t="shared" si="12"/>
        <v>2.0069238957862789</v>
      </c>
    </row>
    <row r="803" spans="1:17" x14ac:dyDescent="0.2">
      <c r="A803" s="32">
        <v>44141</v>
      </c>
      <c r="B803" s="33">
        <v>0.56944444444444398</v>
      </c>
      <c r="C803" t="s">
        <v>395</v>
      </c>
      <c r="D803" t="s">
        <v>384</v>
      </c>
      <c r="E803">
        <v>4</v>
      </c>
      <c r="F803">
        <v>2.9</v>
      </c>
      <c r="G803" t="s">
        <v>318</v>
      </c>
      <c r="H803">
        <v>5</v>
      </c>
      <c r="I803">
        <v>5</v>
      </c>
      <c r="J803" t="s">
        <v>385</v>
      </c>
      <c r="K803" t="str">
        <f>VLOOKUP(G803,species.lookup!$A$2:$I$108,2,0)</f>
        <v>Striped Parrotfish</v>
      </c>
      <c r="L803" t="str">
        <f>VLOOKUP(G803,species.lookup!$A$2:$I$108,3,0)</f>
        <v>Scarus iserti</v>
      </c>
      <c r="M803" t="str">
        <f>VLOOKUP(G803,species.lookup!$A$2:$I$108,4,0)</f>
        <v>Scaridae</v>
      </c>
      <c r="N803" t="str">
        <f>VLOOKUP(G803,species.lookup!$A$2:$I$108,5,0)</f>
        <v>Herbivores</v>
      </c>
      <c r="O803">
        <f>VLOOKUP(G803,species.lookup!$A$2:$I$108,6,0)</f>
        <v>1.47E-2</v>
      </c>
      <c r="P803">
        <f>VLOOKUP(G803,species.lookup!$A$2:$I$108,7,0)</f>
        <v>3.0548000000000002</v>
      </c>
      <c r="Q803">
        <f t="shared" si="12"/>
        <v>2.0069238957862789</v>
      </c>
    </row>
    <row r="804" spans="1:17" x14ac:dyDescent="0.2">
      <c r="A804" s="32">
        <v>44141</v>
      </c>
      <c r="B804" s="33">
        <v>0.56944444444444398</v>
      </c>
      <c r="C804" t="s">
        <v>395</v>
      </c>
      <c r="D804" t="s">
        <v>384</v>
      </c>
      <c r="E804">
        <v>4</v>
      </c>
      <c r="F804">
        <v>2.9</v>
      </c>
      <c r="G804" t="s">
        <v>334</v>
      </c>
      <c r="H804">
        <v>5</v>
      </c>
      <c r="I804">
        <v>1</v>
      </c>
      <c r="J804" t="s">
        <v>385</v>
      </c>
      <c r="K804" t="str">
        <f>VLOOKUP(G804,species.lookup!$A$2:$I$108,2,0)</f>
        <v>Redband Parrotfish</v>
      </c>
      <c r="L804" t="str">
        <f>VLOOKUP(G804,species.lookup!$A$2:$I$108,3,0)</f>
        <v>Sparisoma aurofrenatum</v>
      </c>
      <c r="M804" t="str">
        <f>VLOOKUP(G804,species.lookup!$A$2:$I$108,4,0)</f>
        <v>Scaridae</v>
      </c>
      <c r="N804" t="str">
        <f>VLOOKUP(G804,species.lookup!$A$2:$I$108,5,0)</f>
        <v>Herbivores</v>
      </c>
      <c r="O804">
        <f>VLOOKUP(G804,species.lookup!$A$2:$I$108,6,0)</f>
        <v>4.5999999999999999E-3</v>
      </c>
      <c r="P804">
        <f>VLOOKUP(G804,species.lookup!$A$2:$I$108,7,0)</f>
        <v>3.4291</v>
      </c>
      <c r="Q804">
        <f t="shared" si="12"/>
        <v>1.1470857206847838</v>
      </c>
    </row>
    <row r="805" spans="1:17" x14ac:dyDescent="0.2">
      <c r="A805" s="32">
        <v>44141</v>
      </c>
      <c r="B805" s="33">
        <v>0.56944444444444398</v>
      </c>
      <c r="C805" t="s">
        <v>395</v>
      </c>
      <c r="D805" t="s">
        <v>384</v>
      </c>
      <c r="E805">
        <v>4</v>
      </c>
      <c r="F805">
        <v>2.9</v>
      </c>
      <c r="G805" t="s">
        <v>334</v>
      </c>
      <c r="H805">
        <v>2</v>
      </c>
      <c r="I805">
        <v>1</v>
      </c>
      <c r="J805" t="s">
        <v>385</v>
      </c>
      <c r="K805" t="str">
        <f>VLOOKUP(G805,species.lookup!$A$2:$I$108,2,0)</f>
        <v>Redband Parrotfish</v>
      </c>
      <c r="L805" t="str">
        <f>VLOOKUP(G805,species.lookup!$A$2:$I$108,3,0)</f>
        <v>Sparisoma aurofrenatum</v>
      </c>
      <c r="M805" t="str">
        <f>VLOOKUP(G805,species.lookup!$A$2:$I$108,4,0)</f>
        <v>Scaridae</v>
      </c>
      <c r="N805" t="str">
        <f>VLOOKUP(G805,species.lookup!$A$2:$I$108,5,0)</f>
        <v>Herbivores</v>
      </c>
      <c r="O805">
        <f>VLOOKUP(G805,species.lookup!$A$2:$I$108,6,0)</f>
        <v>4.5999999999999999E-3</v>
      </c>
      <c r="P805">
        <f>VLOOKUP(G805,species.lookup!$A$2:$I$108,7,0)</f>
        <v>3.4291</v>
      </c>
      <c r="Q805">
        <f t="shared" si="12"/>
        <v>4.9547276785883491E-2</v>
      </c>
    </row>
    <row r="806" spans="1:17" x14ac:dyDescent="0.2">
      <c r="A806" s="32">
        <v>44141</v>
      </c>
      <c r="B806" s="33">
        <v>0.56944444444444398</v>
      </c>
      <c r="C806" t="s">
        <v>395</v>
      </c>
      <c r="D806" t="s">
        <v>384</v>
      </c>
      <c r="E806">
        <v>4</v>
      </c>
      <c r="F806">
        <v>2.9</v>
      </c>
      <c r="G806" t="s">
        <v>334</v>
      </c>
      <c r="H806">
        <v>7</v>
      </c>
      <c r="I806">
        <v>1</v>
      </c>
      <c r="J806" t="s">
        <v>385</v>
      </c>
      <c r="K806" t="str">
        <f>VLOOKUP(G806,species.lookup!$A$2:$I$108,2,0)</f>
        <v>Redband Parrotfish</v>
      </c>
      <c r="L806" t="str">
        <f>VLOOKUP(G806,species.lookup!$A$2:$I$108,3,0)</f>
        <v>Sparisoma aurofrenatum</v>
      </c>
      <c r="M806" t="str">
        <f>VLOOKUP(G806,species.lookup!$A$2:$I$108,4,0)</f>
        <v>Scaridae</v>
      </c>
      <c r="N806" t="str">
        <f>VLOOKUP(G806,species.lookup!$A$2:$I$108,5,0)</f>
        <v>Herbivores</v>
      </c>
      <c r="O806">
        <f>VLOOKUP(G806,species.lookup!$A$2:$I$108,6,0)</f>
        <v>4.5999999999999999E-3</v>
      </c>
      <c r="P806">
        <f>VLOOKUP(G806,species.lookup!$A$2:$I$108,7,0)</f>
        <v>3.4291</v>
      </c>
      <c r="Q806">
        <f t="shared" si="12"/>
        <v>3.6364994037087026</v>
      </c>
    </row>
    <row r="807" spans="1:17" x14ac:dyDescent="0.2">
      <c r="A807" s="32">
        <v>44141</v>
      </c>
      <c r="B807" s="33">
        <v>0.56944444444444398</v>
      </c>
      <c r="C807" t="s">
        <v>395</v>
      </c>
      <c r="D807" t="s">
        <v>384</v>
      </c>
      <c r="E807">
        <v>4</v>
      </c>
      <c r="F807">
        <v>2.9</v>
      </c>
      <c r="G807" t="s">
        <v>346</v>
      </c>
      <c r="H807">
        <v>3</v>
      </c>
      <c r="I807">
        <v>1</v>
      </c>
      <c r="J807" t="s">
        <v>385</v>
      </c>
      <c r="K807" t="str">
        <f>VLOOKUP(G807,species.lookup!$A$2:$I$108,2,0)</f>
        <v>Stoplight Parrotfish</v>
      </c>
      <c r="L807" t="str">
        <f>VLOOKUP(G807,species.lookup!$A$2:$I$108,3,0)</f>
        <v>Sparisoma viride</v>
      </c>
      <c r="M807" t="str">
        <f>VLOOKUP(G807,species.lookup!$A$2:$I$108,4,0)</f>
        <v>Scaridae</v>
      </c>
      <c r="N807" t="str">
        <f>VLOOKUP(G807,species.lookup!$A$2:$I$108,5,0)</f>
        <v>Herbivores</v>
      </c>
      <c r="O807">
        <f>VLOOKUP(G807,species.lookup!$A$2:$I$108,6,0)</f>
        <v>2.5000000000000001E-2</v>
      </c>
      <c r="P807">
        <f>VLOOKUP(G807,species.lookup!$A$2:$I$108,7,0)</f>
        <v>2.9214000000000002</v>
      </c>
      <c r="Q807">
        <f t="shared" si="12"/>
        <v>0.61915878909606581</v>
      </c>
    </row>
    <row r="808" spans="1:17" x14ac:dyDescent="0.2">
      <c r="A808" s="32">
        <v>44141</v>
      </c>
      <c r="B808" s="33">
        <v>0.56944444444444398</v>
      </c>
      <c r="C808" t="s">
        <v>395</v>
      </c>
      <c r="D808" t="s">
        <v>384</v>
      </c>
      <c r="E808">
        <v>4</v>
      </c>
      <c r="F808">
        <v>2.9</v>
      </c>
      <c r="G808" t="s">
        <v>346</v>
      </c>
      <c r="H808">
        <v>5</v>
      </c>
      <c r="I808">
        <v>2</v>
      </c>
      <c r="J808" t="s">
        <v>385</v>
      </c>
      <c r="K808" t="str">
        <f>VLOOKUP(G808,species.lookup!$A$2:$I$108,2,0)</f>
        <v>Stoplight Parrotfish</v>
      </c>
      <c r="L808" t="str">
        <f>VLOOKUP(G808,species.lookup!$A$2:$I$108,3,0)</f>
        <v>Sparisoma viride</v>
      </c>
      <c r="M808" t="str">
        <f>VLOOKUP(G808,species.lookup!$A$2:$I$108,4,0)</f>
        <v>Scaridae</v>
      </c>
      <c r="N808" t="str">
        <f>VLOOKUP(G808,species.lookup!$A$2:$I$108,5,0)</f>
        <v>Herbivores</v>
      </c>
      <c r="O808">
        <f>VLOOKUP(G808,species.lookup!$A$2:$I$108,6,0)</f>
        <v>2.5000000000000001E-2</v>
      </c>
      <c r="P808">
        <f>VLOOKUP(G808,species.lookup!$A$2:$I$108,7,0)</f>
        <v>2.9214000000000002</v>
      </c>
      <c r="Q808">
        <f t="shared" si="12"/>
        <v>2.7536642058777425</v>
      </c>
    </row>
    <row r="809" spans="1:17" x14ac:dyDescent="0.2">
      <c r="A809" s="32">
        <v>44141</v>
      </c>
      <c r="B809" s="33">
        <v>0.56944444444444398</v>
      </c>
      <c r="C809" t="s">
        <v>395</v>
      </c>
      <c r="D809" t="s">
        <v>384</v>
      </c>
      <c r="E809">
        <v>4</v>
      </c>
      <c r="F809">
        <v>2.9</v>
      </c>
      <c r="G809" t="s">
        <v>30</v>
      </c>
      <c r="H809">
        <v>6</v>
      </c>
      <c r="I809">
        <v>1</v>
      </c>
      <c r="K809" t="str">
        <f>VLOOKUP(G809,species.lookup!$A$2:$I$108,2,0)</f>
        <v>Ocean Surgeonfish</v>
      </c>
      <c r="L809" t="str">
        <f>VLOOKUP(G809,species.lookup!$A$2:$I$108,3,0)</f>
        <v>Acanthurus bahianus</v>
      </c>
      <c r="M809" t="str">
        <f>VLOOKUP(G809,species.lookup!$A$2:$I$108,4,0)</f>
        <v>Acanthuridae</v>
      </c>
      <c r="N809" t="str">
        <f>VLOOKUP(G809,species.lookup!$A$2:$I$108,5,0)</f>
        <v>Herbivores</v>
      </c>
      <c r="O809">
        <f>VLOOKUP(G809,species.lookup!$A$2:$I$108,6,0)</f>
        <v>2.3699999999999999E-2</v>
      </c>
      <c r="P809">
        <f>VLOOKUP(G809,species.lookup!$A$2:$I$108,7,0)</f>
        <v>2.9752000000000001</v>
      </c>
      <c r="Q809">
        <f t="shared" si="12"/>
        <v>4.896705059076262</v>
      </c>
    </row>
    <row r="810" spans="1:17" x14ac:dyDescent="0.2">
      <c r="A810" s="32">
        <v>44141</v>
      </c>
      <c r="B810" s="33">
        <v>0.56944444444444398</v>
      </c>
      <c r="C810" t="s">
        <v>395</v>
      </c>
      <c r="D810" t="s">
        <v>384</v>
      </c>
      <c r="E810">
        <v>4</v>
      </c>
      <c r="F810">
        <v>2.9</v>
      </c>
      <c r="G810" t="s">
        <v>346</v>
      </c>
      <c r="H810">
        <v>14</v>
      </c>
      <c r="I810">
        <v>1</v>
      </c>
      <c r="J810" t="s">
        <v>387</v>
      </c>
      <c r="K810" t="str">
        <f>VLOOKUP(G810,species.lookup!$A$2:$I$108,2,0)</f>
        <v>Stoplight Parrotfish</v>
      </c>
      <c r="L810" t="str">
        <f>VLOOKUP(G810,species.lookup!$A$2:$I$108,3,0)</f>
        <v>Sparisoma viride</v>
      </c>
      <c r="M810" t="str">
        <f>VLOOKUP(G810,species.lookup!$A$2:$I$108,4,0)</f>
        <v>Scaridae</v>
      </c>
      <c r="N810" t="str">
        <f>VLOOKUP(G810,species.lookup!$A$2:$I$108,5,0)</f>
        <v>Herbivores</v>
      </c>
      <c r="O810">
        <f>VLOOKUP(G810,species.lookup!$A$2:$I$108,6,0)</f>
        <v>2.5000000000000001E-2</v>
      </c>
      <c r="P810">
        <f>VLOOKUP(G810,species.lookup!$A$2:$I$108,7,0)</f>
        <v>2.9214000000000002</v>
      </c>
      <c r="Q810">
        <f t="shared" si="12"/>
        <v>55.7491759254154</v>
      </c>
    </row>
    <row r="811" spans="1:17" x14ac:dyDescent="0.2">
      <c r="A811" s="32">
        <v>44141</v>
      </c>
      <c r="B811" s="33">
        <v>0.56944444444444398</v>
      </c>
      <c r="C811" t="s">
        <v>395</v>
      </c>
      <c r="D811" t="s">
        <v>384</v>
      </c>
      <c r="E811">
        <v>4</v>
      </c>
      <c r="F811">
        <v>2.9</v>
      </c>
      <c r="G811" t="s">
        <v>324</v>
      </c>
      <c r="H811">
        <v>3</v>
      </c>
      <c r="I811">
        <v>5</v>
      </c>
      <c r="J811" t="s">
        <v>385</v>
      </c>
      <c r="K811" t="str">
        <f>VLOOKUP(G811,species.lookup!$A$2:$I$108,2,0)</f>
        <v>Queen Parrotfish</v>
      </c>
      <c r="L811" t="str">
        <f>VLOOKUP(G811,species.lookup!$A$2:$I$108,3,0)</f>
        <v>Scarus vetula</v>
      </c>
      <c r="M811" t="str">
        <f>VLOOKUP(G811,species.lookup!$A$2:$I$108,4,0)</f>
        <v>Scaridae</v>
      </c>
      <c r="N811" t="str">
        <f>VLOOKUP(G811,species.lookup!$A$2:$I$108,5,0)</f>
        <v>Herbivores</v>
      </c>
      <c r="O811">
        <f>VLOOKUP(G811,species.lookup!$A$2:$I$108,6,0)</f>
        <v>2.5000000000000001E-2</v>
      </c>
      <c r="P811">
        <f>VLOOKUP(G811,species.lookup!$A$2:$I$108,7,0)</f>
        <v>2.9214000000000002</v>
      </c>
      <c r="Q811">
        <f t="shared" si="12"/>
        <v>0.61915878909606581</v>
      </c>
    </row>
    <row r="812" spans="1:17" x14ac:dyDescent="0.2">
      <c r="A812" s="32">
        <v>44141</v>
      </c>
      <c r="B812" s="33">
        <v>0.56944444444444398</v>
      </c>
      <c r="C812" t="s">
        <v>395</v>
      </c>
      <c r="D812" t="s">
        <v>384</v>
      </c>
      <c r="E812">
        <v>4</v>
      </c>
      <c r="F812">
        <v>2.9</v>
      </c>
      <c r="G812" t="s">
        <v>324</v>
      </c>
      <c r="H812">
        <v>5</v>
      </c>
      <c r="I812">
        <v>10</v>
      </c>
      <c r="J812" t="s">
        <v>385</v>
      </c>
      <c r="K812" t="str">
        <f>VLOOKUP(G812,species.lookup!$A$2:$I$108,2,0)</f>
        <v>Queen Parrotfish</v>
      </c>
      <c r="L812" t="str">
        <f>VLOOKUP(G812,species.lookup!$A$2:$I$108,3,0)</f>
        <v>Scarus vetula</v>
      </c>
      <c r="M812" t="str">
        <f>VLOOKUP(G812,species.lookup!$A$2:$I$108,4,0)</f>
        <v>Scaridae</v>
      </c>
      <c r="N812" t="str">
        <f>VLOOKUP(G812,species.lookup!$A$2:$I$108,5,0)</f>
        <v>Herbivores</v>
      </c>
      <c r="O812">
        <f>VLOOKUP(G812,species.lookup!$A$2:$I$108,6,0)</f>
        <v>2.5000000000000001E-2</v>
      </c>
      <c r="P812">
        <f>VLOOKUP(G812,species.lookup!$A$2:$I$108,7,0)</f>
        <v>2.9214000000000002</v>
      </c>
      <c r="Q812">
        <f t="shared" si="12"/>
        <v>2.7536642058777425</v>
      </c>
    </row>
    <row r="813" spans="1:17" x14ac:dyDescent="0.2">
      <c r="A813" s="32">
        <v>44141</v>
      </c>
      <c r="B813" s="33">
        <v>0.56944444444444398</v>
      </c>
      <c r="C813" t="s">
        <v>395</v>
      </c>
      <c r="D813" t="s">
        <v>384</v>
      </c>
      <c r="E813">
        <v>4</v>
      </c>
      <c r="F813">
        <v>2.9</v>
      </c>
      <c r="G813" t="s">
        <v>39</v>
      </c>
      <c r="H813">
        <v>18</v>
      </c>
      <c r="I813">
        <v>4</v>
      </c>
      <c r="K813" t="str">
        <f>VLOOKUP(G813,species.lookup!$A$2:$I$108,2,0)</f>
        <v>Blue Tang</v>
      </c>
      <c r="L813" t="str">
        <f>VLOOKUP(G813,species.lookup!$A$2:$I$108,3,0)</f>
        <v>Acanthurus coeruleus</v>
      </c>
      <c r="M813" t="str">
        <f>VLOOKUP(G813,species.lookup!$A$2:$I$108,4,0)</f>
        <v>Acanthuridae</v>
      </c>
      <c r="N813" t="str">
        <f>VLOOKUP(G813,species.lookup!$A$2:$I$108,5,0)</f>
        <v>Herbivores</v>
      </c>
      <c r="O813">
        <f>VLOOKUP(G813,species.lookup!$A$2:$I$108,6,0)</f>
        <v>4.1500000000000002E-2</v>
      </c>
      <c r="P813">
        <f>VLOOKUP(G813,species.lookup!$A$2:$I$108,7,0)</f>
        <v>2.8346</v>
      </c>
      <c r="Q813">
        <f t="shared" si="12"/>
        <v>150.05260508576984</v>
      </c>
    </row>
    <row r="814" spans="1:17" x14ac:dyDescent="0.2">
      <c r="A814" s="32">
        <v>44141</v>
      </c>
      <c r="B814" s="33">
        <v>0.56944444444444398</v>
      </c>
      <c r="C814" t="s">
        <v>395</v>
      </c>
      <c r="D814" t="s">
        <v>384</v>
      </c>
      <c r="E814">
        <v>4</v>
      </c>
      <c r="F814">
        <v>2.9</v>
      </c>
      <c r="G814" t="s">
        <v>39</v>
      </c>
      <c r="H814">
        <v>12</v>
      </c>
      <c r="I814">
        <v>1</v>
      </c>
      <c r="K814" t="str">
        <f>VLOOKUP(G814,species.lookup!$A$2:$I$108,2,0)</f>
        <v>Blue Tang</v>
      </c>
      <c r="L814" t="str">
        <f>VLOOKUP(G814,species.lookup!$A$2:$I$108,3,0)</f>
        <v>Acanthurus coeruleus</v>
      </c>
      <c r="M814" t="str">
        <f>VLOOKUP(G814,species.lookup!$A$2:$I$108,4,0)</f>
        <v>Acanthuridae</v>
      </c>
      <c r="N814" t="str">
        <f>VLOOKUP(G814,species.lookup!$A$2:$I$108,5,0)</f>
        <v>Herbivores</v>
      </c>
      <c r="O814">
        <f>VLOOKUP(G814,species.lookup!$A$2:$I$108,6,0)</f>
        <v>4.1500000000000002E-2</v>
      </c>
      <c r="P814">
        <f>VLOOKUP(G814,species.lookup!$A$2:$I$108,7,0)</f>
        <v>2.8346</v>
      </c>
      <c r="Q814">
        <f t="shared" si="12"/>
        <v>47.543949588135646</v>
      </c>
    </row>
    <row r="815" spans="1:17" x14ac:dyDescent="0.2">
      <c r="A815" s="32">
        <v>44141</v>
      </c>
      <c r="B815" s="33">
        <v>0.56944444444444398</v>
      </c>
      <c r="C815" t="s">
        <v>395</v>
      </c>
      <c r="D815" t="s">
        <v>384</v>
      </c>
      <c r="E815">
        <v>4</v>
      </c>
      <c r="F815">
        <v>2.9</v>
      </c>
      <c r="G815" t="s">
        <v>39</v>
      </c>
      <c r="H815">
        <v>10</v>
      </c>
      <c r="I815">
        <v>1</v>
      </c>
      <c r="K815" t="str">
        <f>VLOOKUP(G815,species.lookup!$A$2:$I$108,2,0)</f>
        <v>Blue Tang</v>
      </c>
      <c r="L815" t="str">
        <f>VLOOKUP(G815,species.lookup!$A$2:$I$108,3,0)</f>
        <v>Acanthurus coeruleus</v>
      </c>
      <c r="M815" t="str">
        <f>VLOOKUP(G815,species.lookup!$A$2:$I$108,4,0)</f>
        <v>Acanthuridae</v>
      </c>
      <c r="N815" t="str">
        <f>VLOOKUP(G815,species.lookup!$A$2:$I$108,5,0)</f>
        <v>Herbivores</v>
      </c>
      <c r="O815">
        <f>VLOOKUP(G815,species.lookup!$A$2:$I$108,6,0)</f>
        <v>4.1500000000000002E-2</v>
      </c>
      <c r="P815">
        <f>VLOOKUP(G815,species.lookup!$A$2:$I$108,7,0)</f>
        <v>2.8346</v>
      </c>
      <c r="Q815">
        <f t="shared" si="12"/>
        <v>28.356204301821784</v>
      </c>
    </row>
    <row r="816" spans="1:17" x14ac:dyDescent="0.2">
      <c r="A816" s="32">
        <v>44141</v>
      </c>
      <c r="B816" s="33">
        <v>0.56944444444444398</v>
      </c>
      <c r="C816" t="s">
        <v>395</v>
      </c>
      <c r="D816" t="s">
        <v>384</v>
      </c>
      <c r="E816">
        <v>4</v>
      </c>
      <c r="F816">
        <v>2.9</v>
      </c>
      <c r="G816" t="s">
        <v>95</v>
      </c>
      <c r="H816">
        <v>13</v>
      </c>
      <c r="I816">
        <v>1</v>
      </c>
      <c r="K816" t="str">
        <f>VLOOKUP(G816,species.lookup!$A$2:$I$108,2,0)</f>
        <v>Bar Jack</v>
      </c>
      <c r="L816" t="str">
        <f>VLOOKUP(G816,species.lookup!$A$2:$I$108,3,0)</f>
        <v>Caranx ruber</v>
      </c>
      <c r="M816" t="str">
        <f>VLOOKUP(G816,species.lookup!$A$2:$I$108,4,0)</f>
        <v>Carangidae</v>
      </c>
      <c r="N816" t="str">
        <f>VLOOKUP(G816,species.lookup!$A$2:$I$108,5,0)</f>
        <v>Carnivores</v>
      </c>
      <c r="O816">
        <f>VLOOKUP(G816,species.lookup!$A$2:$I$108,6,0)</f>
        <v>7.4000000000000003E-3</v>
      </c>
      <c r="P816">
        <f>VLOOKUP(G816,species.lookup!$A$2:$I$108,7,0)</f>
        <v>3.2370000000000001</v>
      </c>
      <c r="Q816">
        <f t="shared" si="12"/>
        <v>29.858387580243686</v>
      </c>
    </row>
    <row r="817" spans="1:17" x14ac:dyDescent="0.2">
      <c r="A817" s="32">
        <v>44141</v>
      </c>
      <c r="B817" s="33">
        <v>0.56944444444444398</v>
      </c>
      <c r="C817" t="s">
        <v>395</v>
      </c>
      <c r="D817" t="s">
        <v>384</v>
      </c>
      <c r="E817">
        <v>4</v>
      </c>
      <c r="F817">
        <v>2.9</v>
      </c>
      <c r="G817" t="s">
        <v>359</v>
      </c>
      <c r="H817">
        <v>4</v>
      </c>
      <c r="I817">
        <v>1</v>
      </c>
      <c r="K817" t="str">
        <f>VLOOKUP(G817,species.lookup!$A$2:$I$108,2,0)</f>
        <v>Beaugregory</v>
      </c>
      <c r="L817" t="str">
        <f>VLOOKUP(G817,species.lookup!$A$2:$I$108,3,0)</f>
        <v>Stegastes leucostictus</v>
      </c>
      <c r="M817" t="str">
        <f>VLOOKUP(G817,species.lookup!$A$2:$I$108,4,0)</f>
        <v>Pomacentridae</v>
      </c>
      <c r="N817" t="str">
        <f>VLOOKUP(G817,species.lookup!$A$2:$I$108,5,0)</f>
        <v>Omnivores</v>
      </c>
      <c r="O817">
        <f>VLOOKUP(G817,species.lookup!$A$2:$I$108,6,0)</f>
        <v>1.9949999999999999E-2</v>
      </c>
      <c r="P817">
        <f>VLOOKUP(G817,species.lookup!$A$2:$I$108,7,0)</f>
        <v>2.95</v>
      </c>
      <c r="Q817">
        <f t="shared" si="12"/>
        <v>1.1912965235941961</v>
      </c>
    </row>
    <row r="818" spans="1:17" x14ac:dyDescent="0.2">
      <c r="A818" s="32">
        <v>44141</v>
      </c>
      <c r="B818" s="33">
        <v>0.56944444444444398</v>
      </c>
      <c r="C818" t="s">
        <v>395</v>
      </c>
      <c r="D818" t="s">
        <v>384</v>
      </c>
      <c r="E818">
        <v>4</v>
      </c>
      <c r="F818">
        <v>2.9</v>
      </c>
      <c r="G818" t="s">
        <v>346</v>
      </c>
      <c r="H818">
        <v>5</v>
      </c>
      <c r="I818">
        <v>1</v>
      </c>
      <c r="J818" t="s">
        <v>385</v>
      </c>
      <c r="K818" t="str">
        <f>VLOOKUP(G818,species.lookup!$A$2:$I$108,2,0)</f>
        <v>Stoplight Parrotfish</v>
      </c>
      <c r="L818" t="str">
        <f>VLOOKUP(G818,species.lookup!$A$2:$I$108,3,0)</f>
        <v>Sparisoma viride</v>
      </c>
      <c r="M818" t="str">
        <f>VLOOKUP(G818,species.lookup!$A$2:$I$108,4,0)</f>
        <v>Scaridae</v>
      </c>
      <c r="N818" t="str">
        <f>VLOOKUP(G818,species.lookup!$A$2:$I$108,5,0)</f>
        <v>Herbivores</v>
      </c>
      <c r="O818">
        <f>VLOOKUP(G818,species.lookup!$A$2:$I$108,6,0)</f>
        <v>2.5000000000000001E-2</v>
      </c>
      <c r="P818">
        <f>VLOOKUP(G818,species.lookup!$A$2:$I$108,7,0)</f>
        <v>2.9214000000000002</v>
      </c>
      <c r="Q818">
        <f t="shared" si="12"/>
        <v>2.7536642058777425</v>
      </c>
    </row>
    <row r="819" spans="1:17" x14ac:dyDescent="0.2">
      <c r="A819" s="32">
        <v>44141</v>
      </c>
      <c r="B819" s="33">
        <v>0.56944444444444398</v>
      </c>
      <c r="C819" t="s">
        <v>395</v>
      </c>
      <c r="D819" t="s">
        <v>384</v>
      </c>
      <c r="E819">
        <v>4</v>
      </c>
      <c r="F819">
        <v>2.9</v>
      </c>
      <c r="G819" t="s">
        <v>346</v>
      </c>
      <c r="H819">
        <v>3</v>
      </c>
      <c r="I819">
        <v>2</v>
      </c>
      <c r="J819" t="s">
        <v>385</v>
      </c>
      <c r="K819" t="str">
        <f>VLOOKUP(G819,species.lookup!$A$2:$I$108,2,0)</f>
        <v>Stoplight Parrotfish</v>
      </c>
      <c r="L819" t="str">
        <f>VLOOKUP(G819,species.lookup!$A$2:$I$108,3,0)</f>
        <v>Sparisoma viride</v>
      </c>
      <c r="M819" t="str">
        <f>VLOOKUP(G819,species.lookup!$A$2:$I$108,4,0)</f>
        <v>Scaridae</v>
      </c>
      <c r="N819" t="str">
        <f>VLOOKUP(G819,species.lookup!$A$2:$I$108,5,0)</f>
        <v>Herbivores</v>
      </c>
      <c r="O819">
        <f>VLOOKUP(G819,species.lookup!$A$2:$I$108,6,0)</f>
        <v>2.5000000000000001E-2</v>
      </c>
      <c r="P819">
        <f>VLOOKUP(G819,species.lookup!$A$2:$I$108,7,0)</f>
        <v>2.9214000000000002</v>
      </c>
      <c r="Q819">
        <f t="shared" si="12"/>
        <v>0.61915878909606581</v>
      </c>
    </row>
    <row r="820" spans="1:17" x14ac:dyDescent="0.2">
      <c r="A820" s="32">
        <v>44141</v>
      </c>
      <c r="B820" s="33">
        <v>0.56944444444444398</v>
      </c>
      <c r="C820" t="s">
        <v>395</v>
      </c>
      <c r="D820" t="s">
        <v>384</v>
      </c>
      <c r="E820">
        <v>4</v>
      </c>
      <c r="F820">
        <v>2.9</v>
      </c>
      <c r="G820" t="s">
        <v>346</v>
      </c>
      <c r="H820">
        <v>4</v>
      </c>
      <c r="I820">
        <v>2</v>
      </c>
      <c r="J820" t="s">
        <v>385</v>
      </c>
      <c r="K820" t="str">
        <f>VLOOKUP(G820,species.lookup!$A$2:$I$108,2,0)</f>
        <v>Stoplight Parrotfish</v>
      </c>
      <c r="L820" t="str">
        <f>VLOOKUP(G820,species.lookup!$A$2:$I$108,3,0)</f>
        <v>Sparisoma viride</v>
      </c>
      <c r="M820" t="str">
        <f>VLOOKUP(G820,species.lookup!$A$2:$I$108,4,0)</f>
        <v>Scaridae</v>
      </c>
      <c r="N820" t="str">
        <f>VLOOKUP(G820,species.lookup!$A$2:$I$108,5,0)</f>
        <v>Herbivores</v>
      </c>
      <c r="O820">
        <f>VLOOKUP(G820,species.lookup!$A$2:$I$108,6,0)</f>
        <v>2.5000000000000001E-2</v>
      </c>
      <c r="P820">
        <f>VLOOKUP(G820,species.lookup!$A$2:$I$108,7,0)</f>
        <v>2.9214000000000002</v>
      </c>
      <c r="Q820">
        <f t="shared" si="12"/>
        <v>1.4348221330880631</v>
      </c>
    </row>
    <row r="821" spans="1:17" x14ac:dyDescent="0.2">
      <c r="A821" s="32">
        <v>44141</v>
      </c>
      <c r="B821" s="33">
        <v>0.56944444444444398</v>
      </c>
      <c r="C821" t="s">
        <v>395</v>
      </c>
      <c r="D821" t="s">
        <v>384</v>
      </c>
      <c r="E821">
        <v>4</v>
      </c>
      <c r="F821">
        <v>2.9</v>
      </c>
      <c r="G821" t="s">
        <v>346</v>
      </c>
      <c r="H821">
        <v>2</v>
      </c>
      <c r="I821">
        <v>1</v>
      </c>
      <c r="J821" t="s">
        <v>385</v>
      </c>
      <c r="K821" t="str">
        <f>VLOOKUP(G821,species.lookup!$A$2:$I$108,2,0)</f>
        <v>Stoplight Parrotfish</v>
      </c>
      <c r="L821" t="str">
        <f>VLOOKUP(G821,species.lookup!$A$2:$I$108,3,0)</f>
        <v>Sparisoma viride</v>
      </c>
      <c r="M821" t="str">
        <f>VLOOKUP(G821,species.lookup!$A$2:$I$108,4,0)</f>
        <v>Scaridae</v>
      </c>
      <c r="N821" t="str">
        <f>VLOOKUP(G821,species.lookup!$A$2:$I$108,5,0)</f>
        <v>Herbivores</v>
      </c>
      <c r="O821">
        <f>VLOOKUP(G821,species.lookup!$A$2:$I$108,6,0)</f>
        <v>2.5000000000000001E-2</v>
      </c>
      <c r="P821">
        <f>VLOOKUP(G821,species.lookup!$A$2:$I$108,7,0)</f>
        <v>2.9214000000000002</v>
      </c>
      <c r="Q821">
        <f t="shared" si="12"/>
        <v>0.18939523047638127</v>
      </c>
    </row>
    <row r="822" spans="1:17" x14ac:dyDescent="0.2">
      <c r="A822" s="32">
        <v>44141</v>
      </c>
      <c r="B822" s="33">
        <v>0.56944444444444398</v>
      </c>
      <c r="C822" t="s">
        <v>395</v>
      </c>
      <c r="D822" t="s">
        <v>384</v>
      </c>
      <c r="E822">
        <v>4</v>
      </c>
      <c r="F822">
        <v>2.9</v>
      </c>
      <c r="G822" t="s">
        <v>346</v>
      </c>
      <c r="H822">
        <v>5</v>
      </c>
      <c r="I822">
        <v>1</v>
      </c>
      <c r="J822" t="s">
        <v>385</v>
      </c>
      <c r="K822" t="str">
        <f>VLOOKUP(G822,species.lookup!$A$2:$I$108,2,0)</f>
        <v>Stoplight Parrotfish</v>
      </c>
      <c r="L822" t="str">
        <f>VLOOKUP(G822,species.lookup!$A$2:$I$108,3,0)</f>
        <v>Sparisoma viride</v>
      </c>
      <c r="M822" t="str">
        <f>VLOOKUP(G822,species.lookup!$A$2:$I$108,4,0)</f>
        <v>Scaridae</v>
      </c>
      <c r="N822" t="str">
        <f>VLOOKUP(G822,species.lookup!$A$2:$I$108,5,0)</f>
        <v>Herbivores</v>
      </c>
      <c r="O822">
        <f>VLOOKUP(G822,species.lookup!$A$2:$I$108,6,0)</f>
        <v>2.5000000000000001E-2</v>
      </c>
      <c r="P822">
        <f>VLOOKUP(G822,species.lookup!$A$2:$I$108,7,0)</f>
        <v>2.9214000000000002</v>
      </c>
      <c r="Q822">
        <f t="shared" si="12"/>
        <v>2.7536642058777425</v>
      </c>
    </row>
    <row r="823" spans="1:17" x14ac:dyDescent="0.2">
      <c r="A823" s="32">
        <v>44141</v>
      </c>
      <c r="B823" s="33">
        <v>0.56944444444444398</v>
      </c>
      <c r="C823" t="s">
        <v>395</v>
      </c>
      <c r="D823" t="s">
        <v>384</v>
      </c>
      <c r="E823">
        <v>4</v>
      </c>
      <c r="F823">
        <v>2.9</v>
      </c>
      <c r="G823" t="s">
        <v>346</v>
      </c>
      <c r="H823">
        <v>6</v>
      </c>
      <c r="I823">
        <v>1</v>
      </c>
      <c r="J823" t="s">
        <v>385</v>
      </c>
      <c r="K823" t="str">
        <f>VLOOKUP(G823,species.lookup!$A$2:$I$108,2,0)</f>
        <v>Stoplight Parrotfish</v>
      </c>
      <c r="L823" t="str">
        <f>VLOOKUP(G823,species.lookup!$A$2:$I$108,3,0)</f>
        <v>Sparisoma viride</v>
      </c>
      <c r="M823" t="str">
        <f>VLOOKUP(G823,species.lookup!$A$2:$I$108,4,0)</f>
        <v>Scaridae</v>
      </c>
      <c r="N823" t="str">
        <f>VLOOKUP(G823,species.lookup!$A$2:$I$108,5,0)</f>
        <v>Herbivores</v>
      </c>
      <c r="O823">
        <f>VLOOKUP(G823,species.lookup!$A$2:$I$108,6,0)</f>
        <v>2.5000000000000001E-2</v>
      </c>
      <c r="P823">
        <f>VLOOKUP(G823,species.lookup!$A$2:$I$108,7,0)</f>
        <v>2.9214000000000002</v>
      </c>
      <c r="Q823">
        <f t="shared" si="12"/>
        <v>4.6906288624930603</v>
      </c>
    </row>
    <row r="824" spans="1:17" x14ac:dyDescent="0.2">
      <c r="A824" s="32">
        <v>44141</v>
      </c>
      <c r="B824" s="33">
        <v>0.56944444444444398</v>
      </c>
      <c r="C824" t="s">
        <v>395</v>
      </c>
      <c r="D824" t="s">
        <v>384</v>
      </c>
      <c r="E824">
        <v>4</v>
      </c>
      <c r="F824">
        <v>2.9</v>
      </c>
      <c r="G824" t="s">
        <v>334</v>
      </c>
      <c r="H824">
        <v>6</v>
      </c>
      <c r="I824">
        <v>1</v>
      </c>
      <c r="J824" t="s">
        <v>385</v>
      </c>
      <c r="K824" t="str">
        <f>VLOOKUP(G824,species.lookup!$A$2:$I$108,2,0)</f>
        <v>Redband Parrotfish</v>
      </c>
      <c r="L824" t="str">
        <f>VLOOKUP(G824,species.lookup!$A$2:$I$108,3,0)</f>
        <v>Sparisoma aurofrenatum</v>
      </c>
      <c r="M824" t="str">
        <f>VLOOKUP(G824,species.lookup!$A$2:$I$108,4,0)</f>
        <v>Scaridae</v>
      </c>
      <c r="N824" t="str">
        <f>VLOOKUP(G824,species.lookup!$A$2:$I$108,5,0)</f>
        <v>Herbivores</v>
      </c>
      <c r="O824">
        <f>VLOOKUP(G824,species.lookup!$A$2:$I$108,6,0)</f>
        <v>4.5999999999999999E-3</v>
      </c>
      <c r="P824">
        <f>VLOOKUP(G824,species.lookup!$A$2:$I$108,7,0)</f>
        <v>3.4291</v>
      </c>
      <c r="Q824">
        <f t="shared" si="12"/>
        <v>2.1434644468897606</v>
      </c>
    </row>
    <row r="825" spans="1:17" x14ac:dyDescent="0.2">
      <c r="A825" s="32">
        <v>44141</v>
      </c>
      <c r="B825" s="33">
        <v>0.56944444444444398</v>
      </c>
      <c r="C825" t="s">
        <v>395</v>
      </c>
      <c r="D825" t="s">
        <v>384</v>
      </c>
      <c r="E825">
        <v>4</v>
      </c>
      <c r="F825">
        <v>2.9</v>
      </c>
      <c r="G825" t="s">
        <v>324</v>
      </c>
      <c r="H825">
        <v>5</v>
      </c>
      <c r="I825">
        <v>7</v>
      </c>
      <c r="J825" t="s">
        <v>385</v>
      </c>
      <c r="K825" t="str">
        <f>VLOOKUP(G825,species.lookup!$A$2:$I$108,2,0)</f>
        <v>Queen Parrotfish</v>
      </c>
      <c r="L825" t="str">
        <f>VLOOKUP(G825,species.lookup!$A$2:$I$108,3,0)</f>
        <v>Scarus vetula</v>
      </c>
      <c r="M825" t="str">
        <f>VLOOKUP(G825,species.lookup!$A$2:$I$108,4,0)</f>
        <v>Scaridae</v>
      </c>
      <c r="N825" t="str">
        <f>VLOOKUP(G825,species.lookup!$A$2:$I$108,5,0)</f>
        <v>Herbivores</v>
      </c>
      <c r="O825">
        <f>VLOOKUP(G825,species.lookup!$A$2:$I$108,6,0)</f>
        <v>2.5000000000000001E-2</v>
      </c>
      <c r="P825">
        <f>VLOOKUP(G825,species.lookup!$A$2:$I$108,7,0)</f>
        <v>2.9214000000000002</v>
      </c>
      <c r="Q825">
        <f t="shared" si="12"/>
        <v>2.7536642058777425</v>
      </c>
    </row>
    <row r="826" spans="1:17" x14ac:dyDescent="0.2">
      <c r="A826" s="32">
        <v>44141</v>
      </c>
      <c r="B826" s="33">
        <v>0.56944444444444398</v>
      </c>
      <c r="C826" t="s">
        <v>395</v>
      </c>
      <c r="D826" t="s">
        <v>384</v>
      </c>
      <c r="E826">
        <v>4</v>
      </c>
      <c r="F826">
        <v>2.9</v>
      </c>
      <c r="G826" t="s">
        <v>324</v>
      </c>
      <c r="H826">
        <v>3</v>
      </c>
      <c r="I826">
        <v>10</v>
      </c>
      <c r="J826" t="s">
        <v>385</v>
      </c>
      <c r="K826" t="str">
        <f>VLOOKUP(G826,species.lookup!$A$2:$I$108,2,0)</f>
        <v>Queen Parrotfish</v>
      </c>
      <c r="L826" t="str">
        <f>VLOOKUP(G826,species.lookup!$A$2:$I$108,3,0)</f>
        <v>Scarus vetula</v>
      </c>
      <c r="M826" t="str">
        <f>VLOOKUP(G826,species.lookup!$A$2:$I$108,4,0)</f>
        <v>Scaridae</v>
      </c>
      <c r="N826" t="str">
        <f>VLOOKUP(G826,species.lookup!$A$2:$I$108,5,0)</f>
        <v>Herbivores</v>
      </c>
      <c r="O826">
        <f>VLOOKUP(G826,species.lookup!$A$2:$I$108,6,0)</f>
        <v>2.5000000000000001E-2</v>
      </c>
      <c r="P826">
        <f>VLOOKUP(G826,species.lookup!$A$2:$I$108,7,0)</f>
        <v>2.9214000000000002</v>
      </c>
      <c r="Q826">
        <f t="shared" si="12"/>
        <v>0.61915878909606581</v>
      </c>
    </row>
    <row r="827" spans="1:17" x14ac:dyDescent="0.2">
      <c r="A827" s="32">
        <v>44141</v>
      </c>
      <c r="B827" s="33">
        <v>0.56944444444444398</v>
      </c>
      <c r="C827" t="s">
        <v>395</v>
      </c>
      <c r="D827" t="s">
        <v>384</v>
      </c>
      <c r="E827">
        <v>4</v>
      </c>
      <c r="F827">
        <v>2.9</v>
      </c>
      <c r="G827" t="s">
        <v>318</v>
      </c>
      <c r="H827">
        <v>14</v>
      </c>
      <c r="I827">
        <v>1</v>
      </c>
      <c r="J827" t="s">
        <v>387</v>
      </c>
      <c r="K827" t="str">
        <f>VLOOKUP(G827,species.lookup!$A$2:$I$108,2,0)</f>
        <v>Striped Parrotfish</v>
      </c>
      <c r="L827" t="str">
        <f>VLOOKUP(G827,species.lookup!$A$2:$I$108,3,0)</f>
        <v>Scarus iserti</v>
      </c>
      <c r="M827" t="str">
        <f>VLOOKUP(G827,species.lookup!$A$2:$I$108,4,0)</f>
        <v>Scaridae</v>
      </c>
      <c r="N827" t="str">
        <f>VLOOKUP(G827,species.lookup!$A$2:$I$108,5,0)</f>
        <v>Herbivores</v>
      </c>
      <c r="O827">
        <f>VLOOKUP(G827,species.lookup!$A$2:$I$108,6,0)</f>
        <v>1.47E-2</v>
      </c>
      <c r="P827">
        <f>VLOOKUP(G827,species.lookup!$A$2:$I$108,7,0)</f>
        <v>3.0548000000000002</v>
      </c>
      <c r="Q827">
        <f t="shared" si="12"/>
        <v>46.613236474289479</v>
      </c>
    </row>
    <row r="828" spans="1:17" x14ac:dyDescent="0.2">
      <c r="A828" s="32">
        <v>44141</v>
      </c>
      <c r="B828" s="33">
        <v>0.56944444444444398</v>
      </c>
      <c r="C828" t="s">
        <v>395</v>
      </c>
      <c r="D828" t="s">
        <v>384</v>
      </c>
      <c r="E828">
        <v>4</v>
      </c>
      <c r="F828">
        <v>2.9</v>
      </c>
      <c r="G828" t="s">
        <v>346</v>
      </c>
      <c r="H828">
        <v>12</v>
      </c>
      <c r="I828">
        <v>1</v>
      </c>
      <c r="J828" t="s">
        <v>387</v>
      </c>
      <c r="K828" t="str">
        <f>VLOOKUP(G828,species.lookup!$A$2:$I$108,2,0)</f>
        <v>Stoplight Parrotfish</v>
      </c>
      <c r="L828" t="str">
        <f>VLOOKUP(G828,species.lookup!$A$2:$I$108,3,0)</f>
        <v>Sparisoma viride</v>
      </c>
      <c r="M828" t="str">
        <f>VLOOKUP(G828,species.lookup!$A$2:$I$108,4,0)</f>
        <v>Scaridae</v>
      </c>
      <c r="N828" t="str">
        <f>VLOOKUP(G828,species.lookup!$A$2:$I$108,5,0)</f>
        <v>Herbivores</v>
      </c>
      <c r="O828">
        <f>VLOOKUP(G828,species.lookup!$A$2:$I$108,6,0)</f>
        <v>2.5000000000000001E-2</v>
      </c>
      <c r="P828">
        <f>VLOOKUP(G828,species.lookup!$A$2:$I$108,7,0)</f>
        <v>2.9214000000000002</v>
      </c>
      <c r="Q828">
        <f t="shared" si="12"/>
        <v>35.535309379641568</v>
      </c>
    </row>
    <row r="829" spans="1:17" x14ac:dyDescent="0.2">
      <c r="A829" s="32">
        <v>44141</v>
      </c>
      <c r="B829" s="33">
        <v>0.56944444444444398</v>
      </c>
      <c r="C829" t="s">
        <v>395</v>
      </c>
      <c r="D829" t="s">
        <v>384</v>
      </c>
      <c r="E829">
        <v>4</v>
      </c>
      <c r="F829">
        <v>2.9</v>
      </c>
      <c r="G829" t="s">
        <v>346</v>
      </c>
      <c r="H829">
        <v>6</v>
      </c>
      <c r="I829">
        <v>1</v>
      </c>
      <c r="J829" t="s">
        <v>385</v>
      </c>
      <c r="K829" t="str">
        <f>VLOOKUP(G829,species.lookup!$A$2:$I$108,2,0)</f>
        <v>Stoplight Parrotfish</v>
      </c>
      <c r="L829" t="str">
        <f>VLOOKUP(G829,species.lookup!$A$2:$I$108,3,0)</f>
        <v>Sparisoma viride</v>
      </c>
      <c r="M829" t="str">
        <f>VLOOKUP(G829,species.lookup!$A$2:$I$108,4,0)</f>
        <v>Scaridae</v>
      </c>
      <c r="N829" t="str">
        <f>VLOOKUP(G829,species.lookup!$A$2:$I$108,5,0)</f>
        <v>Herbivores</v>
      </c>
      <c r="O829">
        <f>VLOOKUP(G829,species.lookup!$A$2:$I$108,6,0)</f>
        <v>2.5000000000000001E-2</v>
      </c>
      <c r="P829">
        <f>VLOOKUP(G829,species.lookup!$A$2:$I$108,7,0)</f>
        <v>2.9214000000000002</v>
      </c>
      <c r="Q829">
        <f t="shared" si="12"/>
        <v>4.6906288624930603</v>
      </c>
    </row>
    <row r="830" spans="1:17" x14ac:dyDescent="0.2">
      <c r="A830" s="32">
        <v>44141</v>
      </c>
      <c r="B830" s="33">
        <v>0.56944444444444398</v>
      </c>
      <c r="C830" t="s">
        <v>395</v>
      </c>
      <c r="D830" t="s">
        <v>384</v>
      </c>
      <c r="E830">
        <v>4</v>
      </c>
      <c r="F830">
        <v>2.9</v>
      </c>
      <c r="G830" t="s">
        <v>346</v>
      </c>
      <c r="H830">
        <v>5</v>
      </c>
      <c r="I830">
        <v>1</v>
      </c>
      <c r="J830" t="s">
        <v>385</v>
      </c>
      <c r="K830" t="str">
        <f>VLOOKUP(G830,species.lookup!$A$2:$I$108,2,0)</f>
        <v>Stoplight Parrotfish</v>
      </c>
      <c r="L830" t="str">
        <f>VLOOKUP(G830,species.lookup!$A$2:$I$108,3,0)</f>
        <v>Sparisoma viride</v>
      </c>
      <c r="M830" t="str">
        <f>VLOOKUP(G830,species.lookup!$A$2:$I$108,4,0)</f>
        <v>Scaridae</v>
      </c>
      <c r="N830" t="str">
        <f>VLOOKUP(G830,species.lookup!$A$2:$I$108,5,0)</f>
        <v>Herbivores</v>
      </c>
      <c r="O830">
        <f>VLOOKUP(G830,species.lookup!$A$2:$I$108,6,0)</f>
        <v>2.5000000000000001E-2</v>
      </c>
      <c r="P830">
        <f>VLOOKUP(G830,species.lookup!$A$2:$I$108,7,0)</f>
        <v>2.9214000000000002</v>
      </c>
      <c r="Q830">
        <f t="shared" si="12"/>
        <v>2.7536642058777425</v>
      </c>
    </row>
    <row r="831" spans="1:17" x14ac:dyDescent="0.2">
      <c r="A831" s="32">
        <v>44141</v>
      </c>
      <c r="B831" s="33">
        <v>0.56944444444444398</v>
      </c>
      <c r="C831" t="s">
        <v>395</v>
      </c>
      <c r="D831" t="s">
        <v>384</v>
      </c>
      <c r="E831">
        <v>4</v>
      </c>
      <c r="F831">
        <v>2.9</v>
      </c>
      <c r="G831" t="s">
        <v>39</v>
      </c>
      <c r="H831">
        <v>13</v>
      </c>
      <c r="I831">
        <v>3</v>
      </c>
      <c r="K831" t="str">
        <f>VLOOKUP(G831,species.lookup!$A$2:$I$108,2,0)</f>
        <v>Blue Tang</v>
      </c>
      <c r="L831" t="str">
        <f>VLOOKUP(G831,species.lookup!$A$2:$I$108,3,0)</f>
        <v>Acanthurus coeruleus</v>
      </c>
      <c r="M831" t="str">
        <f>VLOOKUP(G831,species.lookup!$A$2:$I$108,4,0)</f>
        <v>Acanthuridae</v>
      </c>
      <c r="N831" t="str">
        <f>VLOOKUP(G831,species.lookup!$A$2:$I$108,5,0)</f>
        <v>Herbivores</v>
      </c>
      <c r="O831">
        <f>VLOOKUP(G831,species.lookup!$A$2:$I$108,6,0)</f>
        <v>4.1500000000000002E-2</v>
      </c>
      <c r="P831">
        <f>VLOOKUP(G831,species.lookup!$A$2:$I$108,7,0)</f>
        <v>2.8346</v>
      </c>
      <c r="Q831">
        <f t="shared" si="12"/>
        <v>59.652949668261428</v>
      </c>
    </row>
    <row r="832" spans="1:17" x14ac:dyDescent="0.2">
      <c r="A832" s="32">
        <v>44141</v>
      </c>
      <c r="B832" s="33">
        <v>0.56944444444444398</v>
      </c>
      <c r="C832" t="s">
        <v>395</v>
      </c>
      <c r="D832" t="s">
        <v>384</v>
      </c>
      <c r="E832">
        <v>4</v>
      </c>
      <c r="F832">
        <v>2.9</v>
      </c>
      <c r="G832" t="s">
        <v>39</v>
      </c>
      <c r="H832">
        <v>18</v>
      </c>
      <c r="I832">
        <v>3</v>
      </c>
      <c r="K832" t="str">
        <f>VLOOKUP(G832,species.lookup!$A$2:$I$108,2,0)</f>
        <v>Blue Tang</v>
      </c>
      <c r="L832" t="str">
        <f>VLOOKUP(G832,species.lookup!$A$2:$I$108,3,0)</f>
        <v>Acanthurus coeruleus</v>
      </c>
      <c r="M832" t="str">
        <f>VLOOKUP(G832,species.lookup!$A$2:$I$108,4,0)</f>
        <v>Acanthuridae</v>
      </c>
      <c r="N832" t="str">
        <f>VLOOKUP(G832,species.lookup!$A$2:$I$108,5,0)</f>
        <v>Herbivores</v>
      </c>
      <c r="O832">
        <f>VLOOKUP(G832,species.lookup!$A$2:$I$108,6,0)</f>
        <v>4.1500000000000002E-2</v>
      </c>
      <c r="P832">
        <f>VLOOKUP(G832,species.lookup!$A$2:$I$108,7,0)</f>
        <v>2.8346</v>
      </c>
      <c r="Q832">
        <f t="shared" si="12"/>
        <v>150.05260508576984</v>
      </c>
    </row>
    <row r="833" spans="1:17" x14ac:dyDescent="0.2">
      <c r="A833" s="32">
        <v>44141</v>
      </c>
      <c r="B833" s="33">
        <v>0.56944444444444398</v>
      </c>
      <c r="C833" t="s">
        <v>395</v>
      </c>
      <c r="D833" t="s">
        <v>384</v>
      </c>
      <c r="E833">
        <v>4</v>
      </c>
      <c r="F833">
        <v>2.9</v>
      </c>
      <c r="G833" t="s">
        <v>39</v>
      </c>
      <c r="H833">
        <v>4</v>
      </c>
      <c r="I833">
        <v>1</v>
      </c>
      <c r="K833" t="str">
        <f>VLOOKUP(G833,species.lookup!$A$2:$I$108,2,0)</f>
        <v>Blue Tang</v>
      </c>
      <c r="L833" t="str">
        <f>VLOOKUP(G833,species.lookup!$A$2:$I$108,3,0)</f>
        <v>Acanthurus coeruleus</v>
      </c>
      <c r="M833" t="str">
        <f>VLOOKUP(G833,species.lookup!$A$2:$I$108,4,0)</f>
        <v>Acanthuridae</v>
      </c>
      <c r="N833" t="str">
        <f>VLOOKUP(G833,species.lookup!$A$2:$I$108,5,0)</f>
        <v>Herbivores</v>
      </c>
      <c r="O833">
        <f>VLOOKUP(G833,species.lookup!$A$2:$I$108,6,0)</f>
        <v>4.1500000000000002E-2</v>
      </c>
      <c r="P833">
        <f>VLOOKUP(G833,species.lookup!$A$2:$I$108,7,0)</f>
        <v>2.8346</v>
      </c>
      <c r="Q833">
        <f t="shared" si="12"/>
        <v>2.1117735602071006</v>
      </c>
    </row>
    <row r="834" spans="1:17" x14ac:dyDescent="0.2">
      <c r="A834" s="32">
        <v>44141</v>
      </c>
      <c r="B834" s="33">
        <v>0.56944444444444398</v>
      </c>
      <c r="C834" t="s">
        <v>395</v>
      </c>
      <c r="D834" t="s">
        <v>384</v>
      </c>
      <c r="E834">
        <v>4</v>
      </c>
      <c r="F834">
        <v>2.9</v>
      </c>
      <c r="G834" t="s">
        <v>191</v>
      </c>
      <c r="H834">
        <v>8</v>
      </c>
      <c r="I834">
        <v>1</v>
      </c>
      <c r="K834" t="str">
        <f>VLOOKUP(G834,species.lookup!$A$2:$I$108,2,0)</f>
        <v>Slippery Dick</v>
      </c>
      <c r="L834" t="str">
        <f>VLOOKUP(G834,species.lookup!$A$2:$I$108,3,0)</f>
        <v>Halichoeres bivittatus</v>
      </c>
      <c r="M834" t="str">
        <f>VLOOKUP(G834,species.lookup!$A$2:$I$108,4,0)</f>
        <v>Labridae</v>
      </c>
      <c r="N834" t="str">
        <f>VLOOKUP(G834,species.lookup!$A$2:$I$108,5,0)</f>
        <v>Carnivores</v>
      </c>
      <c r="O834">
        <f>VLOOKUP(G834,species.lookup!$A$2:$I$108,6,0)</f>
        <v>9.3299999999999998E-3</v>
      </c>
      <c r="P834">
        <f>VLOOKUP(G834,species.lookup!$A$2:$I$108,7,0)</f>
        <v>3.06</v>
      </c>
      <c r="Q834">
        <f t="shared" si="12"/>
        <v>5.4117410047026144</v>
      </c>
    </row>
    <row r="835" spans="1:17" x14ac:dyDescent="0.2">
      <c r="A835" s="32">
        <v>44141</v>
      </c>
      <c r="B835" s="33">
        <v>0.56944444444444398</v>
      </c>
      <c r="C835" t="s">
        <v>395</v>
      </c>
      <c r="D835" t="s">
        <v>384</v>
      </c>
      <c r="E835">
        <v>4</v>
      </c>
      <c r="F835">
        <v>2.9</v>
      </c>
      <c r="G835" t="s">
        <v>30</v>
      </c>
      <c r="H835">
        <v>4</v>
      </c>
      <c r="I835">
        <v>1</v>
      </c>
      <c r="K835" t="str">
        <f>VLOOKUP(G835,species.lookup!$A$2:$I$108,2,0)</f>
        <v>Ocean Surgeonfish</v>
      </c>
      <c r="L835" t="str">
        <f>VLOOKUP(G835,species.lookup!$A$2:$I$108,3,0)</f>
        <v>Acanthurus bahianus</v>
      </c>
      <c r="M835" t="str">
        <f>VLOOKUP(G835,species.lookup!$A$2:$I$108,4,0)</f>
        <v>Acanthuridae</v>
      </c>
      <c r="N835" t="str">
        <f>VLOOKUP(G835,species.lookup!$A$2:$I$108,5,0)</f>
        <v>Herbivores</v>
      </c>
      <c r="O835">
        <f>VLOOKUP(G835,species.lookup!$A$2:$I$108,6,0)</f>
        <v>2.3699999999999999E-2</v>
      </c>
      <c r="P835">
        <f>VLOOKUP(G835,species.lookup!$A$2:$I$108,7,0)</f>
        <v>2.9752000000000001</v>
      </c>
      <c r="Q835">
        <f t="shared" ref="Q835:Q898" si="13">O835*H835^P835</f>
        <v>1.4655385009405915</v>
      </c>
    </row>
    <row r="836" spans="1:17" x14ac:dyDescent="0.2">
      <c r="A836" s="32">
        <v>44141</v>
      </c>
      <c r="B836" s="33">
        <v>0.56944444444444398</v>
      </c>
      <c r="C836" t="s">
        <v>395</v>
      </c>
      <c r="D836" t="s">
        <v>384</v>
      </c>
      <c r="E836">
        <v>4</v>
      </c>
      <c r="F836">
        <v>2.9</v>
      </c>
      <c r="G836" t="s">
        <v>324</v>
      </c>
      <c r="H836">
        <v>4</v>
      </c>
      <c r="I836">
        <v>16</v>
      </c>
      <c r="J836" t="s">
        <v>385</v>
      </c>
      <c r="K836" t="str">
        <f>VLOOKUP(G836,species.lookup!$A$2:$I$108,2,0)</f>
        <v>Queen Parrotfish</v>
      </c>
      <c r="L836" t="str">
        <f>VLOOKUP(G836,species.lookup!$A$2:$I$108,3,0)</f>
        <v>Scarus vetula</v>
      </c>
      <c r="M836" t="str">
        <f>VLOOKUP(G836,species.lookup!$A$2:$I$108,4,0)</f>
        <v>Scaridae</v>
      </c>
      <c r="N836" t="str">
        <f>VLOOKUP(G836,species.lookup!$A$2:$I$108,5,0)</f>
        <v>Herbivores</v>
      </c>
      <c r="O836">
        <f>VLOOKUP(G836,species.lookup!$A$2:$I$108,6,0)</f>
        <v>2.5000000000000001E-2</v>
      </c>
      <c r="P836">
        <f>VLOOKUP(G836,species.lookup!$A$2:$I$108,7,0)</f>
        <v>2.9214000000000002</v>
      </c>
      <c r="Q836">
        <f t="shared" si="13"/>
        <v>1.4348221330880631</v>
      </c>
    </row>
    <row r="837" spans="1:17" x14ac:dyDescent="0.2">
      <c r="A837" s="32">
        <v>44141</v>
      </c>
      <c r="B837" s="33">
        <v>0.56944444444444398</v>
      </c>
      <c r="C837" t="s">
        <v>395</v>
      </c>
      <c r="D837" t="s">
        <v>384</v>
      </c>
      <c r="E837">
        <v>4</v>
      </c>
      <c r="F837">
        <v>2.9</v>
      </c>
      <c r="G837" t="s">
        <v>324</v>
      </c>
      <c r="H837">
        <v>5</v>
      </c>
      <c r="I837">
        <v>20</v>
      </c>
      <c r="J837" t="s">
        <v>385</v>
      </c>
      <c r="K837" t="str">
        <f>VLOOKUP(G837,species.lookup!$A$2:$I$108,2,0)</f>
        <v>Queen Parrotfish</v>
      </c>
      <c r="L837" t="str">
        <f>VLOOKUP(G837,species.lookup!$A$2:$I$108,3,0)</f>
        <v>Scarus vetula</v>
      </c>
      <c r="M837" t="str">
        <f>VLOOKUP(G837,species.lookup!$A$2:$I$108,4,0)</f>
        <v>Scaridae</v>
      </c>
      <c r="N837" t="str">
        <f>VLOOKUP(G837,species.lookup!$A$2:$I$108,5,0)</f>
        <v>Herbivores</v>
      </c>
      <c r="O837">
        <f>VLOOKUP(G837,species.lookup!$A$2:$I$108,6,0)</f>
        <v>2.5000000000000001E-2</v>
      </c>
      <c r="P837">
        <f>VLOOKUP(G837,species.lookup!$A$2:$I$108,7,0)</f>
        <v>2.9214000000000002</v>
      </c>
      <c r="Q837">
        <f t="shared" si="13"/>
        <v>2.7536642058777425</v>
      </c>
    </row>
    <row r="838" spans="1:17" x14ac:dyDescent="0.2">
      <c r="A838" s="32">
        <v>44141</v>
      </c>
      <c r="B838" s="33">
        <v>0.56944444444444398</v>
      </c>
      <c r="C838" t="s">
        <v>395</v>
      </c>
      <c r="D838" t="s">
        <v>384</v>
      </c>
      <c r="E838">
        <v>4</v>
      </c>
      <c r="F838">
        <v>2.9</v>
      </c>
      <c r="G838" t="s">
        <v>181</v>
      </c>
      <c r="H838">
        <v>24</v>
      </c>
      <c r="I838">
        <v>1</v>
      </c>
      <c r="K838" t="str">
        <f>VLOOKUP(G838,species.lookup!$A$2:$I$108,2,0)</f>
        <v>Bluestriped Grunt</v>
      </c>
      <c r="L838" t="str">
        <f>VLOOKUP(G838,species.lookup!$A$2:$I$108,3,0)</f>
        <v>Haemulon sciurus</v>
      </c>
      <c r="M838" t="str">
        <f>VLOOKUP(G838,species.lookup!$A$2:$I$108,4,0)</f>
        <v>Haemulidae</v>
      </c>
      <c r="N838" t="str">
        <f>VLOOKUP(G838,species.lookup!$A$2:$I$108,5,0)</f>
        <v>Carnivores</v>
      </c>
      <c r="O838">
        <f>VLOOKUP(G838,species.lookup!$A$2:$I$108,6,0)</f>
        <v>1.9400000000000001E-2</v>
      </c>
      <c r="P838">
        <f>VLOOKUP(G838,species.lookup!$A$2:$I$108,7,0)</f>
        <v>2.9996</v>
      </c>
      <c r="Q838">
        <f t="shared" si="13"/>
        <v>267.84489329340329</v>
      </c>
    </row>
    <row r="839" spans="1:17" x14ac:dyDescent="0.2">
      <c r="A839" s="32">
        <v>44141</v>
      </c>
      <c r="B839" s="33">
        <v>0.56944444444444398</v>
      </c>
      <c r="C839" t="s">
        <v>395</v>
      </c>
      <c r="D839" t="s">
        <v>384</v>
      </c>
      <c r="E839">
        <v>4</v>
      </c>
      <c r="F839">
        <v>2.9</v>
      </c>
      <c r="G839" t="s">
        <v>39</v>
      </c>
      <c r="H839">
        <v>15</v>
      </c>
      <c r="I839">
        <v>4</v>
      </c>
      <c r="K839" t="str">
        <f>VLOOKUP(G839,species.lookup!$A$2:$I$108,2,0)</f>
        <v>Blue Tang</v>
      </c>
      <c r="L839" t="str">
        <f>VLOOKUP(G839,species.lookup!$A$2:$I$108,3,0)</f>
        <v>Acanthurus coeruleus</v>
      </c>
      <c r="M839" t="str">
        <f>VLOOKUP(G839,species.lookup!$A$2:$I$108,4,0)</f>
        <v>Acanthuridae</v>
      </c>
      <c r="N839" t="str">
        <f>VLOOKUP(G839,species.lookup!$A$2:$I$108,5,0)</f>
        <v>Herbivores</v>
      </c>
      <c r="O839">
        <f>VLOOKUP(G839,species.lookup!$A$2:$I$108,6,0)</f>
        <v>4.1500000000000002E-2</v>
      </c>
      <c r="P839">
        <f>VLOOKUP(G839,species.lookup!$A$2:$I$108,7,0)</f>
        <v>2.8346</v>
      </c>
      <c r="Q839">
        <f t="shared" si="13"/>
        <v>89.494506928689532</v>
      </c>
    </row>
    <row r="840" spans="1:17" x14ac:dyDescent="0.2">
      <c r="A840" s="32">
        <v>44141</v>
      </c>
      <c r="B840" s="33">
        <v>0.56944444444444398</v>
      </c>
      <c r="C840" t="s">
        <v>395</v>
      </c>
      <c r="D840" t="s">
        <v>384</v>
      </c>
      <c r="E840">
        <v>4</v>
      </c>
      <c r="F840">
        <v>2.9</v>
      </c>
      <c r="G840" t="s">
        <v>343</v>
      </c>
      <c r="H840">
        <v>22</v>
      </c>
      <c r="I840">
        <v>1</v>
      </c>
      <c r="J840" t="s">
        <v>387</v>
      </c>
      <c r="K840" t="str">
        <f>VLOOKUP(G840,species.lookup!$A$2:$I$108,2,0)</f>
        <v>Yellowtail parrotfish</v>
      </c>
      <c r="L840" t="str">
        <f>VLOOKUP(G840,species.lookup!$A$2:$I$108,3,0)</f>
        <v>Sparisoma rubiprinne</v>
      </c>
      <c r="M840" t="str">
        <f>VLOOKUP(G840,species.lookup!$A$2:$I$108,4,0)</f>
        <v>Scaridae</v>
      </c>
      <c r="N840" t="str">
        <f>VLOOKUP(G840,species.lookup!$A$2:$I$108,5,0)</f>
        <v>Herbivores</v>
      </c>
      <c r="O840">
        <f>VLOOKUP(G840,species.lookup!$A$2:$I$108,6,0)</f>
        <v>1.5599999999999999E-2</v>
      </c>
      <c r="P840">
        <f>VLOOKUP(G840,species.lookup!$A$2:$I$108,7,0)</f>
        <v>3.0640999999999998</v>
      </c>
      <c r="Q840">
        <f t="shared" si="13"/>
        <v>202.50788349100159</v>
      </c>
    </row>
    <row r="841" spans="1:17" x14ac:dyDescent="0.2">
      <c r="A841" s="32">
        <v>44141</v>
      </c>
      <c r="B841" s="33">
        <v>0.56944444444444398</v>
      </c>
      <c r="C841" t="s">
        <v>395</v>
      </c>
      <c r="D841" t="s">
        <v>384</v>
      </c>
      <c r="E841">
        <v>4</v>
      </c>
      <c r="F841">
        <v>2.9</v>
      </c>
      <c r="G841" t="s">
        <v>39</v>
      </c>
      <c r="H841">
        <v>10</v>
      </c>
      <c r="I841">
        <v>2</v>
      </c>
      <c r="K841" t="str">
        <f>VLOOKUP(G841,species.lookup!$A$2:$I$108,2,0)</f>
        <v>Blue Tang</v>
      </c>
      <c r="L841" t="str">
        <f>VLOOKUP(G841,species.lookup!$A$2:$I$108,3,0)</f>
        <v>Acanthurus coeruleus</v>
      </c>
      <c r="M841" t="str">
        <f>VLOOKUP(G841,species.lookup!$A$2:$I$108,4,0)</f>
        <v>Acanthuridae</v>
      </c>
      <c r="N841" t="str">
        <f>VLOOKUP(G841,species.lookup!$A$2:$I$108,5,0)</f>
        <v>Herbivores</v>
      </c>
      <c r="O841">
        <f>VLOOKUP(G841,species.lookup!$A$2:$I$108,6,0)</f>
        <v>4.1500000000000002E-2</v>
      </c>
      <c r="P841">
        <f>VLOOKUP(G841,species.lookup!$A$2:$I$108,7,0)</f>
        <v>2.8346</v>
      </c>
      <c r="Q841">
        <f t="shared" si="13"/>
        <v>28.356204301821784</v>
      </c>
    </row>
    <row r="842" spans="1:17" x14ac:dyDescent="0.2">
      <c r="A842" s="32">
        <v>44141</v>
      </c>
      <c r="B842" s="33">
        <v>0.56944444444444398</v>
      </c>
      <c r="C842" t="s">
        <v>395</v>
      </c>
      <c r="D842" t="s">
        <v>384</v>
      </c>
      <c r="E842">
        <v>4</v>
      </c>
      <c r="F842">
        <v>2.9</v>
      </c>
      <c r="G842" t="s">
        <v>39</v>
      </c>
      <c r="H842">
        <v>15</v>
      </c>
      <c r="I842">
        <v>2</v>
      </c>
      <c r="K842" t="str">
        <f>VLOOKUP(G842,species.lookup!$A$2:$I$108,2,0)</f>
        <v>Blue Tang</v>
      </c>
      <c r="L842" t="str">
        <f>VLOOKUP(G842,species.lookup!$A$2:$I$108,3,0)</f>
        <v>Acanthurus coeruleus</v>
      </c>
      <c r="M842" t="str">
        <f>VLOOKUP(G842,species.lookup!$A$2:$I$108,4,0)</f>
        <v>Acanthuridae</v>
      </c>
      <c r="N842" t="str">
        <f>VLOOKUP(G842,species.lookup!$A$2:$I$108,5,0)</f>
        <v>Herbivores</v>
      </c>
      <c r="O842">
        <f>VLOOKUP(G842,species.lookup!$A$2:$I$108,6,0)</f>
        <v>4.1500000000000002E-2</v>
      </c>
      <c r="P842">
        <f>VLOOKUP(G842,species.lookup!$A$2:$I$108,7,0)</f>
        <v>2.8346</v>
      </c>
      <c r="Q842">
        <f t="shared" si="13"/>
        <v>89.494506928689532</v>
      </c>
    </row>
    <row r="843" spans="1:17" x14ac:dyDescent="0.2">
      <c r="A843" s="32">
        <v>44141</v>
      </c>
      <c r="B843" s="33">
        <v>0.56944444444444398</v>
      </c>
      <c r="C843" t="s">
        <v>395</v>
      </c>
      <c r="D843" t="s">
        <v>384</v>
      </c>
      <c r="E843">
        <v>4</v>
      </c>
      <c r="F843">
        <v>2.9</v>
      </c>
      <c r="G843" t="s">
        <v>365</v>
      </c>
      <c r="H843">
        <v>2</v>
      </c>
      <c r="I843">
        <v>1</v>
      </c>
      <c r="K843" t="str">
        <f>VLOOKUP(G843,species.lookup!$A$2:$I$108,2,0)</f>
        <v>3-spot Damselfish</v>
      </c>
      <c r="L843" t="str">
        <f>VLOOKUP(G843,species.lookup!$A$2:$I$108,3,0)</f>
        <v>Stegastes planifrons</v>
      </c>
      <c r="M843" t="str">
        <f>VLOOKUP(G843,species.lookup!$A$2:$I$108,4,0)</f>
        <v>Pomacentridae</v>
      </c>
      <c r="N843" t="str">
        <f>VLOOKUP(G843,species.lookup!$A$2:$I$108,5,0)</f>
        <v>Omnivores</v>
      </c>
      <c r="O843">
        <f>VLOOKUP(G843,species.lookup!$A$2:$I$108,6,0)</f>
        <v>2.188E-2</v>
      </c>
      <c r="P843">
        <f>VLOOKUP(G843,species.lookup!$A$2:$I$108,7,0)</f>
        <v>2.96</v>
      </c>
      <c r="Q843">
        <f t="shared" si="13"/>
        <v>0.17025352199504648</v>
      </c>
    </row>
    <row r="844" spans="1:17" x14ac:dyDescent="0.2">
      <c r="A844" s="32">
        <v>44141</v>
      </c>
      <c r="B844" s="33">
        <v>0.56944444444444398</v>
      </c>
      <c r="C844" t="s">
        <v>395</v>
      </c>
      <c r="D844" t="s">
        <v>384</v>
      </c>
      <c r="E844">
        <v>4</v>
      </c>
      <c r="F844">
        <v>2.9</v>
      </c>
      <c r="G844" t="s">
        <v>346</v>
      </c>
      <c r="H844">
        <v>9</v>
      </c>
      <c r="I844">
        <v>1</v>
      </c>
      <c r="J844" t="s">
        <v>385</v>
      </c>
      <c r="K844" t="str">
        <f>VLOOKUP(G844,species.lookup!$A$2:$I$108,2,0)</f>
        <v>Stoplight Parrotfish</v>
      </c>
      <c r="L844" t="str">
        <f>VLOOKUP(G844,species.lookup!$A$2:$I$108,3,0)</f>
        <v>Sparisoma viride</v>
      </c>
      <c r="M844" t="str">
        <f>VLOOKUP(G844,species.lookup!$A$2:$I$108,4,0)</f>
        <v>Scaridae</v>
      </c>
      <c r="N844" t="str">
        <f>VLOOKUP(G844,species.lookup!$A$2:$I$108,5,0)</f>
        <v>Herbivores</v>
      </c>
      <c r="O844">
        <f>VLOOKUP(G844,species.lookup!$A$2:$I$108,6,0)</f>
        <v>2.5000000000000001E-2</v>
      </c>
      <c r="P844">
        <f>VLOOKUP(G844,species.lookup!$A$2:$I$108,7,0)</f>
        <v>2.9214000000000002</v>
      </c>
      <c r="Q844">
        <f t="shared" si="13"/>
        <v>15.334304244596257</v>
      </c>
    </row>
    <row r="845" spans="1:17" x14ac:dyDescent="0.2">
      <c r="A845" s="32">
        <v>44141</v>
      </c>
      <c r="B845" s="33">
        <v>0.56944444444444398</v>
      </c>
      <c r="C845" t="s">
        <v>395</v>
      </c>
      <c r="D845" t="s">
        <v>384</v>
      </c>
      <c r="E845">
        <v>4</v>
      </c>
      <c r="F845">
        <v>2.9</v>
      </c>
      <c r="G845" t="s">
        <v>346</v>
      </c>
      <c r="H845">
        <v>5</v>
      </c>
      <c r="I845">
        <v>2</v>
      </c>
      <c r="J845" t="s">
        <v>385</v>
      </c>
      <c r="K845" t="str">
        <f>VLOOKUP(G845,species.lookup!$A$2:$I$108,2,0)</f>
        <v>Stoplight Parrotfish</v>
      </c>
      <c r="L845" t="str">
        <f>VLOOKUP(G845,species.lookup!$A$2:$I$108,3,0)</f>
        <v>Sparisoma viride</v>
      </c>
      <c r="M845" t="str">
        <f>VLOOKUP(G845,species.lookup!$A$2:$I$108,4,0)</f>
        <v>Scaridae</v>
      </c>
      <c r="N845" t="str">
        <f>VLOOKUP(G845,species.lookup!$A$2:$I$108,5,0)</f>
        <v>Herbivores</v>
      </c>
      <c r="O845">
        <f>VLOOKUP(G845,species.lookup!$A$2:$I$108,6,0)</f>
        <v>2.5000000000000001E-2</v>
      </c>
      <c r="P845">
        <f>VLOOKUP(G845,species.lookup!$A$2:$I$108,7,0)</f>
        <v>2.9214000000000002</v>
      </c>
      <c r="Q845">
        <f t="shared" si="13"/>
        <v>2.7536642058777425</v>
      </c>
    </row>
    <row r="846" spans="1:17" x14ac:dyDescent="0.2">
      <c r="A846" s="32">
        <v>44141</v>
      </c>
      <c r="B846" s="33">
        <v>0.56944444444444398</v>
      </c>
      <c r="C846" t="s">
        <v>395</v>
      </c>
      <c r="D846" t="s">
        <v>384</v>
      </c>
      <c r="E846">
        <v>4</v>
      </c>
      <c r="F846">
        <v>2.9</v>
      </c>
      <c r="G846" t="s">
        <v>346</v>
      </c>
      <c r="H846">
        <v>3</v>
      </c>
      <c r="I846">
        <v>3</v>
      </c>
      <c r="J846" t="s">
        <v>385</v>
      </c>
      <c r="K846" t="str">
        <f>VLOOKUP(G846,species.lookup!$A$2:$I$108,2,0)</f>
        <v>Stoplight Parrotfish</v>
      </c>
      <c r="L846" t="str">
        <f>VLOOKUP(G846,species.lookup!$A$2:$I$108,3,0)</f>
        <v>Sparisoma viride</v>
      </c>
      <c r="M846" t="str">
        <f>VLOOKUP(G846,species.lookup!$A$2:$I$108,4,0)</f>
        <v>Scaridae</v>
      </c>
      <c r="N846" t="str">
        <f>VLOOKUP(G846,species.lookup!$A$2:$I$108,5,0)</f>
        <v>Herbivores</v>
      </c>
      <c r="O846">
        <f>VLOOKUP(G846,species.lookup!$A$2:$I$108,6,0)</f>
        <v>2.5000000000000001E-2</v>
      </c>
      <c r="P846">
        <f>VLOOKUP(G846,species.lookup!$A$2:$I$108,7,0)</f>
        <v>2.9214000000000002</v>
      </c>
      <c r="Q846">
        <f t="shared" si="13"/>
        <v>0.61915878909606581</v>
      </c>
    </row>
    <row r="847" spans="1:17" x14ac:dyDescent="0.2">
      <c r="A847" s="32">
        <v>44141</v>
      </c>
      <c r="B847" s="33">
        <v>0.56944444444444398</v>
      </c>
      <c r="C847" t="s">
        <v>395</v>
      </c>
      <c r="D847" t="s">
        <v>384</v>
      </c>
      <c r="E847">
        <v>4</v>
      </c>
      <c r="F847">
        <v>2.9</v>
      </c>
      <c r="G847" t="s">
        <v>318</v>
      </c>
      <c r="H847">
        <v>6</v>
      </c>
      <c r="I847">
        <v>10</v>
      </c>
      <c r="J847" t="s">
        <v>385</v>
      </c>
      <c r="K847" t="str">
        <f>VLOOKUP(G847,species.lookup!$A$2:$I$108,2,0)</f>
        <v>Striped Parrotfish</v>
      </c>
      <c r="L847" t="str">
        <f>VLOOKUP(G847,species.lookup!$A$2:$I$108,3,0)</f>
        <v>Scarus iserti</v>
      </c>
      <c r="M847" t="str">
        <f>VLOOKUP(G847,species.lookup!$A$2:$I$108,4,0)</f>
        <v>Scaridae</v>
      </c>
      <c r="N847" t="str">
        <f>VLOOKUP(G847,species.lookup!$A$2:$I$108,5,0)</f>
        <v>Herbivores</v>
      </c>
      <c r="O847">
        <f>VLOOKUP(G847,species.lookup!$A$2:$I$108,6,0)</f>
        <v>1.47E-2</v>
      </c>
      <c r="P847">
        <f>VLOOKUP(G847,species.lookup!$A$2:$I$108,7,0)</f>
        <v>3.0548000000000002</v>
      </c>
      <c r="Q847">
        <f t="shared" si="13"/>
        <v>3.5027873644931384</v>
      </c>
    </row>
    <row r="848" spans="1:17" x14ac:dyDescent="0.2">
      <c r="A848" s="32">
        <v>44141</v>
      </c>
      <c r="B848" s="33">
        <v>0.56944444444444398</v>
      </c>
      <c r="C848" t="s">
        <v>395</v>
      </c>
      <c r="D848" t="s">
        <v>384</v>
      </c>
      <c r="E848">
        <v>4</v>
      </c>
      <c r="F848">
        <v>2.9</v>
      </c>
      <c r="G848" t="s">
        <v>318</v>
      </c>
      <c r="H848">
        <v>5</v>
      </c>
      <c r="I848">
        <v>15</v>
      </c>
      <c r="J848" t="s">
        <v>385</v>
      </c>
      <c r="K848" t="str">
        <f>VLOOKUP(G848,species.lookup!$A$2:$I$108,2,0)</f>
        <v>Striped Parrotfish</v>
      </c>
      <c r="L848" t="str">
        <f>VLOOKUP(G848,species.lookup!$A$2:$I$108,3,0)</f>
        <v>Scarus iserti</v>
      </c>
      <c r="M848" t="str">
        <f>VLOOKUP(G848,species.lookup!$A$2:$I$108,4,0)</f>
        <v>Scaridae</v>
      </c>
      <c r="N848" t="str">
        <f>VLOOKUP(G848,species.lookup!$A$2:$I$108,5,0)</f>
        <v>Herbivores</v>
      </c>
      <c r="O848">
        <f>VLOOKUP(G848,species.lookup!$A$2:$I$108,6,0)</f>
        <v>1.47E-2</v>
      </c>
      <c r="P848">
        <f>VLOOKUP(G848,species.lookup!$A$2:$I$108,7,0)</f>
        <v>3.0548000000000002</v>
      </c>
      <c r="Q848">
        <f t="shared" si="13"/>
        <v>2.0069238957862789</v>
      </c>
    </row>
    <row r="849" spans="1:17" x14ac:dyDescent="0.2">
      <c r="A849" s="32">
        <v>44141</v>
      </c>
      <c r="B849" s="33">
        <v>0.56944444444444398</v>
      </c>
      <c r="C849" t="s">
        <v>395</v>
      </c>
      <c r="D849" t="s">
        <v>384</v>
      </c>
      <c r="E849">
        <v>4</v>
      </c>
      <c r="F849">
        <v>2.9</v>
      </c>
      <c r="G849" t="s">
        <v>324</v>
      </c>
      <c r="H849">
        <v>3</v>
      </c>
      <c r="I849">
        <v>5</v>
      </c>
      <c r="J849" t="s">
        <v>385</v>
      </c>
      <c r="K849" t="str">
        <f>VLOOKUP(G849,species.lookup!$A$2:$I$108,2,0)</f>
        <v>Queen Parrotfish</v>
      </c>
      <c r="L849" t="str">
        <f>VLOOKUP(G849,species.lookup!$A$2:$I$108,3,0)</f>
        <v>Scarus vetula</v>
      </c>
      <c r="M849" t="str">
        <f>VLOOKUP(G849,species.lookup!$A$2:$I$108,4,0)</f>
        <v>Scaridae</v>
      </c>
      <c r="N849" t="str">
        <f>VLOOKUP(G849,species.lookup!$A$2:$I$108,5,0)</f>
        <v>Herbivores</v>
      </c>
      <c r="O849">
        <f>VLOOKUP(G849,species.lookup!$A$2:$I$108,6,0)</f>
        <v>2.5000000000000001E-2</v>
      </c>
      <c r="P849">
        <f>VLOOKUP(G849,species.lookup!$A$2:$I$108,7,0)</f>
        <v>2.9214000000000002</v>
      </c>
      <c r="Q849">
        <f t="shared" si="13"/>
        <v>0.61915878909606581</v>
      </c>
    </row>
    <row r="850" spans="1:17" x14ac:dyDescent="0.2">
      <c r="A850" s="32">
        <v>44141</v>
      </c>
      <c r="B850" s="33">
        <v>0.56944444444444398</v>
      </c>
      <c r="C850" t="s">
        <v>395</v>
      </c>
      <c r="D850" t="s">
        <v>384</v>
      </c>
      <c r="E850">
        <v>4</v>
      </c>
      <c r="F850">
        <v>2.9</v>
      </c>
      <c r="G850" t="s">
        <v>324</v>
      </c>
      <c r="H850">
        <v>5</v>
      </c>
      <c r="I850">
        <v>3</v>
      </c>
      <c r="J850" t="s">
        <v>385</v>
      </c>
      <c r="K850" t="str">
        <f>VLOOKUP(G850,species.lookup!$A$2:$I$108,2,0)</f>
        <v>Queen Parrotfish</v>
      </c>
      <c r="L850" t="str">
        <f>VLOOKUP(G850,species.lookup!$A$2:$I$108,3,0)</f>
        <v>Scarus vetula</v>
      </c>
      <c r="M850" t="str">
        <f>VLOOKUP(G850,species.lookup!$A$2:$I$108,4,0)</f>
        <v>Scaridae</v>
      </c>
      <c r="N850" t="str">
        <f>VLOOKUP(G850,species.lookup!$A$2:$I$108,5,0)</f>
        <v>Herbivores</v>
      </c>
      <c r="O850">
        <f>VLOOKUP(G850,species.lookup!$A$2:$I$108,6,0)</f>
        <v>2.5000000000000001E-2</v>
      </c>
      <c r="P850">
        <f>VLOOKUP(G850,species.lookup!$A$2:$I$108,7,0)</f>
        <v>2.9214000000000002</v>
      </c>
      <c r="Q850">
        <f t="shared" si="13"/>
        <v>2.7536642058777425</v>
      </c>
    </row>
    <row r="851" spans="1:17" x14ac:dyDescent="0.2">
      <c r="A851" s="32">
        <v>44141</v>
      </c>
      <c r="B851" s="33">
        <v>0.56944444444444398</v>
      </c>
      <c r="C851" t="s">
        <v>395</v>
      </c>
      <c r="D851" t="s">
        <v>384</v>
      </c>
      <c r="E851">
        <v>4</v>
      </c>
      <c r="F851">
        <v>2.9</v>
      </c>
      <c r="G851" t="s">
        <v>374</v>
      </c>
      <c r="H851">
        <v>8</v>
      </c>
      <c r="I851">
        <v>2</v>
      </c>
      <c r="K851" t="str">
        <f>VLOOKUP(G851,species.lookup!$A$2:$I$108,2,0)</f>
        <v>Bluehead Wrasse</v>
      </c>
      <c r="L851" t="str">
        <f>VLOOKUP(G851,species.lookup!$A$2:$I$108,3,0)</f>
        <v>Thalassoma bifasciatum</v>
      </c>
      <c r="M851" t="str">
        <f>VLOOKUP(G851,species.lookup!$A$2:$I$108,4,0)</f>
        <v>Labridae</v>
      </c>
      <c r="N851" t="str">
        <f>VLOOKUP(G851,species.lookup!$A$2:$I$108,5,0)</f>
        <v>Carnivores</v>
      </c>
      <c r="O851">
        <f>VLOOKUP(G851,species.lookup!$A$2:$I$108,6,0)</f>
        <v>8.9099999999999995E-3</v>
      </c>
      <c r="P851">
        <f>VLOOKUP(G851,species.lookup!$A$2:$I$108,7,0)</f>
        <v>3.01</v>
      </c>
      <c r="Q851">
        <f t="shared" si="13"/>
        <v>4.6577756365061544</v>
      </c>
    </row>
    <row r="852" spans="1:17" x14ac:dyDescent="0.2">
      <c r="A852" s="32">
        <v>44141</v>
      </c>
      <c r="B852" s="33">
        <v>0.56944444444444398</v>
      </c>
      <c r="C852" t="s">
        <v>395</v>
      </c>
      <c r="D852" t="s">
        <v>384</v>
      </c>
      <c r="E852">
        <v>4</v>
      </c>
      <c r="F852">
        <v>2.9</v>
      </c>
      <c r="G852" t="s">
        <v>374</v>
      </c>
      <c r="H852">
        <v>5</v>
      </c>
      <c r="I852">
        <v>10</v>
      </c>
      <c r="K852" t="str">
        <f>VLOOKUP(G852,species.lookup!$A$2:$I$108,2,0)</f>
        <v>Bluehead Wrasse</v>
      </c>
      <c r="L852" t="str">
        <f>VLOOKUP(G852,species.lookup!$A$2:$I$108,3,0)</f>
        <v>Thalassoma bifasciatum</v>
      </c>
      <c r="M852" t="str">
        <f>VLOOKUP(G852,species.lookup!$A$2:$I$108,4,0)</f>
        <v>Labridae</v>
      </c>
      <c r="N852" t="str">
        <f>VLOOKUP(G852,species.lookup!$A$2:$I$108,5,0)</f>
        <v>Carnivores</v>
      </c>
      <c r="O852">
        <f>VLOOKUP(G852,species.lookup!$A$2:$I$108,6,0)</f>
        <v>8.9099999999999995E-3</v>
      </c>
      <c r="P852">
        <f>VLOOKUP(G852,species.lookup!$A$2:$I$108,7,0)</f>
        <v>3.01</v>
      </c>
      <c r="Q852">
        <f t="shared" si="13"/>
        <v>1.1318201385239828</v>
      </c>
    </row>
    <row r="853" spans="1:17" x14ac:dyDescent="0.2">
      <c r="A853" s="32">
        <v>44141</v>
      </c>
      <c r="B853" s="33">
        <v>0.56944444444444398</v>
      </c>
      <c r="C853" t="s">
        <v>395</v>
      </c>
      <c r="D853" t="s">
        <v>384</v>
      </c>
      <c r="E853">
        <v>5</v>
      </c>
      <c r="F853">
        <v>3.9</v>
      </c>
      <c r="G853" t="s">
        <v>240</v>
      </c>
      <c r="H853">
        <v>10</v>
      </c>
      <c r="I853">
        <v>1</v>
      </c>
      <c r="K853" t="str">
        <f>VLOOKUP(G853,species.lookup!$A$2:$I$108,2,0)</f>
        <v>Smooth Trunkfish</v>
      </c>
      <c r="L853" t="str">
        <f>VLOOKUP(G853,species.lookup!$A$2:$I$108,3,0)</f>
        <v>Lactophyrs triqueter</v>
      </c>
      <c r="M853" t="str">
        <f>VLOOKUP(G853,species.lookup!$A$2:$I$108,4,0)</f>
        <v>Ostraciidae</v>
      </c>
      <c r="N853" t="str">
        <f>VLOOKUP(G853,species.lookup!$A$2:$I$108,5,0)</f>
        <v>Omnivores</v>
      </c>
      <c r="O853">
        <f>VLOOKUP(G853,species.lookup!$A$2:$I$108,6,0)</f>
        <v>4.8980000000000003E-2</v>
      </c>
      <c r="P853">
        <f>VLOOKUP(G853,species.lookup!$A$2:$I$108,7,0)</f>
        <v>2.78</v>
      </c>
      <c r="Q853">
        <f t="shared" si="13"/>
        <v>29.513368525922044</v>
      </c>
    </row>
    <row r="854" spans="1:17" x14ac:dyDescent="0.2">
      <c r="A854" s="32">
        <v>44141</v>
      </c>
      <c r="B854" s="33">
        <v>0.56944444444444398</v>
      </c>
      <c r="C854" t="s">
        <v>395</v>
      </c>
      <c r="D854" t="s">
        <v>384</v>
      </c>
      <c r="E854">
        <v>5</v>
      </c>
      <c r="F854">
        <v>3.9</v>
      </c>
      <c r="G854" t="s">
        <v>324</v>
      </c>
      <c r="H854">
        <v>5</v>
      </c>
      <c r="I854">
        <v>20</v>
      </c>
      <c r="J854" t="s">
        <v>385</v>
      </c>
      <c r="K854" t="str">
        <f>VLOOKUP(G854,species.lookup!$A$2:$I$108,2,0)</f>
        <v>Queen Parrotfish</v>
      </c>
      <c r="L854" t="str">
        <f>VLOOKUP(G854,species.lookup!$A$2:$I$108,3,0)</f>
        <v>Scarus vetula</v>
      </c>
      <c r="M854" t="str">
        <f>VLOOKUP(G854,species.lookup!$A$2:$I$108,4,0)</f>
        <v>Scaridae</v>
      </c>
      <c r="N854" t="str">
        <f>VLOOKUP(G854,species.lookup!$A$2:$I$108,5,0)</f>
        <v>Herbivores</v>
      </c>
      <c r="O854">
        <f>VLOOKUP(G854,species.lookup!$A$2:$I$108,6,0)</f>
        <v>2.5000000000000001E-2</v>
      </c>
      <c r="P854">
        <f>VLOOKUP(G854,species.lookup!$A$2:$I$108,7,0)</f>
        <v>2.9214000000000002</v>
      </c>
      <c r="Q854">
        <f t="shared" si="13"/>
        <v>2.7536642058777425</v>
      </c>
    </row>
    <row r="855" spans="1:17" x14ac:dyDescent="0.2">
      <c r="A855" s="32">
        <v>44141</v>
      </c>
      <c r="B855" s="33">
        <v>0.56944444444444398</v>
      </c>
      <c r="C855" t="s">
        <v>395</v>
      </c>
      <c r="D855" t="s">
        <v>384</v>
      </c>
      <c r="E855">
        <v>5</v>
      </c>
      <c r="F855">
        <v>3.9</v>
      </c>
      <c r="G855" t="s">
        <v>324</v>
      </c>
      <c r="H855">
        <v>4</v>
      </c>
      <c r="I855">
        <v>10</v>
      </c>
      <c r="J855" t="s">
        <v>385</v>
      </c>
      <c r="K855" t="str">
        <f>VLOOKUP(G855,species.lookup!$A$2:$I$108,2,0)</f>
        <v>Queen Parrotfish</v>
      </c>
      <c r="L855" t="str">
        <f>VLOOKUP(G855,species.lookup!$A$2:$I$108,3,0)</f>
        <v>Scarus vetula</v>
      </c>
      <c r="M855" t="str">
        <f>VLOOKUP(G855,species.lookup!$A$2:$I$108,4,0)</f>
        <v>Scaridae</v>
      </c>
      <c r="N855" t="str">
        <f>VLOOKUP(G855,species.lookup!$A$2:$I$108,5,0)</f>
        <v>Herbivores</v>
      </c>
      <c r="O855">
        <f>VLOOKUP(G855,species.lookup!$A$2:$I$108,6,0)</f>
        <v>2.5000000000000001E-2</v>
      </c>
      <c r="P855">
        <f>VLOOKUP(G855,species.lookup!$A$2:$I$108,7,0)</f>
        <v>2.9214000000000002</v>
      </c>
      <c r="Q855">
        <f t="shared" si="13"/>
        <v>1.4348221330880631</v>
      </c>
    </row>
    <row r="856" spans="1:17" x14ac:dyDescent="0.2">
      <c r="A856" s="32">
        <v>44141</v>
      </c>
      <c r="B856" s="33">
        <v>0.56944444444444398</v>
      </c>
      <c r="C856" t="s">
        <v>395</v>
      </c>
      <c r="D856" t="s">
        <v>384</v>
      </c>
      <c r="E856">
        <v>5</v>
      </c>
      <c r="F856">
        <v>3.9</v>
      </c>
      <c r="G856" t="s">
        <v>324</v>
      </c>
      <c r="H856">
        <v>3</v>
      </c>
      <c r="I856">
        <v>10</v>
      </c>
      <c r="J856" t="s">
        <v>385</v>
      </c>
      <c r="K856" t="str">
        <f>VLOOKUP(G856,species.lookup!$A$2:$I$108,2,0)</f>
        <v>Queen Parrotfish</v>
      </c>
      <c r="L856" t="str">
        <f>VLOOKUP(G856,species.lookup!$A$2:$I$108,3,0)</f>
        <v>Scarus vetula</v>
      </c>
      <c r="M856" t="str">
        <f>VLOOKUP(G856,species.lookup!$A$2:$I$108,4,0)</f>
        <v>Scaridae</v>
      </c>
      <c r="N856" t="str">
        <f>VLOOKUP(G856,species.lookup!$A$2:$I$108,5,0)</f>
        <v>Herbivores</v>
      </c>
      <c r="O856">
        <f>VLOOKUP(G856,species.lookup!$A$2:$I$108,6,0)</f>
        <v>2.5000000000000001E-2</v>
      </c>
      <c r="P856">
        <f>VLOOKUP(G856,species.lookup!$A$2:$I$108,7,0)</f>
        <v>2.9214000000000002</v>
      </c>
      <c r="Q856">
        <f t="shared" si="13"/>
        <v>0.61915878909606581</v>
      </c>
    </row>
    <row r="857" spans="1:17" x14ac:dyDescent="0.2">
      <c r="A857" s="32">
        <v>44141</v>
      </c>
      <c r="B857" s="33">
        <v>0.56944444444444398</v>
      </c>
      <c r="C857" t="s">
        <v>395</v>
      </c>
      <c r="D857" t="s">
        <v>384</v>
      </c>
      <c r="E857">
        <v>5</v>
      </c>
      <c r="F857">
        <v>3.9</v>
      </c>
      <c r="G857" t="s">
        <v>318</v>
      </c>
      <c r="H857">
        <v>5</v>
      </c>
      <c r="I857">
        <v>10</v>
      </c>
      <c r="J857" t="s">
        <v>385</v>
      </c>
      <c r="K857" t="str">
        <f>VLOOKUP(G857,species.lookup!$A$2:$I$108,2,0)</f>
        <v>Striped Parrotfish</v>
      </c>
      <c r="L857" t="str">
        <f>VLOOKUP(G857,species.lookup!$A$2:$I$108,3,0)</f>
        <v>Scarus iserti</v>
      </c>
      <c r="M857" t="str">
        <f>VLOOKUP(G857,species.lookup!$A$2:$I$108,4,0)</f>
        <v>Scaridae</v>
      </c>
      <c r="N857" t="str">
        <f>VLOOKUP(G857,species.lookup!$A$2:$I$108,5,0)</f>
        <v>Herbivores</v>
      </c>
      <c r="O857">
        <f>VLOOKUP(G857,species.lookup!$A$2:$I$108,6,0)</f>
        <v>1.47E-2</v>
      </c>
      <c r="P857">
        <f>VLOOKUP(G857,species.lookup!$A$2:$I$108,7,0)</f>
        <v>3.0548000000000002</v>
      </c>
      <c r="Q857">
        <f t="shared" si="13"/>
        <v>2.0069238957862789</v>
      </c>
    </row>
    <row r="858" spans="1:17" x14ac:dyDescent="0.2">
      <c r="A858" s="32">
        <v>44141</v>
      </c>
      <c r="B858" s="33">
        <v>0.56944444444444398</v>
      </c>
      <c r="C858" t="s">
        <v>395</v>
      </c>
      <c r="D858" t="s">
        <v>384</v>
      </c>
      <c r="E858">
        <v>5</v>
      </c>
      <c r="F858">
        <v>3.9</v>
      </c>
      <c r="G858" t="s">
        <v>318</v>
      </c>
      <c r="H858">
        <v>10</v>
      </c>
      <c r="I858">
        <v>3</v>
      </c>
      <c r="J858" t="s">
        <v>385</v>
      </c>
      <c r="K858" t="str">
        <f>VLOOKUP(G858,species.lookup!$A$2:$I$108,2,0)</f>
        <v>Striped Parrotfish</v>
      </c>
      <c r="L858" t="str">
        <f>VLOOKUP(G858,species.lookup!$A$2:$I$108,3,0)</f>
        <v>Scarus iserti</v>
      </c>
      <c r="M858" t="str">
        <f>VLOOKUP(G858,species.lookup!$A$2:$I$108,4,0)</f>
        <v>Scaridae</v>
      </c>
      <c r="N858" t="str">
        <f>VLOOKUP(G858,species.lookup!$A$2:$I$108,5,0)</f>
        <v>Herbivores</v>
      </c>
      <c r="O858">
        <f>VLOOKUP(G858,species.lookup!$A$2:$I$108,6,0)</f>
        <v>1.47E-2</v>
      </c>
      <c r="P858">
        <f>VLOOKUP(G858,species.lookup!$A$2:$I$108,7,0)</f>
        <v>3.0548000000000002</v>
      </c>
      <c r="Q858">
        <f t="shared" si="13"/>
        <v>16.676977189904147</v>
      </c>
    </row>
    <row r="859" spans="1:17" x14ac:dyDescent="0.2">
      <c r="A859" s="32">
        <v>44141</v>
      </c>
      <c r="B859" s="33">
        <v>0.56944444444444398</v>
      </c>
      <c r="C859" t="s">
        <v>395</v>
      </c>
      <c r="D859" t="s">
        <v>384</v>
      </c>
      <c r="E859">
        <v>5</v>
      </c>
      <c r="F859">
        <v>3.9</v>
      </c>
      <c r="G859" t="s">
        <v>346</v>
      </c>
      <c r="H859">
        <v>6</v>
      </c>
      <c r="I859">
        <v>1</v>
      </c>
      <c r="J859" t="s">
        <v>385</v>
      </c>
      <c r="K859" t="str">
        <f>VLOOKUP(G859,species.lookup!$A$2:$I$108,2,0)</f>
        <v>Stoplight Parrotfish</v>
      </c>
      <c r="L859" t="str">
        <f>VLOOKUP(G859,species.lookup!$A$2:$I$108,3,0)</f>
        <v>Sparisoma viride</v>
      </c>
      <c r="M859" t="str">
        <f>VLOOKUP(G859,species.lookup!$A$2:$I$108,4,0)</f>
        <v>Scaridae</v>
      </c>
      <c r="N859" t="str">
        <f>VLOOKUP(G859,species.lookup!$A$2:$I$108,5,0)</f>
        <v>Herbivores</v>
      </c>
      <c r="O859">
        <f>VLOOKUP(G859,species.lookup!$A$2:$I$108,6,0)</f>
        <v>2.5000000000000001E-2</v>
      </c>
      <c r="P859">
        <f>VLOOKUP(G859,species.lookup!$A$2:$I$108,7,0)</f>
        <v>2.9214000000000002</v>
      </c>
      <c r="Q859">
        <f t="shared" si="13"/>
        <v>4.6906288624930603</v>
      </c>
    </row>
    <row r="860" spans="1:17" x14ac:dyDescent="0.2">
      <c r="A860" s="32">
        <v>44141</v>
      </c>
      <c r="B860" s="33">
        <v>0.56944444444444398</v>
      </c>
      <c r="C860" t="s">
        <v>395</v>
      </c>
      <c r="D860" t="s">
        <v>384</v>
      </c>
      <c r="E860">
        <v>5</v>
      </c>
      <c r="F860">
        <v>3.9</v>
      </c>
      <c r="G860" t="s">
        <v>346</v>
      </c>
      <c r="H860">
        <v>3</v>
      </c>
      <c r="I860">
        <v>2</v>
      </c>
      <c r="J860" t="s">
        <v>385</v>
      </c>
      <c r="K860" t="str">
        <f>VLOOKUP(G860,species.lookup!$A$2:$I$108,2,0)</f>
        <v>Stoplight Parrotfish</v>
      </c>
      <c r="L860" t="str">
        <f>VLOOKUP(G860,species.lookup!$A$2:$I$108,3,0)</f>
        <v>Sparisoma viride</v>
      </c>
      <c r="M860" t="str">
        <f>VLOOKUP(G860,species.lookup!$A$2:$I$108,4,0)</f>
        <v>Scaridae</v>
      </c>
      <c r="N860" t="str">
        <f>VLOOKUP(G860,species.lookup!$A$2:$I$108,5,0)</f>
        <v>Herbivores</v>
      </c>
      <c r="O860">
        <f>VLOOKUP(G860,species.lookup!$A$2:$I$108,6,0)</f>
        <v>2.5000000000000001E-2</v>
      </c>
      <c r="P860">
        <f>VLOOKUP(G860,species.lookup!$A$2:$I$108,7,0)</f>
        <v>2.9214000000000002</v>
      </c>
      <c r="Q860">
        <f t="shared" si="13"/>
        <v>0.61915878909606581</v>
      </c>
    </row>
    <row r="861" spans="1:17" x14ac:dyDescent="0.2">
      <c r="A861" s="32">
        <v>44141</v>
      </c>
      <c r="B861" s="33">
        <v>0.56944444444444398</v>
      </c>
      <c r="C861" t="s">
        <v>395</v>
      </c>
      <c r="D861" t="s">
        <v>384</v>
      </c>
      <c r="E861">
        <v>5</v>
      </c>
      <c r="F861">
        <v>3.9</v>
      </c>
      <c r="G861" t="s">
        <v>346</v>
      </c>
      <c r="H861">
        <v>4</v>
      </c>
      <c r="I861">
        <v>2</v>
      </c>
      <c r="J861" t="s">
        <v>385</v>
      </c>
      <c r="K861" t="str">
        <f>VLOOKUP(G861,species.lookup!$A$2:$I$108,2,0)</f>
        <v>Stoplight Parrotfish</v>
      </c>
      <c r="L861" t="str">
        <f>VLOOKUP(G861,species.lookup!$A$2:$I$108,3,0)</f>
        <v>Sparisoma viride</v>
      </c>
      <c r="M861" t="str">
        <f>VLOOKUP(G861,species.lookup!$A$2:$I$108,4,0)</f>
        <v>Scaridae</v>
      </c>
      <c r="N861" t="str">
        <f>VLOOKUP(G861,species.lookup!$A$2:$I$108,5,0)</f>
        <v>Herbivores</v>
      </c>
      <c r="O861">
        <f>VLOOKUP(G861,species.lookup!$A$2:$I$108,6,0)</f>
        <v>2.5000000000000001E-2</v>
      </c>
      <c r="P861">
        <f>VLOOKUP(G861,species.lookup!$A$2:$I$108,7,0)</f>
        <v>2.9214000000000002</v>
      </c>
      <c r="Q861">
        <f t="shared" si="13"/>
        <v>1.4348221330880631</v>
      </c>
    </row>
    <row r="862" spans="1:17" x14ac:dyDescent="0.2">
      <c r="A862" s="32">
        <v>44141</v>
      </c>
      <c r="B862" s="33">
        <v>0.56944444444444398</v>
      </c>
      <c r="C862" t="s">
        <v>395</v>
      </c>
      <c r="D862" t="s">
        <v>384</v>
      </c>
      <c r="E862">
        <v>5</v>
      </c>
      <c r="F862">
        <v>3.9</v>
      </c>
      <c r="G862" t="s">
        <v>318</v>
      </c>
      <c r="H862">
        <v>9</v>
      </c>
      <c r="I862">
        <v>5</v>
      </c>
      <c r="J862" t="s">
        <v>385</v>
      </c>
      <c r="K862" t="str">
        <f>VLOOKUP(G862,species.lookup!$A$2:$I$108,2,0)</f>
        <v>Striped Parrotfish</v>
      </c>
      <c r="L862" t="str">
        <f>VLOOKUP(G862,species.lookup!$A$2:$I$108,3,0)</f>
        <v>Scarus iserti</v>
      </c>
      <c r="M862" t="str">
        <f>VLOOKUP(G862,species.lookup!$A$2:$I$108,4,0)</f>
        <v>Scaridae</v>
      </c>
      <c r="N862" t="str">
        <f>VLOOKUP(G862,species.lookup!$A$2:$I$108,5,0)</f>
        <v>Herbivores</v>
      </c>
      <c r="O862">
        <f>VLOOKUP(G862,species.lookup!$A$2:$I$108,6,0)</f>
        <v>1.47E-2</v>
      </c>
      <c r="P862">
        <f>VLOOKUP(G862,species.lookup!$A$2:$I$108,7,0)</f>
        <v>3.0548000000000002</v>
      </c>
      <c r="Q862">
        <f t="shared" si="13"/>
        <v>12.087524088838006</v>
      </c>
    </row>
    <row r="863" spans="1:17" x14ac:dyDescent="0.2">
      <c r="A863" s="32">
        <v>44141</v>
      </c>
      <c r="B863" s="33">
        <v>0.56944444444444398</v>
      </c>
      <c r="C863" t="s">
        <v>395</v>
      </c>
      <c r="D863" t="s">
        <v>384</v>
      </c>
      <c r="E863">
        <v>5</v>
      </c>
      <c r="F863">
        <v>3.9</v>
      </c>
      <c r="G863" t="s">
        <v>318</v>
      </c>
      <c r="H863">
        <v>10</v>
      </c>
      <c r="I863">
        <v>3</v>
      </c>
      <c r="J863" t="s">
        <v>385</v>
      </c>
      <c r="K863" t="str">
        <f>VLOOKUP(G863,species.lookup!$A$2:$I$108,2,0)</f>
        <v>Striped Parrotfish</v>
      </c>
      <c r="L863" t="str">
        <f>VLOOKUP(G863,species.lookup!$A$2:$I$108,3,0)</f>
        <v>Scarus iserti</v>
      </c>
      <c r="M863" t="str">
        <f>VLOOKUP(G863,species.lookup!$A$2:$I$108,4,0)</f>
        <v>Scaridae</v>
      </c>
      <c r="N863" t="str">
        <f>VLOOKUP(G863,species.lookup!$A$2:$I$108,5,0)</f>
        <v>Herbivores</v>
      </c>
      <c r="O863">
        <f>VLOOKUP(G863,species.lookup!$A$2:$I$108,6,0)</f>
        <v>1.47E-2</v>
      </c>
      <c r="P863">
        <f>VLOOKUP(G863,species.lookup!$A$2:$I$108,7,0)</f>
        <v>3.0548000000000002</v>
      </c>
      <c r="Q863">
        <f t="shared" si="13"/>
        <v>16.676977189904147</v>
      </c>
    </row>
    <row r="864" spans="1:17" x14ac:dyDescent="0.2">
      <c r="A864" s="32">
        <v>44141</v>
      </c>
      <c r="B864" s="33">
        <v>0.56944444444444398</v>
      </c>
      <c r="C864" t="s">
        <v>395</v>
      </c>
      <c r="D864" t="s">
        <v>384</v>
      </c>
      <c r="E864">
        <v>5</v>
      </c>
      <c r="F864">
        <v>3.9</v>
      </c>
      <c r="G864" t="s">
        <v>318</v>
      </c>
      <c r="H864">
        <v>13</v>
      </c>
      <c r="I864">
        <v>1</v>
      </c>
      <c r="J864" t="s">
        <v>386</v>
      </c>
      <c r="K864" t="str">
        <f>VLOOKUP(G864,species.lookup!$A$2:$I$108,2,0)</f>
        <v>Striped Parrotfish</v>
      </c>
      <c r="L864" t="str">
        <f>VLOOKUP(G864,species.lookup!$A$2:$I$108,3,0)</f>
        <v>Scarus iserti</v>
      </c>
      <c r="M864" t="str">
        <f>VLOOKUP(G864,species.lookup!$A$2:$I$108,4,0)</f>
        <v>Scaridae</v>
      </c>
      <c r="N864" t="str">
        <f>VLOOKUP(G864,species.lookup!$A$2:$I$108,5,0)</f>
        <v>Herbivores</v>
      </c>
      <c r="O864">
        <f>VLOOKUP(G864,species.lookup!$A$2:$I$108,6,0)</f>
        <v>1.47E-2</v>
      </c>
      <c r="P864">
        <f>VLOOKUP(G864,species.lookup!$A$2:$I$108,7,0)</f>
        <v>3.0548000000000002</v>
      </c>
      <c r="Q864">
        <f t="shared" si="13"/>
        <v>37.169908103492105</v>
      </c>
    </row>
    <row r="865" spans="1:17" x14ac:dyDescent="0.2">
      <c r="A865" s="32">
        <v>44141</v>
      </c>
      <c r="B865" s="33">
        <v>0.56944444444444398</v>
      </c>
      <c r="C865" t="s">
        <v>395</v>
      </c>
      <c r="D865" t="s">
        <v>384</v>
      </c>
      <c r="E865">
        <v>5</v>
      </c>
      <c r="F865">
        <v>3.9</v>
      </c>
      <c r="G865" t="s">
        <v>318</v>
      </c>
      <c r="H865">
        <v>12</v>
      </c>
      <c r="I865">
        <v>2</v>
      </c>
      <c r="J865" t="s">
        <v>387</v>
      </c>
      <c r="K865" t="str">
        <f>VLOOKUP(G865,species.lookup!$A$2:$I$108,2,0)</f>
        <v>Striped Parrotfish</v>
      </c>
      <c r="L865" t="str">
        <f>VLOOKUP(G865,species.lookup!$A$2:$I$108,3,0)</f>
        <v>Scarus iserti</v>
      </c>
      <c r="M865" t="str">
        <f>VLOOKUP(G865,species.lookup!$A$2:$I$108,4,0)</f>
        <v>Scaridae</v>
      </c>
      <c r="N865" t="str">
        <f>VLOOKUP(G865,species.lookup!$A$2:$I$108,5,0)</f>
        <v>Herbivores</v>
      </c>
      <c r="O865">
        <f>VLOOKUP(G865,species.lookup!$A$2:$I$108,6,0)</f>
        <v>1.47E-2</v>
      </c>
      <c r="P865">
        <f>VLOOKUP(G865,species.lookup!$A$2:$I$108,7,0)</f>
        <v>3.0548000000000002</v>
      </c>
      <c r="Q865">
        <f t="shared" si="13"/>
        <v>29.107184931818338</v>
      </c>
    </row>
    <row r="866" spans="1:17" x14ac:dyDescent="0.2">
      <c r="A866" s="32">
        <v>44141</v>
      </c>
      <c r="B866" s="33">
        <v>0.56944444444444398</v>
      </c>
      <c r="C866" t="s">
        <v>395</v>
      </c>
      <c r="D866" t="s">
        <v>384</v>
      </c>
      <c r="E866">
        <v>5</v>
      </c>
      <c r="F866">
        <v>3.9</v>
      </c>
      <c r="G866" t="s">
        <v>318</v>
      </c>
      <c r="H866">
        <v>11</v>
      </c>
      <c r="I866">
        <v>4</v>
      </c>
      <c r="J866" t="s">
        <v>387</v>
      </c>
      <c r="K866" t="str">
        <f>VLOOKUP(G866,species.lookup!$A$2:$I$108,2,0)</f>
        <v>Striped Parrotfish</v>
      </c>
      <c r="L866" t="str">
        <f>VLOOKUP(G866,species.lookup!$A$2:$I$108,3,0)</f>
        <v>Scarus iserti</v>
      </c>
      <c r="M866" t="str">
        <f>VLOOKUP(G866,species.lookup!$A$2:$I$108,4,0)</f>
        <v>Scaridae</v>
      </c>
      <c r="N866" t="str">
        <f>VLOOKUP(G866,species.lookup!$A$2:$I$108,5,0)</f>
        <v>Herbivores</v>
      </c>
      <c r="O866">
        <f>VLOOKUP(G866,species.lookup!$A$2:$I$108,6,0)</f>
        <v>1.47E-2</v>
      </c>
      <c r="P866">
        <f>VLOOKUP(G866,species.lookup!$A$2:$I$108,7,0)</f>
        <v>3.0548000000000002</v>
      </c>
      <c r="Q866">
        <f t="shared" si="13"/>
        <v>22.313295111338885</v>
      </c>
    </row>
    <row r="867" spans="1:17" x14ac:dyDescent="0.2">
      <c r="A867" s="32">
        <v>44141</v>
      </c>
      <c r="B867" s="33">
        <v>0.56944444444444398</v>
      </c>
      <c r="C867" t="s">
        <v>395</v>
      </c>
      <c r="D867" t="s">
        <v>384</v>
      </c>
      <c r="E867">
        <v>5</v>
      </c>
      <c r="F867">
        <v>3.9</v>
      </c>
      <c r="G867" t="s">
        <v>318</v>
      </c>
      <c r="H867">
        <v>10</v>
      </c>
      <c r="I867">
        <v>20</v>
      </c>
      <c r="J867" t="s">
        <v>385</v>
      </c>
      <c r="K867" t="str">
        <f>VLOOKUP(G867,species.lookup!$A$2:$I$108,2,0)</f>
        <v>Striped Parrotfish</v>
      </c>
      <c r="L867" t="str">
        <f>VLOOKUP(G867,species.lookup!$A$2:$I$108,3,0)</f>
        <v>Scarus iserti</v>
      </c>
      <c r="M867" t="str">
        <f>VLOOKUP(G867,species.lookup!$A$2:$I$108,4,0)</f>
        <v>Scaridae</v>
      </c>
      <c r="N867" t="str">
        <f>VLOOKUP(G867,species.lookup!$A$2:$I$108,5,0)</f>
        <v>Herbivores</v>
      </c>
      <c r="O867">
        <f>VLOOKUP(G867,species.lookup!$A$2:$I$108,6,0)</f>
        <v>1.47E-2</v>
      </c>
      <c r="P867">
        <f>VLOOKUP(G867,species.lookup!$A$2:$I$108,7,0)</f>
        <v>3.0548000000000002</v>
      </c>
      <c r="Q867">
        <f t="shared" si="13"/>
        <v>16.676977189904147</v>
      </c>
    </row>
    <row r="868" spans="1:17" x14ac:dyDescent="0.2">
      <c r="A868" s="32">
        <v>44141</v>
      </c>
      <c r="B868" s="33">
        <v>0.56944444444444398</v>
      </c>
      <c r="C868" t="s">
        <v>395</v>
      </c>
      <c r="D868" t="s">
        <v>384</v>
      </c>
      <c r="E868">
        <v>5</v>
      </c>
      <c r="F868">
        <v>3.9</v>
      </c>
      <c r="G868" t="s">
        <v>318</v>
      </c>
      <c r="H868">
        <v>12</v>
      </c>
      <c r="I868">
        <v>10</v>
      </c>
      <c r="J868" t="s">
        <v>387</v>
      </c>
      <c r="K868" t="str">
        <f>VLOOKUP(G868,species.lookup!$A$2:$I$108,2,0)</f>
        <v>Striped Parrotfish</v>
      </c>
      <c r="L868" t="str">
        <f>VLOOKUP(G868,species.lookup!$A$2:$I$108,3,0)</f>
        <v>Scarus iserti</v>
      </c>
      <c r="M868" t="str">
        <f>VLOOKUP(G868,species.lookup!$A$2:$I$108,4,0)</f>
        <v>Scaridae</v>
      </c>
      <c r="N868" t="str">
        <f>VLOOKUP(G868,species.lookup!$A$2:$I$108,5,0)</f>
        <v>Herbivores</v>
      </c>
      <c r="O868">
        <f>VLOOKUP(G868,species.lookup!$A$2:$I$108,6,0)</f>
        <v>1.47E-2</v>
      </c>
      <c r="P868">
        <f>VLOOKUP(G868,species.lookup!$A$2:$I$108,7,0)</f>
        <v>3.0548000000000002</v>
      </c>
      <c r="Q868">
        <f t="shared" si="13"/>
        <v>29.107184931818338</v>
      </c>
    </row>
    <row r="869" spans="1:17" x14ac:dyDescent="0.2">
      <c r="A869" s="32">
        <v>44141</v>
      </c>
      <c r="B869" s="33">
        <v>0.56944444444444398</v>
      </c>
      <c r="C869" t="s">
        <v>395</v>
      </c>
      <c r="D869" t="s">
        <v>384</v>
      </c>
      <c r="E869">
        <v>5</v>
      </c>
      <c r="F869">
        <v>3.9</v>
      </c>
      <c r="G869" t="s">
        <v>334</v>
      </c>
      <c r="H869">
        <v>6</v>
      </c>
      <c r="I869">
        <v>1</v>
      </c>
      <c r="J869" t="s">
        <v>385</v>
      </c>
      <c r="K869" t="str">
        <f>VLOOKUP(G869,species.lookup!$A$2:$I$108,2,0)</f>
        <v>Redband Parrotfish</v>
      </c>
      <c r="L869" t="str">
        <f>VLOOKUP(G869,species.lookup!$A$2:$I$108,3,0)</f>
        <v>Sparisoma aurofrenatum</v>
      </c>
      <c r="M869" t="str">
        <f>VLOOKUP(G869,species.lookup!$A$2:$I$108,4,0)</f>
        <v>Scaridae</v>
      </c>
      <c r="N869" t="str">
        <f>VLOOKUP(G869,species.lookup!$A$2:$I$108,5,0)</f>
        <v>Herbivores</v>
      </c>
      <c r="O869">
        <f>VLOOKUP(G869,species.lookup!$A$2:$I$108,6,0)</f>
        <v>4.5999999999999999E-3</v>
      </c>
      <c r="P869">
        <f>VLOOKUP(G869,species.lookup!$A$2:$I$108,7,0)</f>
        <v>3.4291</v>
      </c>
      <c r="Q869">
        <f t="shared" si="13"/>
        <v>2.1434644468897606</v>
      </c>
    </row>
    <row r="870" spans="1:17" x14ac:dyDescent="0.2">
      <c r="A870" s="32">
        <v>44141</v>
      </c>
      <c r="B870" s="33">
        <v>0.56944444444444398</v>
      </c>
      <c r="C870" t="s">
        <v>395</v>
      </c>
      <c r="D870" t="s">
        <v>384</v>
      </c>
      <c r="E870">
        <v>5</v>
      </c>
      <c r="F870">
        <v>3.9</v>
      </c>
      <c r="G870" t="s">
        <v>334</v>
      </c>
      <c r="H870">
        <v>10</v>
      </c>
      <c r="I870">
        <v>1</v>
      </c>
      <c r="J870" t="s">
        <v>385</v>
      </c>
      <c r="K870" t="str">
        <f>VLOOKUP(G870,species.lookup!$A$2:$I$108,2,0)</f>
        <v>Redband Parrotfish</v>
      </c>
      <c r="L870" t="str">
        <f>VLOOKUP(G870,species.lookup!$A$2:$I$108,3,0)</f>
        <v>Sparisoma aurofrenatum</v>
      </c>
      <c r="M870" t="str">
        <f>VLOOKUP(G870,species.lookup!$A$2:$I$108,4,0)</f>
        <v>Scaridae</v>
      </c>
      <c r="N870" t="str">
        <f>VLOOKUP(G870,species.lookup!$A$2:$I$108,5,0)</f>
        <v>Herbivores</v>
      </c>
      <c r="O870">
        <f>VLOOKUP(G870,species.lookup!$A$2:$I$108,6,0)</f>
        <v>4.5999999999999999E-3</v>
      </c>
      <c r="P870">
        <f>VLOOKUP(G870,species.lookup!$A$2:$I$108,7,0)</f>
        <v>3.4291</v>
      </c>
      <c r="Q870">
        <f t="shared" si="13"/>
        <v>12.355429065196462</v>
      </c>
    </row>
    <row r="871" spans="1:17" x14ac:dyDescent="0.2">
      <c r="A871" s="32">
        <v>44141</v>
      </c>
      <c r="B871" s="33">
        <v>0.56944444444444398</v>
      </c>
      <c r="C871" t="s">
        <v>395</v>
      </c>
      <c r="D871" t="s">
        <v>384</v>
      </c>
      <c r="E871">
        <v>5</v>
      </c>
      <c r="F871">
        <v>3.9</v>
      </c>
      <c r="G871" t="s">
        <v>334</v>
      </c>
      <c r="H871">
        <v>5</v>
      </c>
      <c r="I871">
        <v>2</v>
      </c>
      <c r="J871" t="s">
        <v>385</v>
      </c>
      <c r="K871" t="str">
        <f>VLOOKUP(G871,species.lookup!$A$2:$I$108,2,0)</f>
        <v>Redband Parrotfish</v>
      </c>
      <c r="L871" t="str">
        <f>VLOOKUP(G871,species.lookup!$A$2:$I$108,3,0)</f>
        <v>Sparisoma aurofrenatum</v>
      </c>
      <c r="M871" t="str">
        <f>VLOOKUP(G871,species.lookup!$A$2:$I$108,4,0)</f>
        <v>Scaridae</v>
      </c>
      <c r="N871" t="str">
        <f>VLOOKUP(G871,species.lookup!$A$2:$I$108,5,0)</f>
        <v>Herbivores</v>
      </c>
      <c r="O871">
        <f>VLOOKUP(G871,species.lookup!$A$2:$I$108,6,0)</f>
        <v>4.5999999999999999E-3</v>
      </c>
      <c r="P871">
        <f>VLOOKUP(G871,species.lookup!$A$2:$I$108,7,0)</f>
        <v>3.4291</v>
      </c>
      <c r="Q871">
        <f t="shared" si="13"/>
        <v>1.1470857206847838</v>
      </c>
    </row>
    <row r="872" spans="1:17" x14ac:dyDescent="0.2">
      <c r="A872" s="32">
        <v>44141</v>
      </c>
      <c r="B872" s="33">
        <v>0.56944444444444398</v>
      </c>
      <c r="C872" t="s">
        <v>395</v>
      </c>
      <c r="D872" t="s">
        <v>384</v>
      </c>
      <c r="E872">
        <v>5</v>
      </c>
      <c r="F872">
        <v>3.9</v>
      </c>
      <c r="G872" t="s">
        <v>365</v>
      </c>
      <c r="H872">
        <v>10</v>
      </c>
      <c r="I872">
        <v>1</v>
      </c>
      <c r="K872" t="str">
        <f>VLOOKUP(G872,species.lookup!$A$2:$I$108,2,0)</f>
        <v>3-spot Damselfish</v>
      </c>
      <c r="L872" t="str">
        <f>VLOOKUP(G872,species.lookup!$A$2:$I$108,3,0)</f>
        <v>Stegastes planifrons</v>
      </c>
      <c r="M872" t="str">
        <f>VLOOKUP(G872,species.lookup!$A$2:$I$108,4,0)</f>
        <v>Pomacentridae</v>
      </c>
      <c r="N872" t="str">
        <f>VLOOKUP(G872,species.lookup!$A$2:$I$108,5,0)</f>
        <v>Omnivores</v>
      </c>
      <c r="O872">
        <f>VLOOKUP(G872,species.lookup!$A$2:$I$108,6,0)</f>
        <v>2.188E-2</v>
      </c>
      <c r="P872">
        <f>VLOOKUP(G872,species.lookup!$A$2:$I$108,7,0)</f>
        <v>2.96</v>
      </c>
      <c r="Q872">
        <f t="shared" si="13"/>
        <v>19.954797165107308</v>
      </c>
    </row>
    <row r="873" spans="1:17" x14ac:dyDescent="0.2">
      <c r="A873" s="32">
        <v>44141</v>
      </c>
      <c r="B873" s="33">
        <v>0.56944444444444398</v>
      </c>
      <c r="C873" t="s">
        <v>395</v>
      </c>
      <c r="D873" t="s">
        <v>384</v>
      </c>
      <c r="E873">
        <v>5</v>
      </c>
      <c r="F873">
        <v>3.9</v>
      </c>
      <c r="G873" t="s">
        <v>191</v>
      </c>
      <c r="H873">
        <v>12</v>
      </c>
      <c r="I873">
        <v>1</v>
      </c>
      <c r="K873" t="str">
        <f>VLOOKUP(G873,species.lookup!$A$2:$I$108,2,0)</f>
        <v>Slippery Dick</v>
      </c>
      <c r="L873" t="str">
        <f>VLOOKUP(G873,species.lookup!$A$2:$I$108,3,0)</f>
        <v>Halichoeres bivittatus</v>
      </c>
      <c r="M873" t="str">
        <f>VLOOKUP(G873,species.lookup!$A$2:$I$108,4,0)</f>
        <v>Labridae</v>
      </c>
      <c r="N873" t="str">
        <f>VLOOKUP(G873,species.lookup!$A$2:$I$108,5,0)</f>
        <v>Carnivores</v>
      </c>
      <c r="O873">
        <f>VLOOKUP(G873,species.lookup!$A$2:$I$108,6,0)</f>
        <v>9.3299999999999998E-3</v>
      </c>
      <c r="P873">
        <f>VLOOKUP(G873,species.lookup!$A$2:$I$108,7,0)</f>
        <v>3.06</v>
      </c>
      <c r="Q873">
        <f t="shared" si="13"/>
        <v>18.714415031991813</v>
      </c>
    </row>
    <row r="874" spans="1:17" x14ac:dyDescent="0.2">
      <c r="A874" s="32">
        <v>44141</v>
      </c>
      <c r="B874" s="33">
        <v>0.56944444444444398</v>
      </c>
      <c r="C874" t="s">
        <v>395</v>
      </c>
      <c r="D874" t="s">
        <v>384</v>
      </c>
      <c r="E874">
        <v>5</v>
      </c>
      <c r="F874">
        <v>3.9</v>
      </c>
      <c r="G874" t="s">
        <v>30</v>
      </c>
      <c r="H874">
        <v>17</v>
      </c>
      <c r="I874">
        <v>1</v>
      </c>
      <c r="K874" t="str">
        <f>VLOOKUP(G874,species.lookup!$A$2:$I$108,2,0)</f>
        <v>Ocean Surgeonfish</v>
      </c>
      <c r="L874" t="str">
        <f>VLOOKUP(G874,species.lookup!$A$2:$I$108,3,0)</f>
        <v>Acanthurus bahianus</v>
      </c>
      <c r="M874" t="str">
        <f>VLOOKUP(G874,species.lookup!$A$2:$I$108,4,0)</f>
        <v>Acanthuridae</v>
      </c>
      <c r="N874" t="str">
        <f>VLOOKUP(G874,species.lookup!$A$2:$I$108,5,0)</f>
        <v>Herbivores</v>
      </c>
      <c r="O874">
        <f>VLOOKUP(G874,species.lookup!$A$2:$I$108,6,0)</f>
        <v>2.3699999999999999E-2</v>
      </c>
      <c r="P874">
        <f>VLOOKUP(G874,species.lookup!$A$2:$I$108,7,0)</f>
        <v>2.9752000000000001</v>
      </c>
      <c r="Q874">
        <f t="shared" si="13"/>
        <v>108.53754070246436</v>
      </c>
    </row>
    <row r="875" spans="1:17" x14ac:dyDescent="0.2">
      <c r="A875" s="32">
        <v>44141</v>
      </c>
      <c r="B875" s="33">
        <v>0.56944444444444398</v>
      </c>
      <c r="C875" t="s">
        <v>395</v>
      </c>
      <c r="D875" t="s">
        <v>384</v>
      </c>
      <c r="E875">
        <v>5</v>
      </c>
      <c r="F875">
        <v>3.9</v>
      </c>
      <c r="G875" t="s">
        <v>30</v>
      </c>
      <c r="H875">
        <v>14</v>
      </c>
      <c r="I875">
        <v>1</v>
      </c>
      <c r="K875" t="str">
        <f>VLOOKUP(G875,species.lookup!$A$2:$I$108,2,0)</f>
        <v>Ocean Surgeonfish</v>
      </c>
      <c r="L875" t="str">
        <f>VLOOKUP(G875,species.lookup!$A$2:$I$108,3,0)</f>
        <v>Acanthurus bahianus</v>
      </c>
      <c r="M875" t="str">
        <f>VLOOKUP(G875,species.lookup!$A$2:$I$108,4,0)</f>
        <v>Acanthuridae</v>
      </c>
      <c r="N875" t="str">
        <f>VLOOKUP(G875,species.lookup!$A$2:$I$108,5,0)</f>
        <v>Herbivores</v>
      </c>
      <c r="O875">
        <f>VLOOKUP(G875,species.lookup!$A$2:$I$108,6,0)</f>
        <v>2.3699999999999999E-2</v>
      </c>
      <c r="P875">
        <f>VLOOKUP(G875,species.lookup!$A$2:$I$108,7,0)</f>
        <v>2.9752000000000001</v>
      </c>
      <c r="Q875">
        <f t="shared" si="13"/>
        <v>60.912787998674638</v>
      </c>
    </row>
    <row r="876" spans="1:17" x14ac:dyDescent="0.2">
      <c r="A876" s="32">
        <v>44141</v>
      </c>
      <c r="B876" s="33">
        <v>0.56944444444444398</v>
      </c>
      <c r="C876" t="s">
        <v>395</v>
      </c>
      <c r="D876" t="s">
        <v>384</v>
      </c>
      <c r="E876">
        <v>5</v>
      </c>
      <c r="F876">
        <v>3.9</v>
      </c>
      <c r="G876" t="s">
        <v>30</v>
      </c>
      <c r="H876">
        <v>5</v>
      </c>
      <c r="I876">
        <v>1</v>
      </c>
      <c r="K876" t="str">
        <f>VLOOKUP(G876,species.lookup!$A$2:$I$108,2,0)</f>
        <v>Ocean Surgeonfish</v>
      </c>
      <c r="L876" t="str">
        <f>VLOOKUP(G876,species.lookup!$A$2:$I$108,3,0)</f>
        <v>Acanthurus bahianus</v>
      </c>
      <c r="M876" t="str">
        <f>VLOOKUP(G876,species.lookup!$A$2:$I$108,4,0)</f>
        <v>Acanthuridae</v>
      </c>
      <c r="N876" t="str">
        <f>VLOOKUP(G876,species.lookup!$A$2:$I$108,5,0)</f>
        <v>Herbivores</v>
      </c>
      <c r="O876">
        <f>VLOOKUP(G876,species.lookup!$A$2:$I$108,6,0)</f>
        <v>2.3699999999999999E-2</v>
      </c>
      <c r="P876">
        <f>VLOOKUP(G876,species.lookup!$A$2:$I$108,7,0)</f>
        <v>2.9752000000000001</v>
      </c>
      <c r="Q876">
        <f t="shared" si="13"/>
        <v>2.846583337699113</v>
      </c>
    </row>
    <row r="877" spans="1:17" x14ac:dyDescent="0.2">
      <c r="A877" s="32">
        <v>44141</v>
      </c>
      <c r="B877" s="33">
        <v>0.56944444444444398</v>
      </c>
      <c r="C877" t="s">
        <v>395</v>
      </c>
      <c r="D877" t="s">
        <v>384</v>
      </c>
      <c r="E877">
        <v>5</v>
      </c>
      <c r="F877">
        <v>3.9</v>
      </c>
      <c r="G877" t="s">
        <v>324</v>
      </c>
      <c r="H877">
        <v>5</v>
      </c>
      <c r="I877">
        <v>10</v>
      </c>
      <c r="J877" t="s">
        <v>385</v>
      </c>
      <c r="K877" t="str">
        <f>VLOOKUP(G877,species.lookup!$A$2:$I$108,2,0)</f>
        <v>Queen Parrotfish</v>
      </c>
      <c r="L877" t="str">
        <f>VLOOKUP(G877,species.lookup!$A$2:$I$108,3,0)</f>
        <v>Scarus vetula</v>
      </c>
      <c r="M877" t="str">
        <f>VLOOKUP(G877,species.lookup!$A$2:$I$108,4,0)</f>
        <v>Scaridae</v>
      </c>
      <c r="N877" t="str">
        <f>VLOOKUP(G877,species.lookup!$A$2:$I$108,5,0)</f>
        <v>Herbivores</v>
      </c>
      <c r="O877">
        <f>VLOOKUP(G877,species.lookup!$A$2:$I$108,6,0)</f>
        <v>2.5000000000000001E-2</v>
      </c>
      <c r="P877">
        <f>VLOOKUP(G877,species.lookup!$A$2:$I$108,7,0)</f>
        <v>2.9214000000000002</v>
      </c>
      <c r="Q877">
        <f t="shared" si="13"/>
        <v>2.7536642058777425</v>
      </c>
    </row>
    <row r="878" spans="1:17" x14ac:dyDescent="0.2">
      <c r="A878" s="32">
        <v>44141</v>
      </c>
      <c r="B878" s="33">
        <v>0.56944444444444398</v>
      </c>
      <c r="C878" t="s">
        <v>395</v>
      </c>
      <c r="D878" t="s">
        <v>384</v>
      </c>
      <c r="E878">
        <v>5</v>
      </c>
      <c r="F878">
        <v>3.9</v>
      </c>
      <c r="G878" t="s">
        <v>324</v>
      </c>
      <c r="H878">
        <v>6</v>
      </c>
      <c r="I878">
        <v>10</v>
      </c>
      <c r="J878" t="s">
        <v>385</v>
      </c>
      <c r="K878" t="str">
        <f>VLOOKUP(G878,species.lookup!$A$2:$I$108,2,0)</f>
        <v>Queen Parrotfish</v>
      </c>
      <c r="L878" t="str">
        <f>VLOOKUP(G878,species.lookup!$A$2:$I$108,3,0)</f>
        <v>Scarus vetula</v>
      </c>
      <c r="M878" t="str">
        <f>VLOOKUP(G878,species.lookup!$A$2:$I$108,4,0)</f>
        <v>Scaridae</v>
      </c>
      <c r="N878" t="str">
        <f>VLOOKUP(G878,species.lookup!$A$2:$I$108,5,0)</f>
        <v>Herbivores</v>
      </c>
      <c r="O878">
        <f>VLOOKUP(G878,species.lookup!$A$2:$I$108,6,0)</f>
        <v>2.5000000000000001E-2</v>
      </c>
      <c r="P878">
        <f>VLOOKUP(G878,species.lookup!$A$2:$I$108,7,0)</f>
        <v>2.9214000000000002</v>
      </c>
      <c r="Q878">
        <f t="shared" si="13"/>
        <v>4.6906288624930603</v>
      </c>
    </row>
    <row r="879" spans="1:17" x14ac:dyDescent="0.2">
      <c r="A879" s="32">
        <v>44141</v>
      </c>
      <c r="B879" s="33">
        <v>0.56944444444444398</v>
      </c>
      <c r="C879" t="s">
        <v>395</v>
      </c>
      <c r="D879" t="s">
        <v>384</v>
      </c>
      <c r="E879">
        <v>5</v>
      </c>
      <c r="F879">
        <v>3.9</v>
      </c>
      <c r="G879" t="s">
        <v>318</v>
      </c>
      <c r="H879">
        <v>6</v>
      </c>
      <c r="I879">
        <v>2</v>
      </c>
      <c r="J879" t="s">
        <v>385</v>
      </c>
      <c r="K879" t="str">
        <f>VLOOKUP(G879,species.lookup!$A$2:$I$108,2,0)</f>
        <v>Striped Parrotfish</v>
      </c>
      <c r="L879" t="str">
        <f>VLOOKUP(G879,species.lookup!$A$2:$I$108,3,0)</f>
        <v>Scarus iserti</v>
      </c>
      <c r="M879" t="str">
        <f>VLOOKUP(G879,species.lookup!$A$2:$I$108,4,0)</f>
        <v>Scaridae</v>
      </c>
      <c r="N879" t="str">
        <f>VLOOKUP(G879,species.lookup!$A$2:$I$108,5,0)</f>
        <v>Herbivores</v>
      </c>
      <c r="O879">
        <f>VLOOKUP(G879,species.lookup!$A$2:$I$108,6,0)</f>
        <v>1.47E-2</v>
      </c>
      <c r="P879">
        <f>VLOOKUP(G879,species.lookup!$A$2:$I$108,7,0)</f>
        <v>3.0548000000000002</v>
      </c>
      <c r="Q879">
        <f t="shared" si="13"/>
        <v>3.5027873644931384</v>
      </c>
    </row>
    <row r="880" spans="1:17" x14ac:dyDescent="0.2">
      <c r="A880" s="32">
        <v>44141</v>
      </c>
      <c r="B880" s="33">
        <v>0.56944444444444398</v>
      </c>
      <c r="C880" t="s">
        <v>395</v>
      </c>
      <c r="D880" t="s">
        <v>384</v>
      </c>
      <c r="E880">
        <v>5</v>
      </c>
      <c r="F880">
        <v>3.9</v>
      </c>
      <c r="G880" t="s">
        <v>365</v>
      </c>
      <c r="H880">
        <v>5</v>
      </c>
      <c r="I880">
        <v>1</v>
      </c>
      <c r="K880" t="str">
        <f>VLOOKUP(G880,species.lookup!$A$2:$I$108,2,0)</f>
        <v>3-spot Damselfish</v>
      </c>
      <c r="L880" t="str">
        <f>VLOOKUP(G880,species.lookup!$A$2:$I$108,3,0)</f>
        <v>Stegastes planifrons</v>
      </c>
      <c r="M880" t="str">
        <f>VLOOKUP(G880,species.lookup!$A$2:$I$108,4,0)</f>
        <v>Pomacentridae</v>
      </c>
      <c r="N880" t="str">
        <f>VLOOKUP(G880,species.lookup!$A$2:$I$108,5,0)</f>
        <v>Omnivores</v>
      </c>
      <c r="O880">
        <f>VLOOKUP(G880,species.lookup!$A$2:$I$108,6,0)</f>
        <v>2.188E-2</v>
      </c>
      <c r="P880">
        <f>VLOOKUP(G880,species.lookup!$A$2:$I$108,7,0)</f>
        <v>2.96</v>
      </c>
      <c r="Q880">
        <f t="shared" si="13"/>
        <v>2.5644753591955127</v>
      </c>
    </row>
    <row r="881" spans="1:17" x14ac:dyDescent="0.2">
      <c r="A881" s="32">
        <v>44141</v>
      </c>
      <c r="B881" s="33">
        <v>0.56944444444444398</v>
      </c>
      <c r="C881" t="s">
        <v>395</v>
      </c>
      <c r="D881" t="s">
        <v>384</v>
      </c>
      <c r="E881">
        <v>5</v>
      </c>
      <c r="F881">
        <v>3.9</v>
      </c>
      <c r="G881" t="s">
        <v>346</v>
      </c>
      <c r="H881">
        <v>11</v>
      </c>
      <c r="I881">
        <v>1</v>
      </c>
      <c r="J881" t="s">
        <v>387</v>
      </c>
      <c r="K881" t="str">
        <f>VLOOKUP(G881,species.lookup!$A$2:$I$108,2,0)</f>
        <v>Stoplight Parrotfish</v>
      </c>
      <c r="L881" t="str">
        <f>VLOOKUP(G881,species.lookup!$A$2:$I$108,3,0)</f>
        <v>Sparisoma viride</v>
      </c>
      <c r="M881" t="str">
        <f>VLOOKUP(G881,species.lookup!$A$2:$I$108,4,0)</f>
        <v>Scaridae</v>
      </c>
      <c r="N881" t="str">
        <f>VLOOKUP(G881,species.lookup!$A$2:$I$108,5,0)</f>
        <v>Herbivores</v>
      </c>
      <c r="O881">
        <f>VLOOKUP(G881,species.lookup!$A$2:$I$108,6,0)</f>
        <v>2.5000000000000001E-2</v>
      </c>
      <c r="P881">
        <f>VLOOKUP(G881,species.lookup!$A$2:$I$108,7,0)</f>
        <v>2.9214000000000002</v>
      </c>
      <c r="Q881">
        <f t="shared" si="13"/>
        <v>27.559072613163718</v>
      </c>
    </row>
    <row r="882" spans="1:17" x14ac:dyDescent="0.2">
      <c r="A882" s="32">
        <v>44141</v>
      </c>
      <c r="B882" s="33">
        <v>0.56944444444444398</v>
      </c>
      <c r="C882" t="s">
        <v>395</v>
      </c>
      <c r="D882" t="s">
        <v>384</v>
      </c>
      <c r="E882">
        <v>5</v>
      </c>
      <c r="F882">
        <v>3.9</v>
      </c>
      <c r="G882" t="s">
        <v>346</v>
      </c>
      <c r="H882">
        <v>12</v>
      </c>
      <c r="I882">
        <v>1</v>
      </c>
      <c r="J882" t="s">
        <v>387</v>
      </c>
      <c r="K882" t="str">
        <f>VLOOKUP(G882,species.lookup!$A$2:$I$108,2,0)</f>
        <v>Stoplight Parrotfish</v>
      </c>
      <c r="L882" t="str">
        <f>VLOOKUP(G882,species.lookup!$A$2:$I$108,3,0)</f>
        <v>Sparisoma viride</v>
      </c>
      <c r="M882" t="str">
        <f>VLOOKUP(G882,species.lookup!$A$2:$I$108,4,0)</f>
        <v>Scaridae</v>
      </c>
      <c r="N882" t="str">
        <f>VLOOKUP(G882,species.lookup!$A$2:$I$108,5,0)</f>
        <v>Herbivores</v>
      </c>
      <c r="O882">
        <f>VLOOKUP(G882,species.lookup!$A$2:$I$108,6,0)</f>
        <v>2.5000000000000001E-2</v>
      </c>
      <c r="P882">
        <f>VLOOKUP(G882,species.lookup!$A$2:$I$108,7,0)</f>
        <v>2.9214000000000002</v>
      </c>
      <c r="Q882">
        <f t="shared" si="13"/>
        <v>35.535309379641568</v>
      </c>
    </row>
    <row r="883" spans="1:17" x14ac:dyDescent="0.2">
      <c r="A883" s="32">
        <v>44141</v>
      </c>
      <c r="B883" s="33">
        <v>0.56944444444444398</v>
      </c>
      <c r="C883" t="s">
        <v>395</v>
      </c>
      <c r="D883" t="s">
        <v>384</v>
      </c>
      <c r="E883">
        <v>5</v>
      </c>
      <c r="F883">
        <v>3.9</v>
      </c>
      <c r="G883" t="s">
        <v>346</v>
      </c>
      <c r="H883">
        <v>14</v>
      </c>
      <c r="I883">
        <v>1</v>
      </c>
      <c r="J883" t="s">
        <v>387</v>
      </c>
      <c r="K883" t="str">
        <f>VLOOKUP(G883,species.lookup!$A$2:$I$108,2,0)</f>
        <v>Stoplight Parrotfish</v>
      </c>
      <c r="L883" t="str">
        <f>VLOOKUP(G883,species.lookup!$A$2:$I$108,3,0)</f>
        <v>Sparisoma viride</v>
      </c>
      <c r="M883" t="str">
        <f>VLOOKUP(G883,species.lookup!$A$2:$I$108,4,0)</f>
        <v>Scaridae</v>
      </c>
      <c r="N883" t="str">
        <f>VLOOKUP(G883,species.lookup!$A$2:$I$108,5,0)</f>
        <v>Herbivores</v>
      </c>
      <c r="O883">
        <f>VLOOKUP(G883,species.lookup!$A$2:$I$108,6,0)</f>
        <v>2.5000000000000001E-2</v>
      </c>
      <c r="P883">
        <f>VLOOKUP(G883,species.lookup!$A$2:$I$108,7,0)</f>
        <v>2.9214000000000002</v>
      </c>
      <c r="Q883">
        <f t="shared" si="13"/>
        <v>55.7491759254154</v>
      </c>
    </row>
    <row r="884" spans="1:17" x14ac:dyDescent="0.2">
      <c r="A884" s="32">
        <v>44141</v>
      </c>
      <c r="B884" s="33">
        <v>0.56944444444444398</v>
      </c>
      <c r="C884" t="s">
        <v>395</v>
      </c>
      <c r="D884" t="s">
        <v>384</v>
      </c>
      <c r="E884">
        <v>5</v>
      </c>
      <c r="F884">
        <v>3.9</v>
      </c>
      <c r="G884" t="s">
        <v>324</v>
      </c>
      <c r="H884">
        <v>26</v>
      </c>
      <c r="I884">
        <v>1</v>
      </c>
      <c r="J884" t="s">
        <v>387</v>
      </c>
      <c r="K884" t="str">
        <f>VLOOKUP(G884,species.lookup!$A$2:$I$108,2,0)</f>
        <v>Queen Parrotfish</v>
      </c>
      <c r="L884" t="str">
        <f>VLOOKUP(G884,species.lookup!$A$2:$I$108,3,0)</f>
        <v>Scarus vetula</v>
      </c>
      <c r="M884" t="str">
        <f>VLOOKUP(G884,species.lookup!$A$2:$I$108,4,0)</f>
        <v>Scaridae</v>
      </c>
      <c r="N884" t="str">
        <f>VLOOKUP(G884,species.lookup!$A$2:$I$108,5,0)</f>
        <v>Herbivores</v>
      </c>
      <c r="O884">
        <f>VLOOKUP(G884,species.lookup!$A$2:$I$108,6,0)</f>
        <v>2.5000000000000001E-2</v>
      </c>
      <c r="P884">
        <f>VLOOKUP(G884,species.lookup!$A$2:$I$108,7,0)</f>
        <v>2.9214000000000002</v>
      </c>
      <c r="Q884">
        <f t="shared" si="13"/>
        <v>340.12859682681631</v>
      </c>
    </row>
    <row r="885" spans="1:17" x14ac:dyDescent="0.2">
      <c r="A885" s="32">
        <v>44141</v>
      </c>
      <c r="B885" s="33">
        <v>0.56944444444444398</v>
      </c>
      <c r="C885" t="s">
        <v>395</v>
      </c>
      <c r="D885" t="s">
        <v>384</v>
      </c>
      <c r="E885">
        <v>5</v>
      </c>
      <c r="F885">
        <v>3.9</v>
      </c>
      <c r="G885" t="s">
        <v>324</v>
      </c>
      <c r="H885">
        <v>22</v>
      </c>
      <c r="I885">
        <v>1</v>
      </c>
      <c r="J885" t="s">
        <v>387</v>
      </c>
      <c r="K885" t="str">
        <f>VLOOKUP(G885,species.lookup!$A$2:$I$108,2,0)</f>
        <v>Queen Parrotfish</v>
      </c>
      <c r="L885" t="str">
        <f>VLOOKUP(G885,species.lookup!$A$2:$I$108,3,0)</f>
        <v>Scarus vetula</v>
      </c>
      <c r="M885" t="str">
        <f>VLOOKUP(G885,species.lookup!$A$2:$I$108,4,0)</f>
        <v>Scaridae</v>
      </c>
      <c r="N885" t="str">
        <f>VLOOKUP(G885,species.lookup!$A$2:$I$108,5,0)</f>
        <v>Herbivores</v>
      </c>
      <c r="O885">
        <f>VLOOKUP(G885,species.lookup!$A$2:$I$108,6,0)</f>
        <v>2.5000000000000001E-2</v>
      </c>
      <c r="P885">
        <f>VLOOKUP(G885,species.lookup!$A$2:$I$108,7,0)</f>
        <v>2.9214000000000002</v>
      </c>
      <c r="Q885">
        <f t="shared" si="13"/>
        <v>208.78227637141873</v>
      </c>
    </row>
    <row r="886" spans="1:17" x14ac:dyDescent="0.2">
      <c r="A886" s="32">
        <v>44141</v>
      </c>
      <c r="B886" s="33">
        <v>0.56944444444444398</v>
      </c>
      <c r="C886" t="s">
        <v>395</v>
      </c>
      <c r="D886" t="s">
        <v>384</v>
      </c>
      <c r="E886">
        <v>5</v>
      </c>
      <c r="F886">
        <v>3.9</v>
      </c>
      <c r="G886" t="s">
        <v>324</v>
      </c>
      <c r="H886">
        <v>20</v>
      </c>
      <c r="I886">
        <v>1</v>
      </c>
      <c r="J886" t="s">
        <v>387</v>
      </c>
      <c r="K886" t="str">
        <f>VLOOKUP(G886,species.lookup!$A$2:$I$108,2,0)</f>
        <v>Queen Parrotfish</v>
      </c>
      <c r="L886" t="str">
        <f>VLOOKUP(G886,species.lookup!$A$2:$I$108,3,0)</f>
        <v>Scarus vetula</v>
      </c>
      <c r="M886" t="str">
        <f>VLOOKUP(G886,species.lookup!$A$2:$I$108,4,0)</f>
        <v>Scaridae</v>
      </c>
      <c r="N886" t="str">
        <f>VLOOKUP(G886,species.lookup!$A$2:$I$108,5,0)</f>
        <v>Herbivores</v>
      </c>
      <c r="O886">
        <f>VLOOKUP(G886,species.lookup!$A$2:$I$108,6,0)</f>
        <v>2.5000000000000001E-2</v>
      </c>
      <c r="P886">
        <f>VLOOKUP(G886,species.lookup!$A$2:$I$108,7,0)</f>
        <v>2.9214000000000002</v>
      </c>
      <c r="Q886">
        <f t="shared" si="13"/>
        <v>158.04073398743014</v>
      </c>
    </row>
    <row r="887" spans="1:17" x14ac:dyDescent="0.2">
      <c r="A887" s="32">
        <v>44141</v>
      </c>
      <c r="B887" s="33">
        <v>0.56944444444444398</v>
      </c>
      <c r="C887" t="s">
        <v>395</v>
      </c>
      <c r="D887" t="s">
        <v>384</v>
      </c>
      <c r="E887">
        <v>5</v>
      </c>
      <c r="F887">
        <v>3.9</v>
      </c>
      <c r="G887" t="s">
        <v>324</v>
      </c>
      <c r="H887">
        <v>11</v>
      </c>
      <c r="I887">
        <v>1</v>
      </c>
      <c r="J887" t="s">
        <v>387</v>
      </c>
      <c r="K887" t="str">
        <f>VLOOKUP(G887,species.lookup!$A$2:$I$108,2,0)</f>
        <v>Queen Parrotfish</v>
      </c>
      <c r="L887" t="str">
        <f>VLOOKUP(G887,species.lookup!$A$2:$I$108,3,0)</f>
        <v>Scarus vetula</v>
      </c>
      <c r="M887" t="str">
        <f>VLOOKUP(G887,species.lookup!$A$2:$I$108,4,0)</f>
        <v>Scaridae</v>
      </c>
      <c r="N887" t="str">
        <f>VLOOKUP(G887,species.lookup!$A$2:$I$108,5,0)</f>
        <v>Herbivores</v>
      </c>
      <c r="O887">
        <f>VLOOKUP(G887,species.lookup!$A$2:$I$108,6,0)</f>
        <v>2.5000000000000001E-2</v>
      </c>
      <c r="P887">
        <f>VLOOKUP(G887,species.lookup!$A$2:$I$108,7,0)</f>
        <v>2.9214000000000002</v>
      </c>
      <c r="Q887">
        <f t="shared" si="13"/>
        <v>27.559072613163718</v>
      </c>
    </row>
    <row r="888" spans="1:17" x14ac:dyDescent="0.2">
      <c r="A888" s="32">
        <v>44141</v>
      </c>
      <c r="B888" s="33">
        <v>0.56944444444444398</v>
      </c>
      <c r="C888" t="s">
        <v>395</v>
      </c>
      <c r="D888" t="s">
        <v>384</v>
      </c>
      <c r="E888">
        <v>5</v>
      </c>
      <c r="F888">
        <v>3.9</v>
      </c>
      <c r="G888" t="s">
        <v>318</v>
      </c>
      <c r="H888">
        <v>13</v>
      </c>
      <c r="I888">
        <v>1</v>
      </c>
      <c r="J888" t="s">
        <v>387</v>
      </c>
      <c r="K888" t="str">
        <f>VLOOKUP(G888,species.lookup!$A$2:$I$108,2,0)</f>
        <v>Striped Parrotfish</v>
      </c>
      <c r="L888" t="str">
        <f>VLOOKUP(G888,species.lookup!$A$2:$I$108,3,0)</f>
        <v>Scarus iserti</v>
      </c>
      <c r="M888" t="str">
        <f>VLOOKUP(G888,species.lookup!$A$2:$I$108,4,0)</f>
        <v>Scaridae</v>
      </c>
      <c r="N888" t="str">
        <f>VLOOKUP(G888,species.lookup!$A$2:$I$108,5,0)</f>
        <v>Herbivores</v>
      </c>
      <c r="O888">
        <f>VLOOKUP(G888,species.lookup!$A$2:$I$108,6,0)</f>
        <v>1.47E-2</v>
      </c>
      <c r="P888">
        <f>VLOOKUP(G888,species.lookup!$A$2:$I$108,7,0)</f>
        <v>3.0548000000000002</v>
      </c>
      <c r="Q888">
        <f t="shared" si="13"/>
        <v>37.169908103492105</v>
      </c>
    </row>
    <row r="889" spans="1:17" x14ac:dyDescent="0.2">
      <c r="A889" s="32">
        <v>44141</v>
      </c>
      <c r="B889" s="33">
        <v>0.56944444444444398</v>
      </c>
      <c r="C889" t="s">
        <v>395</v>
      </c>
      <c r="D889" t="s">
        <v>384</v>
      </c>
      <c r="E889">
        <v>5</v>
      </c>
      <c r="F889">
        <v>3.9</v>
      </c>
      <c r="G889" t="s">
        <v>318</v>
      </c>
      <c r="H889">
        <v>11</v>
      </c>
      <c r="I889">
        <v>4</v>
      </c>
      <c r="J889" t="s">
        <v>387</v>
      </c>
      <c r="K889" t="str">
        <f>VLOOKUP(G889,species.lookup!$A$2:$I$108,2,0)</f>
        <v>Striped Parrotfish</v>
      </c>
      <c r="L889" t="str">
        <f>VLOOKUP(G889,species.lookup!$A$2:$I$108,3,0)</f>
        <v>Scarus iserti</v>
      </c>
      <c r="M889" t="str">
        <f>VLOOKUP(G889,species.lookup!$A$2:$I$108,4,0)</f>
        <v>Scaridae</v>
      </c>
      <c r="N889" t="str">
        <f>VLOOKUP(G889,species.lookup!$A$2:$I$108,5,0)</f>
        <v>Herbivores</v>
      </c>
      <c r="O889">
        <f>VLOOKUP(G889,species.lookup!$A$2:$I$108,6,0)</f>
        <v>1.47E-2</v>
      </c>
      <c r="P889">
        <f>VLOOKUP(G889,species.lookup!$A$2:$I$108,7,0)</f>
        <v>3.0548000000000002</v>
      </c>
      <c r="Q889">
        <f t="shared" si="13"/>
        <v>22.313295111338885</v>
      </c>
    </row>
    <row r="890" spans="1:17" x14ac:dyDescent="0.2">
      <c r="A890" s="32">
        <v>44141</v>
      </c>
      <c r="B890" s="33">
        <v>0.56944444444444398</v>
      </c>
      <c r="C890" t="s">
        <v>395</v>
      </c>
      <c r="D890" t="s">
        <v>384</v>
      </c>
      <c r="E890">
        <v>5</v>
      </c>
      <c r="F890">
        <v>3.9</v>
      </c>
      <c r="G890" t="s">
        <v>318</v>
      </c>
      <c r="H890">
        <v>14</v>
      </c>
      <c r="I890">
        <v>2</v>
      </c>
      <c r="J890" t="s">
        <v>387</v>
      </c>
      <c r="K890" t="str">
        <f>VLOOKUP(G890,species.lookup!$A$2:$I$108,2,0)</f>
        <v>Striped Parrotfish</v>
      </c>
      <c r="L890" t="str">
        <f>VLOOKUP(G890,species.lookup!$A$2:$I$108,3,0)</f>
        <v>Scarus iserti</v>
      </c>
      <c r="M890" t="str">
        <f>VLOOKUP(G890,species.lookup!$A$2:$I$108,4,0)</f>
        <v>Scaridae</v>
      </c>
      <c r="N890" t="str">
        <f>VLOOKUP(G890,species.lookup!$A$2:$I$108,5,0)</f>
        <v>Herbivores</v>
      </c>
      <c r="O890">
        <f>VLOOKUP(G890,species.lookup!$A$2:$I$108,6,0)</f>
        <v>1.47E-2</v>
      </c>
      <c r="P890">
        <f>VLOOKUP(G890,species.lookup!$A$2:$I$108,7,0)</f>
        <v>3.0548000000000002</v>
      </c>
      <c r="Q890">
        <f t="shared" si="13"/>
        <v>46.613236474289479</v>
      </c>
    </row>
    <row r="891" spans="1:17" x14ac:dyDescent="0.2">
      <c r="A891" s="32">
        <v>44141</v>
      </c>
      <c r="B891" s="33">
        <v>0.56944444444444398</v>
      </c>
      <c r="C891" t="s">
        <v>395</v>
      </c>
      <c r="D891" t="s">
        <v>384</v>
      </c>
      <c r="E891">
        <v>5</v>
      </c>
      <c r="F891">
        <v>3.9</v>
      </c>
      <c r="G891" t="s">
        <v>318</v>
      </c>
      <c r="H891">
        <v>12</v>
      </c>
      <c r="I891">
        <v>3</v>
      </c>
      <c r="J891" t="s">
        <v>387</v>
      </c>
      <c r="K891" t="str">
        <f>VLOOKUP(G891,species.lookup!$A$2:$I$108,2,0)</f>
        <v>Striped Parrotfish</v>
      </c>
      <c r="L891" t="str">
        <f>VLOOKUP(G891,species.lookup!$A$2:$I$108,3,0)</f>
        <v>Scarus iserti</v>
      </c>
      <c r="M891" t="str">
        <f>VLOOKUP(G891,species.lookup!$A$2:$I$108,4,0)</f>
        <v>Scaridae</v>
      </c>
      <c r="N891" t="str">
        <f>VLOOKUP(G891,species.lookup!$A$2:$I$108,5,0)</f>
        <v>Herbivores</v>
      </c>
      <c r="O891">
        <f>VLOOKUP(G891,species.lookup!$A$2:$I$108,6,0)</f>
        <v>1.47E-2</v>
      </c>
      <c r="P891">
        <f>VLOOKUP(G891,species.lookup!$A$2:$I$108,7,0)</f>
        <v>3.0548000000000002</v>
      </c>
      <c r="Q891">
        <f t="shared" si="13"/>
        <v>29.107184931818338</v>
      </c>
    </row>
    <row r="892" spans="1:17" x14ac:dyDescent="0.2">
      <c r="A892" s="32">
        <v>44141</v>
      </c>
      <c r="B892" s="33">
        <v>0.56944444444444398</v>
      </c>
      <c r="C892" t="s">
        <v>395</v>
      </c>
      <c r="D892" t="s">
        <v>384</v>
      </c>
      <c r="E892">
        <v>5</v>
      </c>
      <c r="F892">
        <v>3.9</v>
      </c>
      <c r="G892" t="s">
        <v>318</v>
      </c>
      <c r="H892">
        <v>9</v>
      </c>
      <c r="I892">
        <v>6</v>
      </c>
      <c r="J892" t="s">
        <v>385</v>
      </c>
      <c r="K892" t="str">
        <f>VLOOKUP(G892,species.lookup!$A$2:$I$108,2,0)</f>
        <v>Striped Parrotfish</v>
      </c>
      <c r="L892" t="str">
        <f>VLOOKUP(G892,species.lookup!$A$2:$I$108,3,0)</f>
        <v>Scarus iserti</v>
      </c>
      <c r="M892" t="str">
        <f>VLOOKUP(G892,species.lookup!$A$2:$I$108,4,0)</f>
        <v>Scaridae</v>
      </c>
      <c r="N892" t="str">
        <f>VLOOKUP(G892,species.lookup!$A$2:$I$108,5,0)</f>
        <v>Herbivores</v>
      </c>
      <c r="O892">
        <f>VLOOKUP(G892,species.lookup!$A$2:$I$108,6,0)</f>
        <v>1.47E-2</v>
      </c>
      <c r="P892">
        <f>VLOOKUP(G892,species.lookup!$A$2:$I$108,7,0)</f>
        <v>3.0548000000000002</v>
      </c>
      <c r="Q892">
        <f t="shared" si="13"/>
        <v>12.087524088838006</v>
      </c>
    </row>
    <row r="893" spans="1:17" x14ac:dyDescent="0.2">
      <c r="A893" s="32">
        <v>44141</v>
      </c>
      <c r="B893" s="33">
        <v>0.56944444444444398</v>
      </c>
      <c r="C893" t="s">
        <v>395</v>
      </c>
      <c r="D893" t="s">
        <v>384</v>
      </c>
      <c r="E893">
        <v>5</v>
      </c>
      <c r="F893">
        <v>3.9</v>
      </c>
      <c r="G893" t="s">
        <v>95</v>
      </c>
      <c r="H893">
        <v>18</v>
      </c>
      <c r="I893">
        <v>1</v>
      </c>
      <c r="K893" t="str">
        <f>VLOOKUP(G893,species.lookup!$A$2:$I$108,2,0)</f>
        <v>Bar Jack</v>
      </c>
      <c r="L893" t="str">
        <f>VLOOKUP(G893,species.lookup!$A$2:$I$108,3,0)</f>
        <v>Caranx ruber</v>
      </c>
      <c r="M893" t="str">
        <f>VLOOKUP(G893,species.lookup!$A$2:$I$108,4,0)</f>
        <v>Carangidae</v>
      </c>
      <c r="N893" t="str">
        <f>VLOOKUP(G893,species.lookup!$A$2:$I$108,5,0)</f>
        <v>Carnivores</v>
      </c>
      <c r="O893">
        <f>VLOOKUP(G893,species.lookup!$A$2:$I$108,6,0)</f>
        <v>7.4000000000000003E-3</v>
      </c>
      <c r="P893">
        <f>VLOOKUP(G893,species.lookup!$A$2:$I$108,7,0)</f>
        <v>3.2370000000000001</v>
      </c>
      <c r="Q893">
        <f t="shared" si="13"/>
        <v>85.614794532545844</v>
      </c>
    </row>
    <row r="894" spans="1:17" x14ac:dyDescent="0.2">
      <c r="A894" s="32">
        <v>44141</v>
      </c>
      <c r="B894" s="33">
        <v>0.56944444444444398</v>
      </c>
      <c r="C894" t="s">
        <v>395</v>
      </c>
      <c r="D894" t="s">
        <v>384</v>
      </c>
      <c r="E894">
        <v>5</v>
      </c>
      <c r="F894">
        <v>3.9</v>
      </c>
      <c r="G894" t="s">
        <v>346</v>
      </c>
      <c r="H894">
        <v>6</v>
      </c>
      <c r="I894">
        <v>10</v>
      </c>
      <c r="J894" t="s">
        <v>385</v>
      </c>
      <c r="K894" t="str">
        <f>VLOOKUP(G894,species.lookup!$A$2:$I$108,2,0)</f>
        <v>Stoplight Parrotfish</v>
      </c>
      <c r="L894" t="str">
        <f>VLOOKUP(G894,species.lookup!$A$2:$I$108,3,0)</f>
        <v>Sparisoma viride</v>
      </c>
      <c r="M894" t="str">
        <f>VLOOKUP(G894,species.lookup!$A$2:$I$108,4,0)</f>
        <v>Scaridae</v>
      </c>
      <c r="N894" t="str">
        <f>VLOOKUP(G894,species.lookup!$A$2:$I$108,5,0)</f>
        <v>Herbivores</v>
      </c>
      <c r="O894">
        <f>VLOOKUP(G894,species.lookup!$A$2:$I$108,6,0)</f>
        <v>2.5000000000000001E-2</v>
      </c>
      <c r="P894">
        <f>VLOOKUP(G894,species.lookup!$A$2:$I$108,7,0)</f>
        <v>2.9214000000000002</v>
      </c>
      <c r="Q894">
        <f t="shared" si="13"/>
        <v>4.6906288624930603</v>
      </c>
    </row>
    <row r="895" spans="1:17" x14ac:dyDescent="0.2">
      <c r="A895" s="32">
        <v>44141</v>
      </c>
      <c r="B895" s="33">
        <v>0.56944444444444398</v>
      </c>
      <c r="C895" t="s">
        <v>395</v>
      </c>
      <c r="D895" t="s">
        <v>384</v>
      </c>
      <c r="E895">
        <v>5</v>
      </c>
      <c r="F895">
        <v>3.9</v>
      </c>
      <c r="G895" t="s">
        <v>324</v>
      </c>
      <c r="H895">
        <v>6</v>
      </c>
      <c r="I895">
        <v>20</v>
      </c>
      <c r="J895" t="s">
        <v>385</v>
      </c>
      <c r="K895" t="str">
        <f>VLOOKUP(G895,species.lookup!$A$2:$I$108,2,0)</f>
        <v>Queen Parrotfish</v>
      </c>
      <c r="L895" t="str">
        <f>VLOOKUP(G895,species.lookup!$A$2:$I$108,3,0)</f>
        <v>Scarus vetula</v>
      </c>
      <c r="M895" t="str">
        <f>VLOOKUP(G895,species.lookup!$A$2:$I$108,4,0)</f>
        <v>Scaridae</v>
      </c>
      <c r="N895" t="str">
        <f>VLOOKUP(G895,species.lookup!$A$2:$I$108,5,0)</f>
        <v>Herbivores</v>
      </c>
      <c r="O895">
        <f>VLOOKUP(G895,species.lookup!$A$2:$I$108,6,0)</f>
        <v>2.5000000000000001E-2</v>
      </c>
      <c r="P895">
        <f>VLOOKUP(G895,species.lookup!$A$2:$I$108,7,0)</f>
        <v>2.9214000000000002</v>
      </c>
      <c r="Q895">
        <f t="shared" si="13"/>
        <v>4.6906288624930603</v>
      </c>
    </row>
    <row r="896" spans="1:17" x14ac:dyDescent="0.2">
      <c r="A896" s="32">
        <v>44141</v>
      </c>
      <c r="B896" s="33">
        <v>0.56944444444444398</v>
      </c>
      <c r="C896" t="s">
        <v>395</v>
      </c>
      <c r="D896" t="s">
        <v>384</v>
      </c>
      <c r="E896">
        <v>5</v>
      </c>
      <c r="F896">
        <v>3.9</v>
      </c>
      <c r="G896" t="s">
        <v>30</v>
      </c>
      <c r="H896">
        <v>7</v>
      </c>
      <c r="I896">
        <v>1</v>
      </c>
      <c r="K896" t="str">
        <f>VLOOKUP(G896,species.lookup!$A$2:$I$108,2,0)</f>
        <v>Ocean Surgeonfish</v>
      </c>
      <c r="L896" t="str">
        <f>VLOOKUP(G896,species.lookup!$A$2:$I$108,3,0)</f>
        <v>Acanthurus bahianus</v>
      </c>
      <c r="M896" t="str">
        <f>VLOOKUP(G896,species.lookup!$A$2:$I$108,4,0)</f>
        <v>Acanthuridae</v>
      </c>
      <c r="N896" t="str">
        <f>VLOOKUP(G896,species.lookup!$A$2:$I$108,5,0)</f>
        <v>Herbivores</v>
      </c>
      <c r="O896">
        <f>VLOOKUP(G896,species.lookup!$A$2:$I$108,6,0)</f>
        <v>2.3699999999999999E-2</v>
      </c>
      <c r="P896">
        <f>VLOOKUP(G896,species.lookup!$A$2:$I$108,7,0)</f>
        <v>2.9752000000000001</v>
      </c>
      <c r="Q896">
        <f t="shared" si="13"/>
        <v>7.7461166830267922</v>
      </c>
    </row>
    <row r="897" spans="1:17" x14ac:dyDescent="0.2">
      <c r="A897" s="32">
        <v>44141</v>
      </c>
      <c r="B897" s="33">
        <v>0.56944444444444398</v>
      </c>
      <c r="C897" t="s">
        <v>395</v>
      </c>
      <c r="D897" t="s">
        <v>384</v>
      </c>
      <c r="E897">
        <v>5</v>
      </c>
      <c r="F897">
        <v>3.9</v>
      </c>
      <c r="G897" t="s">
        <v>203</v>
      </c>
      <c r="H897">
        <v>13</v>
      </c>
      <c r="I897">
        <v>1</v>
      </c>
      <c r="K897" t="str">
        <f>VLOOKUP(G897,species.lookup!$A$2:$I$108,2,0)</f>
        <v>Puddingwife</v>
      </c>
      <c r="L897" t="str">
        <f>VLOOKUP(G897,species.lookup!$A$2:$I$108,3,0)</f>
        <v>Halichoeres radiatus</v>
      </c>
      <c r="M897" t="str">
        <f>VLOOKUP(G897,species.lookup!$A$2:$I$108,4,0)</f>
        <v>Labridae</v>
      </c>
      <c r="N897" t="str">
        <f>VLOOKUP(G897,species.lookup!$A$2:$I$108,5,0)</f>
        <v>Carnivores</v>
      </c>
      <c r="O897">
        <f>VLOOKUP(G897,species.lookup!$A$2:$I$108,6,0)</f>
        <v>1.3100000000000001E-2</v>
      </c>
      <c r="P897">
        <f>VLOOKUP(G897,species.lookup!$A$2:$I$108,7,0)</f>
        <v>3.0379999999999998</v>
      </c>
      <c r="Q897">
        <f t="shared" si="13"/>
        <v>31.727160088961959</v>
      </c>
    </row>
    <row r="898" spans="1:17" x14ac:dyDescent="0.2">
      <c r="A898" s="32">
        <v>44141</v>
      </c>
      <c r="B898" s="33">
        <v>0.56944444444444398</v>
      </c>
      <c r="C898" t="s">
        <v>395</v>
      </c>
      <c r="D898" t="s">
        <v>384</v>
      </c>
      <c r="E898">
        <v>5</v>
      </c>
      <c r="F898">
        <v>3.9</v>
      </c>
      <c r="G898" t="s">
        <v>30</v>
      </c>
      <c r="H898">
        <v>3</v>
      </c>
      <c r="I898">
        <v>1</v>
      </c>
      <c r="K898" t="str">
        <f>VLOOKUP(G898,species.lookup!$A$2:$I$108,2,0)</f>
        <v>Ocean Surgeonfish</v>
      </c>
      <c r="L898" t="str">
        <f>VLOOKUP(G898,species.lookup!$A$2:$I$108,3,0)</f>
        <v>Acanthurus bahianus</v>
      </c>
      <c r="M898" t="str">
        <f>VLOOKUP(G898,species.lookup!$A$2:$I$108,4,0)</f>
        <v>Acanthuridae</v>
      </c>
      <c r="N898" t="str">
        <f>VLOOKUP(G898,species.lookup!$A$2:$I$108,5,0)</f>
        <v>Herbivores</v>
      </c>
      <c r="O898">
        <f>VLOOKUP(G898,species.lookup!$A$2:$I$108,6,0)</f>
        <v>2.3699999999999999E-2</v>
      </c>
      <c r="P898">
        <f>VLOOKUP(G898,species.lookup!$A$2:$I$108,7,0)</f>
        <v>2.9752000000000001</v>
      </c>
      <c r="Q898">
        <f t="shared" si="13"/>
        <v>0.62270091381792658</v>
      </c>
    </row>
    <row r="899" spans="1:17" x14ac:dyDescent="0.2">
      <c r="A899" s="32">
        <v>44141</v>
      </c>
      <c r="B899" s="33">
        <v>0.56944444444444398</v>
      </c>
      <c r="C899" t="s">
        <v>395</v>
      </c>
      <c r="D899" t="s">
        <v>384</v>
      </c>
      <c r="E899">
        <v>5</v>
      </c>
      <c r="F899">
        <v>3.9</v>
      </c>
      <c r="G899" t="s">
        <v>30</v>
      </c>
      <c r="H899">
        <v>14</v>
      </c>
      <c r="I899">
        <v>1</v>
      </c>
      <c r="K899" t="str">
        <f>VLOOKUP(G899,species.lookup!$A$2:$I$108,2,0)</f>
        <v>Ocean Surgeonfish</v>
      </c>
      <c r="L899" t="str">
        <f>VLOOKUP(G899,species.lookup!$A$2:$I$108,3,0)</f>
        <v>Acanthurus bahianus</v>
      </c>
      <c r="M899" t="str">
        <f>VLOOKUP(G899,species.lookup!$A$2:$I$108,4,0)</f>
        <v>Acanthuridae</v>
      </c>
      <c r="N899" t="str">
        <f>VLOOKUP(G899,species.lookup!$A$2:$I$108,5,0)</f>
        <v>Herbivores</v>
      </c>
      <c r="O899">
        <f>VLOOKUP(G899,species.lookup!$A$2:$I$108,6,0)</f>
        <v>2.3699999999999999E-2</v>
      </c>
      <c r="P899">
        <f>VLOOKUP(G899,species.lookup!$A$2:$I$108,7,0)</f>
        <v>2.9752000000000001</v>
      </c>
      <c r="Q899">
        <f t="shared" ref="Q899:Q962" si="14">O899*H899^P899</f>
        <v>60.912787998674638</v>
      </c>
    </row>
    <row r="900" spans="1:17" x14ac:dyDescent="0.2">
      <c r="A900" s="32">
        <v>44141</v>
      </c>
      <c r="B900" s="33">
        <v>0.56944444444444398</v>
      </c>
      <c r="C900" t="s">
        <v>395</v>
      </c>
      <c r="D900" t="s">
        <v>384</v>
      </c>
      <c r="E900">
        <v>5</v>
      </c>
      <c r="F900">
        <v>3.9</v>
      </c>
      <c r="G900" t="s">
        <v>39</v>
      </c>
      <c r="H900">
        <v>16</v>
      </c>
      <c r="I900">
        <v>2</v>
      </c>
      <c r="K900" t="str">
        <f>VLOOKUP(G900,species.lookup!$A$2:$I$108,2,0)</f>
        <v>Blue Tang</v>
      </c>
      <c r="L900" t="str">
        <f>VLOOKUP(G900,species.lookup!$A$2:$I$108,3,0)</f>
        <v>Acanthurus coeruleus</v>
      </c>
      <c r="M900" t="str">
        <f>VLOOKUP(G900,species.lookup!$A$2:$I$108,4,0)</f>
        <v>Acanthuridae</v>
      </c>
      <c r="N900" t="str">
        <f>VLOOKUP(G900,species.lookup!$A$2:$I$108,5,0)</f>
        <v>Herbivores</v>
      </c>
      <c r="O900">
        <f>VLOOKUP(G900,species.lookup!$A$2:$I$108,6,0)</f>
        <v>4.1500000000000002E-2</v>
      </c>
      <c r="P900">
        <f>VLOOKUP(G900,species.lookup!$A$2:$I$108,7,0)</f>
        <v>2.8346</v>
      </c>
      <c r="Q900">
        <f t="shared" si="14"/>
        <v>107.45994143589814</v>
      </c>
    </row>
    <row r="901" spans="1:17" x14ac:dyDescent="0.2">
      <c r="A901" s="32">
        <v>44141</v>
      </c>
      <c r="B901" s="33">
        <v>0.56944444444444398</v>
      </c>
      <c r="C901" t="s">
        <v>395</v>
      </c>
      <c r="D901" t="s">
        <v>384</v>
      </c>
      <c r="E901">
        <v>5</v>
      </c>
      <c r="F901">
        <v>3.9</v>
      </c>
      <c r="G901" t="s">
        <v>39</v>
      </c>
      <c r="H901">
        <v>5</v>
      </c>
      <c r="I901">
        <v>1</v>
      </c>
      <c r="K901" t="str">
        <f>VLOOKUP(G901,species.lookup!$A$2:$I$108,2,0)</f>
        <v>Blue Tang</v>
      </c>
      <c r="L901" t="str">
        <f>VLOOKUP(G901,species.lookup!$A$2:$I$108,3,0)</f>
        <v>Acanthurus coeruleus</v>
      </c>
      <c r="M901" t="str">
        <f>VLOOKUP(G901,species.lookup!$A$2:$I$108,4,0)</f>
        <v>Acanthuridae</v>
      </c>
      <c r="N901" t="str">
        <f>VLOOKUP(G901,species.lookup!$A$2:$I$108,5,0)</f>
        <v>Herbivores</v>
      </c>
      <c r="O901">
        <f>VLOOKUP(G901,species.lookup!$A$2:$I$108,6,0)</f>
        <v>4.1500000000000002E-2</v>
      </c>
      <c r="P901">
        <f>VLOOKUP(G901,species.lookup!$A$2:$I$108,7,0)</f>
        <v>2.8346</v>
      </c>
      <c r="Q901">
        <f t="shared" si="14"/>
        <v>3.9751037756219527</v>
      </c>
    </row>
    <row r="902" spans="1:17" x14ac:dyDescent="0.2">
      <c r="A902" s="32">
        <v>44141</v>
      </c>
      <c r="B902" s="33">
        <v>0.56944444444444398</v>
      </c>
      <c r="C902" t="s">
        <v>395</v>
      </c>
      <c r="D902" t="s">
        <v>384</v>
      </c>
      <c r="E902">
        <v>5</v>
      </c>
      <c r="F902">
        <v>3.9</v>
      </c>
      <c r="G902" t="s">
        <v>286</v>
      </c>
      <c r="H902">
        <v>10</v>
      </c>
      <c r="I902">
        <v>2</v>
      </c>
      <c r="K902" t="str">
        <f>VLOOKUP(G902,species.lookup!$A$2:$I$108,2,0)</f>
        <v>Yellowtail Snapper</v>
      </c>
      <c r="L902" t="str">
        <f>VLOOKUP(G902,species.lookup!$A$2:$I$108,3,0)</f>
        <v>Ocyurus chrysurus</v>
      </c>
      <c r="M902" t="str">
        <f>VLOOKUP(G902,species.lookup!$A$2:$I$108,4,0)</f>
        <v>Lutjanidae</v>
      </c>
      <c r="N902" t="str">
        <f>VLOOKUP(G902,species.lookup!$A$2:$I$108,5,0)</f>
        <v>Carnivores</v>
      </c>
      <c r="O902">
        <f>VLOOKUP(G902,species.lookup!$A$2:$I$108,6,0)</f>
        <v>4.0500000000000001E-2</v>
      </c>
      <c r="P902">
        <f>VLOOKUP(G902,species.lookup!$A$2:$I$108,7,0)</f>
        <v>2.718</v>
      </c>
      <c r="Q902">
        <f t="shared" si="14"/>
        <v>21.157045654464355</v>
      </c>
    </row>
    <row r="903" spans="1:17" x14ac:dyDescent="0.2">
      <c r="A903" s="32">
        <v>44141</v>
      </c>
      <c r="B903" s="33">
        <v>0.56944444444444398</v>
      </c>
      <c r="C903" t="s">
        <v>395</v>
      </c>
      <c r="D903" t="s">
        <v>384</v>
      </c>
      <c r="E903">
        <v>5</v>
      </c>
      <c r="F903">
        <v>3.9</v>
      </c>
      <c r="G903" t="s">
        <v>286</v>
      </c>
      <c r="H903">
        <v>7</v>
      </c>
      <c r="I903">
        <v>1</v>
      </c>
      <c r="K903" t="str">
        <f>VLOOKUP(G903,species.lookup!$A$2:$I$108,2,0)</f>
        <v>Yellowtail Snapper</v>
      </c>
      <c r="L903" t="str">
        <f>VLOOKUP(G903,species.lookup!$A$2:$I$108,3,0)</f>
        <v>Ocyurus chrysurus</v>
      </c>
      <c r="M903" t="str">
        <f>VLOOKUP(G903,species.lookup!$A$2:$I$108,4,0)</f>
        <v>Lutjanidae</v>
      </c>
      <c r="N903" t="str">
        <f>VLOOKUP(G903,species.lookup!$A$2:$I$108,5,0)</f>
        <v>Carnivores</v>
      </c>
      <c r="O903">
        <f>VLOOKUP(G903,species.lookup!$A$2:$I$108,6,0)</f>
        <v>4.0500000000000001E-2</v>
      </c>
      <c r="P903">
        <f>VLOOKUP(G903,species.lookup!$A$2:$I$108,7,0)</f>
        <v>2.718</v>
      </c>
      <c r="Q903">
        <f t="shared" si="14"/>
        <v>8.0247497141571831</v>
      </c>
    </row>
    <row r="904" spans="1:17" x14ac:dyDescent="0.2">
      <c r="A904" s="32">
        <v>44141</v>
      </c>
      <c r="B904" s="33">
        <v>0.56944444444444398</v>
      </c>
      <c r="C904" t="s">
        <v>395</v>
      </c>
      <c r="D904" t="s">
        <v>384</v>
      </c>
      <c r="E904">
        <v>5</v>
      </c>
      <c r="F904">
        <v>3.9</v>
      </c>
      <c r="G904" t="s">
        <v>286</v>
      </c>
      <c r="H904">
        <v>8</v>
      </c>
      <c r="I904">
        <v>1</v>
      </c>
      <c r="K904" t="str">
        <f>VLOOKUP(G904,species.lookup!$A$2:$I$108,2,0)</f>
        <v>Yellowtail Snapper</v>
      </c>
      <c r="L904" t="str">
        <f>VLOOKUP(G904,species.lookup!$A$2:$I$108,3,0)</f>
        <v>Ocyurus chrysurus</v>
      </c>
      <c r="M904" t="str">
        <f>VLOOKUP(G904,species.lookup!$A$2:$I$108,4,0)</f>
        <v>Lutjanidae</v>
      </c>
      <c r="N904" t="str">
        <f>VLOOKUP(G904,species.lookup!$A$2:$I$108,5,0)</f>
        <v>Carnivores</v>
      </c>
      <c r="O904">
        <f>VLOOKUP(G904,species.lookup!$A$2:$I$108,6,0)</f>
        <v>4.0500000000000001E-2</v>
      </c>
      <c r="P904">
        <f>VLOOKUP(G904,species.lookup!$A$2:$I$108,7,0)</f>
        <v>2.718</v>
      </c>
      <c r="Q904">
        <f t="shared" si="14"/>
        <v>11.535956450223555</v>
      </c>
    </row>
    <row r="905" spans="1:17" x14ac:dyDescent="0.2">
      <c r="A905" s="32">
        <v>44141</v>
      </c>
      <c r="B905" s="33">
        <v>0.56944444444444398</v>
      </c>
      <c r="C905" t="s">
        <v>395</v>
      </c>
      <c r="D905" t="s">
        <v>384</v>
      </c>
      <c r="E905">
        <v>5</v>
      </c>
      <c r="F905">
        <v>3.9</v>
      </c>
      <c r="G905" t="s">
        <v>324</v>
      </c>
      <c r="H905">
        <v>10</v>
      </c>
      <c r="I905">
        <v>10</v>
      </c>
      <c r="J905" t="s">
        <v>385</v>
      </c>
      <c r="K905" t="str">
        <f>VLOOKUP(G905,species.lookup!$A$2:$I$108,2,0)</f>
        <v>Queen Parrotfish</v>
      </c>
      <c r="L905" t="str">
        <f>VLOOKUP(G905,species.lookup!$A$2:$I$108,3,0)</f>
        <v>Scarus vetula</v>
      </c>
      <c r="M905" t="str">
        <f>VLOOKUP(G905,species.lookup!$A$2:$I$108,4,0)</f>
        <v>Scaridae</v>
      </c>
      <c r="N905" t="str">
        <f>VLOOKUP(G905,species.lookup!$A$2:$I$108,5,0)</f>
        <v>Herbivores</v>
      </c>
      <c r="O905">
        <f>VLOOKUP(G905,species.lookup!$A$2:$I$108,6,0)</f>
        <v>2.5000000000000001E-2</v>
      </c>
      <c r="P905">
        <f>VLOOKUP(G905,species.lookup!$A$2:$I$108,7,0)</f>
        <v>2.9214000000000002</v>
      </c>
      <c r="Q905">
        <f t="shared" si="14"/>
        <v>20.861234677071096</v>
      </c>
    </row>
    <row r="906" spans="1:17" x14ac:dyDescent="0.2">
      <c r="A906" s="32">
        <v>44141</v>
      </c>
      <c r="B906" s="33">
        <v>0.56944444444444398</v>
      </c>
      <c r="C906" t="s">
        <v>395</v>
      </c>
      <c r="D906" t="s">
        <v>384</v>
      </c>
      <c r="E906">
        <v>5</v>
      </c>
      <c r="F906">
        <v>3.9</v>
      </c>
      <c r="G906" t="s">
        <v>324</v>
      </c>
      <c r="H906">
        <v>9</v>
      </c>
      <c r="I906">
        <v>15</v>
      </c>
      <c r="J906" t="s">
        <v>385</v>
      </c>
      <c r="K906" t="str">
        <f>VLOOKUP(G906,species.lookup!$A$2:$I$108,2,0)</f>
        <v>Queen Parrotfish</v>
      </c>
      <c r="L906" t="str">
        <f>VLOOKUP(G906,species.lookup!$A$2:$I$108,3,0)</f>
        <v>Scarus vetula</v>
      </c>
      <c r="M906" t="str">
        <f>VLOOKUP(G906,species.lookup!$A$2:$I$108,4,0)</f>
        <v>Scaridae</v>
      </c>
      <c r="N906" t="str">
        <f>VLOOKUP(G906,species.lookup!$A$2:$I$108,5,0)</f>
        <v>Herbivores</v>
      </c>
      <c r="O906">
        <f>VLOOKUP(G906,species.lookup!$A$2:$I$108,6,0)</f>
        <v>2.5000000000000001E-2</v>
      </c>
      <c r="P906">
        <f>VLOOKUP(G906,species.lookup!$A$2:$I$108,7,0)</f>
        <v>2.9214000000000002</v>
      </c>
      <c r="Q906">
        <f t="shared" si="14"/>
        <v>15.334304244596257</v>
      </c>
    </row>
    <row r="907" spans="1:17" x14ac:dyDescent="0.2">
      <c r="A907" s="32">
        <v>44141</v>
      </c>
      <c r="B907" s="33">
        <v>0.56944444444444398</v>
      </c>
      <c r="C907" t="s">
        <v>395</v>
      </c>
      <c r="D907" t="s">
        <v>384</v>
      </c>
      <c r="E907">
        <v>5</v>
      </c>
      <c r="F907">
        <v>3.9</v>
      </c>
      <c r="G907" t="s">
        <v>318</v>
      </c>
      <c r="H907">
        <v>10</v>
      </c>
      <c r="I907">
        <v>20</v>
      </c>
      <c r="J907" t="s">
        <v>385</v>
      </c>
      <c r="K907" t="str">
        <f>VLOOKUP(G907,species.lookup!$A$2:$I$108,2,0)</f>
        <v>Striped Parrotfish</v>
      </c>
      <c r="L907" t="str">
        <f>VLOOKUP(G907,species.lookup!$A$2:$I$108,3,0)</f>
        <v>Scarus iserti</v>
      </c>
      <c r="M907" t="str">
        <f>VLOOKUP(G907,species.lookup!$A$2:$I$108,4,0)</f>
        <v>Scaridae</v>
      </c>
      <c r="N907" t="str">
        <f>VLOOKUP(G907,species.lookup!$A$2:$I$108,5,0)</f>
        <v>Herbivores</v>
      </c>
      <c r="O907">
        <f>VLOOKUP(G907,species.lookup!$A$2:$I$108,6,0)</f>
        <v>1.47E-2</v>
      </c>
      <c r="P907">
        <f>VLOOKUP(G907,species.lookup!$A$2:$I$108,7,0)</f>
        <v>3.0548000000000002</v>
      </c>
      <c r="Q907">
        <f t="shared" si="14"/>
        <v>16.676977189904147</v>
      </c>
    </row>
    <row r="908" spans="1:17" x14ac:dyDescent="0.2">
      <c r="A908" s="32">
        <v>44141</v>
      </c>
      <c r="B908" s="33">
        <v>0.56944444444444398</v>
      </c>
      <c r="C908" t="s">
        <v>395</v>
      </c>
      <c r="D908" t="s">
        <v>384</v>
      </c>
      <c r="E908">
        <v>5</v>
      </c>
      <c r="F908">
        <v>3.9</v>
      </c>
      <c r="G908" t="s">
        <v>318</v>
      </c>
      <c r="H908">
        <v>9</v>
      </c>
      <c r="I908">
        <v>10</v>
      </c>
      <c r="J908" t="s">
        <v>385</v>
      </c>
      <c r="K908" t="str">
        <f>VLOOKUP(G908,species.lookup!$A$2:$I$108,2,0)</f>
        <v>Striped Parrotfish</v>
      </c>
      <c r="L908" t="str">
        <f>VLOOKUP(G908,species.lookup!$A$2:$I$108,3,0)</f>
        <v>Scarus iserti</v>
      </c>
      <c r="M908" t="str">
        <f>VLOOKUP(G908,species.lookup!$A$2:$I$108,4,0)</f>
        <v>Scaridae</v>
      </c>
      <c r="N908" t="str">
        <f>VLOOKUP(G908,species.lookup!$A$2:$I$108,5,0)</f>
        <v>Herbivores</v>
      </c>
      <c r="O908">
        <f>VLOOKUP(G908,species.lookup!$A$2:$I$108,6,0)</f>
        <v>1.47E-2</v>
      </c>
      <c r="P908">
        <f>VLOOKUP(G908,species.lookup!$A$2:$I$108,7,0)</f>
        <v>3.0548000000000002</v>
      </c>
      <c r="Q908">
        <f t="shared" si="14"/>
        <v>12.087524088838006</v>
      </c>
    </row>
    <row r="909" spans="1:17" x14ac:dyDescent="0.2">
      <c r="A909" s="32">
        <v>44141</v>
      </c>
      <c r="B909" s="33">
        <v>0.56944444444444398</v>
      </c>
      <c r="C909" t="s">
        <v>395</v>
      </c>
      <c r="D909" t="s">
        <v>384</v>
      </c>
      <c r="E909">
        <v>5</v>
      </c>
      <c r="F909">
        <v>3.9</v>
      </c>
      <c r="G909" t="s">
        <v>318</v>
      </c>
      <c r="H909">
        <v>11</v>
      </c>
      <c r="I909">
        <v>10</v>
      </c>
      <c r="J909" t="s">
        <v>387</v>
      </c>
      <c r="K909" t="str">
        <f>VLOOKUP(G909,species.lookup!$A$2:$I$108,2,0)</f>
        <v>Striped Parrotfish</v>
      </c>
      <c r="L909" t="str">
        <f>VLOOKUP(G909,species.lookup!$A$2:$I$108,3,0)</f>
        <v>Scarus iserti</v>
      </c>
      <c r="M909" t="str">
        <f>VLOOKUP(G909,species.lookup!$A$2:$I$108,4,0)</f>
        <v>Scaridae</v>
      </c>
      <c r="N909" t="str">
        <f>VLOOKUP(G909,species.lookup!$A$2:$I$108,5,0)</f>
        <v>Herbivores</v>
      </c>
      <c r="O909">
        <f>VLOOKUP(G909,species.lookup!$A$2:$I$108,6,0)</f>
        <v>1.47E-2</v>
      </c>
      <c r="P909">
        <f>VLOOKUP(G909,species.lookup!$A$2:$I$108,7,0)</f>
        <v>3.0548000000000002</v>
      </c>
      <c r="Q909">
        <f t="shared" si="14"/>
        <v>22.313295111338885</v>
      </c>
    </row>
    <row r="910" spans="1:17" x14ac:dyDescent="0.2">
      <c r="A910" s="32">
        <v>44141</v>
      </c>
      <c r="B910" s="33">
        <v>0.56944444444444398</v>
      </c>
      <c r="C910" t="s">
        <v>395</v>
      </c>
      <c r="D910" t="s">
        <v>384</v>
      </c>
      <c r="E910">
        <v>5</v>
      </c>
      <c r="F910">
        <v>3.9</v>
      </c>
      <c r="G910" t="s">
        <v>318</v>
      </c>
      <c r="H910">
        <v>9</v>
      </c>
      <c r="I910">
        <v>15</v>
      </c>
      <c r="J910" t="s">
        <v>385</v>
      </c>
      <c r="K910" t="str">
        <f>VLOOKUP(G910,species.lookup!$A$2:$I$108,2,0)</f>
        <v>Striped Parrotfish</v>
      </c>
      <c r="L910" t="str">
        <f>VLOOKUP(G910,species.lookup!$A$2:$I$108,3,0)</f>
        <v>Scarus iserti</v>
      </c>
      <c r="M910" t="str">
        <f>VLOOKUP(G910,species.lookup!$A$2:$I$108,4,0)</f>
        <v>Scaridae</v>
      </c>
      <c r="N910" t="str">
        <f>VLOOKUP(G910,species.lookup!$A$2:$I$108,5,0)</f>
        <v>Herbivores</v>
      </c>
      <c r="O910">
        <f>VLOOKUP(G910,species.lookup!$A$2:$I$108,6,0)</f>
        <v>1.47E-2</v>
      </c>
      <c r="P910">
        <f>VLOOKUP(G910,species.lookup!$A$2:$I$108,7,0)</f>
        <v>3.0548000000000002</v>
      </c>
      <c r="Q910">
        <f t="shared" si="14"/>
        <v>12.087524088838006</v>
      </c>
    </row>
    <row r="911" spans="1:17" x14ac:dyDescent="0.2">
      <c r="A911" s="32">
        <v>44141</v>
      </c>
      <c r="B911" s="33">
        <v>0.56944444444444398</v>
      </c>
      <c r="C911" t="s">
        <v>395</v>
      </c>
      <c r="D911" t="s">
        <v>384</v>
      </c>
      <c r="E911">
        <v>5</v>
      </c>
      <c r="F911">
        <v>3.9</v>
      </c>
      <c r="G911" t="s">
        <v>346</v>
      </c>
      <c r="H911">
        <v>5</v>
      </c>
      <c r="I911">
        <v>2</v>
      </c>
      <c r="J911" t="s">
        <v>385</v>
      </c>
      <c r="K911" t="str">
        <f>VLOOKUP(G911,species.lookup!$A$2:$I$108,2,0)</f>
        <v>Stoplight Parrotfish</v>
      </c>
      <c r="L911" t="str">
        <f>VLOOKUP(G911,species.lookup!$A$2:$I$108,3,0)</f>
        <v>Sparisoma viride</v>
      </c>
      <c r="M911" t="str">
        <f>VLOOKUP(G911,species.lookup!$A$2:$I$108,4,0)</f>
        <v>Scaridae</v>
      </c>
      <c r="N911" t="str">
        <f>VLOOKUP(G911,species.lookup!$A$2:$I$108,5,0)</f>
        <v>Herbivores</v>
      </c>
      <c r="O911">
        <f>VLOOKUP(G911,species.lookup!$A$2:$I$108,6,0)</f>
        <v>2.5000000000000001E-2</v>
      </c>
      <c r="P911">
        <f>VLOOKUP(G911,species.lookup!$A$2:$I$108,7,0)</f>
        <v>2.9214000000000002</v>
      </c>
      <c r="Q911">
        <f t="shared" si="14"/>
        <v>2.7536642058777425</v>
      </c>
    </row>
    <row r="912" spans="1:17" x14ac:dyDescent="0.2">
      <c r="A912" s="32">
        <v>44141</v>
      </c>
      <c r="B912" s="33">
        <v>0.56944444444444398</v>
      </c>
      <c r="C912" t="s">
        <v>395</v>
      </c>
      <c r="D912" t="s">
        <v>384</v>
      </c>
      <c r="E912">
        <v>5</v>
      </c>
      <c r="F912">
        <v>3.9</v>
      </c>
      <c r="G912" t="s">
        <v>346</v>
      </c>
      <c r="H912">
        <v>6</v>
      </c>
      <c r="I912">
        <v>4</v>
      </c>
      <c r="J912" t="s">
        <v>385</v>
      </c>
      <c r="K912" t="str">
        <f>VLOOKUP(G912,species.lookup!$A$2:$I$108,2,0)</f>
        <v>Stoplight Parrotfish</v>
      </c>
      <c r="L912" t="str">
        <f>VLOOKUP(G912,species.lookup!$A$2:$I$108,3,0)</f>
        <v>Sparisoma viride</v>
      </c>
      <c r="M912" t="str">
        <f>VLOOKUP(G912,species.lookup!$A$2:$I$108,4,0)</f>
        <v>Scaridae</v>
      </c>
      <c r="N912" t="str">
        <f>VLOOKUP(G912,species.lookup!$A$2:$I$108,5,0)</f>
        <v>Herbivores</v>
      </c>
      <c r="O912">
        <f>VLOOKUP(G912,species.lookup!$A$2:$I$108,6,0)</f>
        <v>2.5000000000000001E-2</v>
      </c>
      <c r="P912">
        <f>VLOOKUP(G912,species.lookup!$A$2:$I$108,7,0)</f>
        <v>2.9214000000000002</v>
      </c>
      <c r="Q912">
        <f t="shared" si="14"/>
        <v>4.6906288624930603</v>
      </c>
    </row>
    <row r="913" spans="1:17" x14ac:dyDescent="0.2">
      <c r="A913" s="32">
        <v>44141</v>
      </c>
      <c r="B913" s="33">
        <v>0.56944444444444398</v>
      </c>
      <c r="C913" t="s">
        <v>395</v>
      </c>
      <c r="D913" t="s">
        <v>384</v>
      </c>
      <c r="E913">
        <v>5</v>
      </c>
      <c r="F913">
        <v>3.9</v>
      </c>
      <c r="G913" t="s">
        <v>359</v>
      </c>
      <c r="H913">
        <v>3</v>
      </c>
      <c r="I913">
        <v>1</v>
      </c>
      <c r="K913" t="str">
        <f>VLOOKUP(G913,species.lookup!$A$2:$I$108,2,0)</f>
        <v>Beaugregory</v>
      </c>
      <c r="L913" t="str">
        <f>VLOOKUP(G913,species.lookup!$A$2:$I$108,3,0)</f>
        <v>Stegastes leucostictus</v>
      </c>
      <c r="M913" t="str">
        <f>VLOOKUP(G913,species.lookup!$A$2:$I$108,4,0)</f>
        <v>Pomacentridae</v>
      </c>
      <c r="N913" t="str">
        <f>VLOOKUP(G913,species.lookup!$A$2:$I$108,5,0)</f>
        <v>Omnivores</v>
      </c>
      <c r="O913">
        <f>VLOOKUP(G913,species.lookup!$A$2:$I$108,6,0)</f>
        <v>1.9949999999999999E-2</v>
      </c>
      <c r="P913">
        <f>VLOOKUP(G913,species.lookup!$A$2:$I$108,7,0)</f>
        <v>2.95</v>
      </c>
      <c r="Q913">
        <f t="shared" si="14"/>
        <v>0.50985960061512192</v>
      </c>
    </row>
    <row r="914" spans="1:17" x14ac:dyDescent="0.2">
      <c r="A914" s="32">
        <v>44141</v>
      </c>
      <c r="B914" s="33">
        <v>0.56944444444444398</v>
      </c>
      <c r="C914" t="s">
        <v>395</v>
      </c>
      <c r="D914" t="s">
        <v>384</v>
      </c>
      <c r="E914">
        <v>5</v>
      </c>
      <c r="F914">
        <v>3.9</v>
      </c>
      <c r="G914" t="s">
        <v>318</v>
      </c>
      <c r="H914">
        <v>14</v>
      </c>
      <c r="I914">
        <v>1</v>
      </c>
      <c r="J914" t="s">
        <v>386</v>
      </c>
      <c r="K914" t="str">
        <f>VLOOKUP(G914,species.lookup!$A$2:$I$108,2,0)</f>
        <v>Striped Parrotfish</v>
      </c>
      <c r="L914" t="str">
        <f>VLOOKUP(G914,species.lookup!$A$2:$I$108,3,0)</f>
        <v>Scarus iserti</v>
      </c>
      <c r="M914" t="str">
        <f>VLOOKUP(G914,species.lookup!$A$2:$I$108,4,0)</f>
        <v>Scaridae</v>
      </c>
      <c r="N914" t="str">
        <f>VLOOKUP(G914,species.lookup!$A$2:$I$108,5,0)</f>
        <v>Herbivores</v>
      </c>
      <c r="O914">
        <f>VLOOKUP(G914,species.lookup!$A$2:$I$108,6,0)</f>
        <v>1.47E-2</v>
      </c>
      <c r="P914">
        <f>VLOOKUP(G914,species.lookup!$A$2:$I$108,7,0)</f>
        <v>3.0548000000000002</v>
      </c>
      <c r="Q914">
        <f t="shared" si="14"/>
        <v>46.613236474289479</v>
      </c>
    </row>
    <row r="915" spans="1:17" x14ac:dyDescent="0.2">
      <c r="A915" s="32">
        <v>44141</v>
      </c>
      <c r="B915" s="33">
        <v>0.56944444444444398</v>
      </c>
      <c r="C915" t="s">
        <v>395</v>
      </c>
      <c r="D915" t="s">
        <v>384</v>
      </c>
      <c r="E915">
        <v>5</v>
      </c>
      <c r="F915">
        <v>3.9</v>
      </c>
      <c r="G915" t="s">
        <v>374</v>
      </c>
      <c r="H915">
        <v>5</v>
      </c>
      <c r="I915">
        <v>10</v>
      </c>
      <c r="K915" t="str">
        <f>VLOOKUP(G915,species.lookup!$A$2:$I$108,2,0)</f>
        <v>Bluehead Wrasse</v>
      </c>
      <c r="L915" t="str">
        <f>VLOOKUP(G915,species.lookup!$A$2:$I$108,3,0)</f>
        <v>Thalassoma bifasciatum</v>
      </c>
      <c r="M915" t="str">
        <f>VLOOKUP(G915,species.lookup!$A$2:$I$108,4,0)</f>
        <v>Labridae</v>
      </c>
      <c r="N915" t="str">
        <f>VLOOKUP(G915,species.lookup!$A$2:$I$108,5,0)</f>
        <v>Carnivores</v>
      </c>
      <c r="O915">
        <f>VLOOKUP(G915,species.lookup!$A$2:$I$108,6,0)</f>
        <v>8.9099999999999995E-3</v>
      </c>
      <c r="P915">
        <f>VLOOKUP(G915,species.lookup!$A$2:$I$108,7,0)</f>
        <v>3.01</v>
      </c>
      <c r="Q915">
        <f t="shared" si="14"/>
        <v>1.1318201385239828</v>
      </c>
    </row>
    <row r="916" spans="1:17" x14ac:dyDescent="0.2">
      <c r="A916" s="32">
        <v>44141</v>
      </c>
      <c r="B916" s="33">
        <v>0.56944444444444398</v>
      </c>
      <c r="C916" t="s">
        <v>395</v>
      </c>
      <c r="D916" t="s">
        <v>384</v>
      </c>
      <c r="E916">
        <v>5</v>
      </c>
      <c r="F916">
        <v>3.9</v>
      </c>
      <c r="G916" t="s">
        <v>365</v>
      </c>
      <c r="H916">
        <v>3</v>
      </c>
      <c r="I916">
        <v>1</v>
      </c>
      <c r="K916" t="str">
        <f>VLOOKUP(G916,species.lookup!$A$2:$I$108,2,0)</f>
        <v>3-spot Damselfish</v>
      </c>
      <c r="L916" t="str">
        <f>VLOOKUP(G916,species.lookup!$A$2:$I$108,3,0)</f>
        <v>Stegastes planifrons</v>
      </c>
      <c r="M916" t="str">
        <f>VLOOKUP(G916,species.lookup!$A$2:$I$108,4,0)</f>
        <v>Pomacentridae</v>
      </c>
      <c r="N916" t="str">
        <f>VLOOKUP(G916,species.lookup!$A$2:$I$108,5,0)</f>
        <v>Omnivores</v>
      </c>
      <c r="O916">
        <f>VLOOKUP(G916,species.lookup!$A$2:$I$108,6,0)</f>
        <v>2.188E-2</v>
      </c>
      <c r="P916">
        <f>VLOOKUP(G916,species.lookup!$A$2:$I$108,7,0)</f>
        <v>2.96</v>
      </c>
      <c r="Q916">
        <f t="shared" si="14"/>
        <v>0.56536150138828423</v>
      </c>
    </row>
    <row r="917" spans="1:17" x14ac:dyDescent="0.2">
      <c r="A917" s="32">
        <v>44141</v>
      </c>
      <c r="B917" s="33">
        <v>0.56944444444444398</v>
      </c>
      <c r="C917" t="s">
        <v>395</v>
      </c>
      <c r="D917" t="s">
        <v>384</v>
      </c>
      <c r="E917">
        <v>5</v>
      </c>
      <c r="F917">
        <v>3.9</v>
      </c>
      <c r="G917" t="s">
        <v>15</v>
      </c>
      <c r="H917">
        <v>5</v>
      </c>
      <c r="I917">
        <v>1</v>
      </c>
      <c r="K917" t="str">
        <f>VLOOKUP(G917,species.lookup!$A$2:$I$108,2,0)</f>
        <v>Sergeant Major</v>
      </c>
      <c r="L917" t="str">
        <f>VLOOKUP(G917,species.lookup!$A$2:$I$108,3,0)</f>
        <v>Abudefduf saxatilis</v>
      </c>
      <c r="M917" t="str">
        <f>VLOOKUP(G917,species.lookup!$A$2:$I$108,4,0)</f>
        <v>Pomacentridae</v>
      </c>
      <c r="N917" t="str">
        <f>VLOOKUP(G917,species.lookup!$A$2:$I$108,5,0)</f>
        <v>Carnivores</v>
      </c>
      <c r="O917">
        <f>VLOOKUP(G917,species.lookup!$A$2:$I$108,6,0)</f>
        <v>1.8200000000000001E-2</v>
      </c>
      <c r="P917">
        <f>VLOOKUP(G917,species.lookup!$A$2:$I$108,7,0)</f>
        <v>3.05</v>
      </c>
      <c r="Q917">
        <f t="shared" si="14"/>
        <v>2.4656413298206865</v>
      </c>
    </row>
    <row r="918" spans="1:17" x14ac:dyDescent="0.2">
      <c r="A918" s="32">
        <v>44144</v>
      </c>
      <c r="B918" s="33">
        <v>0.40972222222222227</v>
      </c>
      <c r="C918" t="s">
        <v>397</v>
      </c>
      <c r="D918" t="s">
        <v>384</v>
      </c>
      <c r="E918">
        <v>1</v>
      </c>
      <c r="F918">
        <v>1.5</v>
      </c>
      <c r="G918" t="s">
        <v>286</v>
      </c>
      <c r="H918">
        <v>8</v>
      </c>
      <c r="I918">
        <v>3</v>
      </c>
      <c r="K918" t="str">
        <f>VLOOKUP(G918,species.lookup!$A$2:$I$108,2,0)</f>
        <v>Yellowtail Snapper</v>
      </c>
      <c r="L918" t="str">
        <f>VLOOKUP(G918,species.lookup!$A$2:$I$108,3,0)</f>
        <v>Ocyurus chrysurus</v>
      </c>
      <c r="M918" t="str">
        <f>VLOOKUP(G918,species.lookup!$A$2:$I$108,4,0)</f>
        <v>Lutjanidae</v>
      </c>
      <c r="N918" t="str">
        <f>VLOOKUP(G918,species.lookup!$A$2:$I$108,5,0)</f>
        <v>Carnivores</v>
      </c>
      <c r="O918">
        <f>VLOOKUP(G918,species.lookup!$A$2:$I$108,6,0)</f>
        <v>4.0500000000000001E-2</v>
      </c>
      <c r="P918">
        <f>VLOOKUP(G918,species.lookup!$A$2:$I$108,7,0)</f>
        <v>2.718</v>
      </c>
      <c r="Q918">
        <f t="shared" si="14"/>
        <v>11.535956450223555</v>
      </c>
    </row>
    <row r="919" spans="1:17" x14ac:dyDescent="0.2">
      <c r="A919" s="32">
        <v>44144</v>
      </c>
      <c r="B919" s="33">
        <v>0.40972222222222227</v>
      </c>
      <c r="C919" t="s">
        <v>397</v>
      </c>
      <c r="D919" t="s">
        <v>384</v>
      </c>
      <c r="E919">
        <v>1</v>
      </c>
      <c r="F919">
        <v>1.5</v>
      </c>
      <c r="G919" t="s">
        <v>365</v>
      </c>
      <c r="H919">
        <v>3</v>
      </c>
      <c r="I919">
        <v>2</v>
      </c>
      <c r="K919" t="str">
        <f>VLOOKUP(G919,species.lookup!$A$2:$I$108,2,0)</f>
        <v>3-spot Damselfish</v>
      </c>
      <c r="L919" t="str">
        <f>VLOOKUP(G919,species.lookup!$A$2:$I$108,3,0)</f>
        <v>Stegastes planifrons</v>
      </c>
      <c r="M919" t="str">
        <f>VLOOKUP(G919,species.lookup!$A$2:$I$108,4,0)</f>
        <v>Pomacentridae</v>
      </c>
      <c r="N919" t="str">
        <f>VLOOKUP(G919,species.lookup!$A$2:$I$108,5,0)</f>
        <v>Omnivores</v>
      </c>
      <c r="O919">
        <f>VLOOKUP(G919,species.lookup!$A$2:$I$108,6,0)</f>
        <v>2.188E-2</v>
      </c>
      <c r="P919">
        <f>VLOOKUP(G919,species.lookup!$A$2:$I$108,7,0)</f>
        <v>2.96</v>
      </c>
      <c r="Q919">
        <f t="shared" si="14"/>
        <v>0.56536150138828423</v>
      </c>
    </row>
    <row r="920" spans="1:17" x14ac:dyDescent="0.2">
      <c r="A920" s="32">
        <v>44144</v>
      </c>
      <c r="B920" s="33">
        <v>0.40972222222222199</v>
      </c>
      <c r="C920" t="s">
        <v>397</v>
      </c>
      <c r="D920" t="s">
        <v>384</v>
      </c>
      <c r="E920">
        <v>1</v>
      </c>
      <c r="F920">
        <v>1.5</v>
      </c>
      <c r="G920" t="s">
        <v>191</v>
      </c>
      <c r="H920">
        <v>7</v>
      </c>
      <c r="I920">
        <v>3</v>
      </c>
      <c r="K920" t="str">
        <f>VLOOKUP(G920,species.lookup!$A$2:$I$108,2,0)</f>
        <v>Slippery Dick</v>
      </c>
      <c r="L920" t="str">
        <f>VLOOKUP(G920,species.lookup!$A$2:$I$108,3,0)</f>
        <v>Halichoeres bivittatus</v>
      </c>
      <c r="M920" t="str">
        <f>VLOOKUP(G920,species.lookup!$A$2:$I$108,4,0)</f>
        <v>Labridae</v>
      </c>
      <c r="N920" t="str">
        <f>VLOOKUP(G920,species.lookup!$A$2:$I$108,5,0)</f>
        <v>Carnivores</v>
      </c>
      <c r="O920">
        <f>VLOOKUP(G920,species.lookup!$A$2:$I$108,6,0)</f>
        <v>9.3299999999999998E-3</v>
      </c>
      <c r="P920">
        <f>VLOOKUP(G920,species.lookup!$A$2:$I$108,7,0)</f>
        <v>3.06</v>
      </c>
      <c r="Q920">
        <f t="shared" si="14"/>
        <v>3.5965130972579944</v>
      </c>
    </row>
    <row r="921" spans="1:17" x14ac:dyDescent="0.2">
      <c r="A921" s="32">
        <v>44144</v>
      </c>
      <c r="B921" s="33">
        <v>0.40972222222222199</v>
      </c>
      <c r="C921" t="s">
        <v>397</v>
      </c>
      <c r="D921" t="s">
        <v>384</v>
      </c>
      <c r="E921">
        <v>1</v>
      </c>
      <c r="F921">
        <v>1.5</v>
      </c>
      <c r="G921" t="s">
        <v>172</v>
      </c>
      <c r="H921">
        <v>8</v>
      </c>
      <c r="I921">
        <v>10</v>
      </c>
      <c r="K921" t="str">
        <f>VLOOKUP(G921,species.lookup!$A$2:$I$108,2,0)</f>
        <v>French Grunt</v>
      </c>
      <c r="L921" t="str">
        <f>VLOOKUP(G921,species.lookup!$A$2:$I$108,3,0)</f>
        <v>Haemulon flavolineatum</v>
      </c>
      <c r="M921" t="str">
        <f>VLOOKUP(G921,species.lookup!$A$2:$I$108,4,0)</f>
        <v>Haemulidae</v>
      </c>
      <c r="N921" t="str">
        <f>VLOOKUP(G921,species.lookup!$A$2:$I$108,5,0)</f>
        <v>Carnivores</v>
      </c>
      <c r="O921">
        <f>VLOOKUP(G921,species.lookup!$A$2:$I$108,6,0)</f>
        <v>1.2699999999999999E-2</v>
      </c>
      <c r="P921">
        <f>VLOOKUP(G921,species.lookup!$A$2:$I$108,7,0)</f>
        <v>3.1581000000000001</v>
      </c>
      <c r="Q921">
        <f t="shared" si="14"/>
        <v>9.0334201264139971</v>
      </c>
    </row>
    <row r="922" spans="1:17" x14ac:dyDescent="0.2">
      <c r="A922" s="32">
        <v>44144</v>
      </c>
      <c r="B922" s="33">
        <v>0.40972222222222199</v>
      </c>
      <c r="C922" t="s">
        <v>397</v>
      </c>
      <c r="D922" t="s">
        <v>384</v>
      </c>
      <c r="E922">
        <v>1</v>
      </c>
      <c r="F922">
        <v>1.5</v>
      </c>
      <c r="G922" t="s">
        <v>172</v>
      </c>
      <c r="H922">
        <v>7</v>
      </c>
      <c r="I922">
        <v>20</v>
      </c>
      <c r="K922" t="str">
        <f>VLOOKUP(G922,species.lookup!$A$2:$I$108,2,0)</f>
        <v>French Grunt</v>
      </c>
      <c r="L922" t="str">
        <f>VLOOKUP(G922,species.lookup!$A$2:$I$108,3,0)</f>
        <v>Haemulon flavolineatum</v>
      </c>
      <c r="M922" t="str">
        <f>VLOOKUP(G922,species.lookup!$A$2:$I$108,4,0)</f>
        <v>Haemulidae</v>
      </c>
      <c r="N922" t="str">
        <f>VLOOKUP(G922,species.lookup!$A$2:$I$108,5,0)</f>
        <v>Carnivores</v>
      </c>
      <c r="O922">
        <f>VLOOKUP(G922,species.lookup!$A$2:$I$108,6,0)</f>
        <v>1.2699999999999999E-2</v>
      </c>
      <c r="P922">
        <f>VLOOKUP(G922,species.lookup!$A$2:$I$108,7,0)</f>
        <v>3.1581000000000001</v>
      </c>
      <c r="Q922">
        <f t="shared" si="14"/>
        <v>5.9252658559316567</v>
      </c>
    </row>
    <row r="923" spans="1:17" x14ac:dyDescent="0.2">
      <c r="A923" s="32">
        <v>44144</v>
      </c>
      <c r="B923" s="33">
        <v>0.40972222222222199</v>
      </c>
      <c r="C923" t="s">
        <v>397</v>
      </c>
      <c r="D923" t="s">
        <v>384</v>
      </c>
      <c r="E923">
        <v>1</v>
      </c>
      <c r="F923">
        <v>1.5</v>
      </c>
      <c r="G923" t="s">
        <v>172</v>
      </c>
      <c r="H923">
        <v>15</v>
      </c>
      <c r="I923">
        <v>2</v>
      </c>
      <c r="K923" t="str">
        <f>VLOOKUP(G923,species.lookup!$A$2:$I$108,2,0)</f>
        <v>French Grunt</v>
      </c>
      <c r="L923" t="str">
        <f>VLOOKUP(G923,species.lookup!$A$2:$I$108,3,0)</f>
        <v>Haemulon flavolineatum</v>
      </c>
      <c r="M923" t="str">
        <f>VLOOKUP(G923,species.lookup!$A$2:$I$108,4,0)</f>
        <v>Haemulidae</v>
      </c>
      <c r="N923" t="str">
        <f>VLOOKUP(G923,species.lookup!$A$2:$I$108,5,0)</f>
        <v>Carnivores</v>
      </c>
      <c r="O923">
        <f>VLOOKUP(G923,species.lookup!$A$2:$I$108,6,0)</f>
        <v>1.2699999999999999E-2</v>
      </c>
      <c r="P923">
        <f>VLOOKUP(G923,species.lookup!$A$2:$I$108,7,0)</f>
        <v>3.1581000000000001</v>
      </c>
      <c r="Q923">
        <f t="shared" si="14"/>
        <v>65.768437801503794</v>
      </c>
    </row>
    <row r="924" spans="1:17" x14ac:dyDescent="0.2">
      <c r="A924" s="32">
        <v>44144</v>
      </c>
      <c r="B924" s="33">
        <v>0.40972222222222199</v>
      </c>
      <c r="C924" t="s">
        <v>397</v>
      </c>
      <c r="D924" t="s">
        <v>384</v>
      </c>
      <c r="E924">
        <v>1</v>
      </c>
      <c r="F924">
        <v>1.5</v>
      </c>
      <c r="G924" t="s">
        <v>172</v>
      </c>
      <c r="H924">
        <v>12</v>
      </c>
      <c r="I924">
        <v>11</v>
      </c>
      <c r="K924" t="str">
        <f>VLOOKUP(G924,species.lookup!$A$2:$I$108,2,0)</f>
        <v>French Grunt</v>
      </c>
      <c r="L924" t="str">
        <f>VLOOKUP(G924,species.lookup!$A$2:$I$108,3,0)</f>
        <v>Haemulon flavolineatum</v>
      </c>
      <c r="M924" t="str">
        <f>VLOOKUP(G924,species.lookup!$A$2:$I$108,4,0)</f>
        <v>Haemulidae</v>
      </c>
      <c r="N924" t="str">
        <f>VLOOKUP(G924,species.lookup!$A$2:$I$108,5,0)</f>
        <v>Carnivores</v>
      </c>
      <c r="O924">
        <f>VLOOKUP(G924,species.lookup!$A$2:$I$108,6,0)</f>
        <v>1.2699999999999999E-2</v>
      </c>
      <c r="P924">
        <f>VLOOKUP(G924,species.lookup!$A$2:$I$108,7,0)</f>
        <v>3.1581000000000001</v>
      </c>
      <c r="Q924">
        <f t="shared" si="14"/>
        <v>32.506185853485817</v>
      </c>
    </row>
    <row r="925" spans="1:17" x14ac:dyDescent="0.2">
      <c r="A925" s="32">
        <v>44144</v>
      </c>
      <c r="B925" s="33">
        <v>0.40972222222222199</v>
      </c>
      <c r="C925" t="s">
        <v>397</v>
      </c>
      <c r="D925" t="s">
        <v>384</v>
      </c>
      <c r="E925">
        <v>1</v>
      </c>
      <c r="F925">
        <v>1.5</v>
      </c>
      <c r="G925" t="s">
        <v>172</v>
      </c>
      <c r="H925">
        <v>10</v>
      </c>
      <c r="I925">
        <v>10</v>
      </c>
      <c r="K925" t="str">
        <f>VLOOKUP(G925,species.lookup!$A$2:$I$108,2,0)</f>
        <v>French Grunt</v>
      </c>
      <c r="L925" t="str">
        <f>VLOOKUP(G925,species.lookup!$A$2:$I$108,3,0)</f>
        <v>Haemulon flavolineatum</v>
      </c>
      <c r="M925" t="str">
        <f>VLOOKUP(G925,species.lookup!$A$2:$I$108,4,0)</f>
        <v>Haemulidae</v>
      </c>
      <c r="N925" t="str">
        <f>VLOOKUP(G925,species.lookup!$A$2:$I$108,5,0)</f>
        <v>Carnivores</v>
      </c>
      <c r="O925">
        <f>VLOOKUP(G925,species.lookup!$A$2:$I$108,6,0)</f>
        <v>1.2699999999999999E-2</v>
      </c>
      <c r="P925">
        <f>VLOOKUP(G925,species.lookup!$A$2:$I$108,7,0)</f>
        <v>3.1581000000000001</v>
      </c>
      <c r="Q925">
        <f t="shared" si="14"/>
        <v>18.276949882608324</v>
      </c>
    </row>
    <row r="926" spans="1:17" x14ac:dyDescent="0.2">
      <c r="A926" s="32">
        <v>44144</v>
      </c>
      <c r="B926" s="33">
        <v>0.40972222222222199</v>
      </c>
      <c r="C926" t="s">
        <v>397</v>
      </c>
      <c r="D926" t="s">
        <v>384</v>
      </c>
      <c r="E926">
        <v>1</v>
      </c>
      <c r="F926">
        <v>1.5</v>
      </c>
      <c r="G926" t="s">
        <v>359</v>
      </c>
      <c r="H926">
        <v>6</v>
      </c>
      <c r="I926">
        <v>1</v>
      </c>
      <c r="K926" t="str">
        <f>VLOOKUP(G926,species.lookup!$A$2:$I$108,2,0)</f>
        <v>Beaugregory</v>
      </c>
      <c r="L926" t="str">
        <f>VLOOKUP(G926,species.lookup!$A$2:$I$108,3,0)</f>
        <v>Stegastes leucostictus</v>
      </c>
      <c r="M926" t="str">
        <f>VLOOKUP(G926,species.lookup!$A$2:$I$108,4,0)</f>
        <v>Pomacentridae</v>
      </c>
      <c r="N926" t="str">
        <f>VLOOKUP(G926,species.lookup!$A$2:$I$108,5,0)</f>
        <v>Omnivores</v>
      </c>
      <c r="O926">
        <f>VLOOKUP(G926,species.lookup!$A$2:$I$108,6,0)</f>
        <v>1.9949999999999999E-2</v>
      </c>
      <c r="P926">
        <f>VLOOKUP(G926,species.lookup!$A$2:$I$108,7,0)</f>
        <v>2.95</v>
      </c>
      <c r="Q926">
        <f t="shared" si="14"/>
        <v>3.9399352870820694</v>
      </c>
    </row>
    <row r="927" spans="1:17" x14ac:dyDescent="0.2">
      <c r="A927" s="32">
        <v>44144</v>
      </c>
      <c r="B927" s="33">
        <v>0.40972222222222199</v>
      </c>
      <c r="C927" t="s">
        <v>397</v>
      </c>
      <c r="D927" t="s">
        <v>384</v>
      </c>
      <c r="E927">
        <v>1</v>
      </c>
      <c r="F927">
        <v>1.5</v>
      </c>
      <c r="G927" t="s">
        <v>359</v>
      </c>
      <c r="H927">
        <v>3</v>
      </c>
      <c r="I927">
        <v>1</v>
      </c>
      <c r="K927" t="str">
        <f>VLOOKUP(G927,species.lookup!$A$2:$I$108,2,0)</f>
        <v>Beaugregory</v>
      </c>
      <c r="L927" t="str">
        <f>VLOOKUP(G927,species.lookup!$A$2:$I$108,3,0)</f>
        <v>Stegastes leucostictus</v>
      </c>
      <c r="M927" t="str">
        <f>VLOOKUP(G927,species.lookup!$A$2:$I$108,4,0)</f>
        <v>Pomacentridae</v>
      </c>
      <c r="N927" t="str">
        <f>VLOOKUP(G927,species.lookup!$A$2:$I$108,5,0)</f>
        <v>Omnivores</v>
      </c>
      <c r="O927">
        <f>VLOOKUP(G927,species.lookup!$A$2:$I$108,6,0)</f>
        <v>1.9949999999999999E-2</v>
      </c>
      <c r="P927">
        <f>VLOOKUP(G927,species.lookup!$A$2:$I$108,7,0)</f>
        <v>2.95</v>
      </c>
      <c r="Q927">
        <f t="shared" si="14"/>
        <v>0.50985960061512192</v>
      </c>
    </row>
    <row r="928" spans="1:17" x14ac:dyDescent="0.2">
      <c r="A928" s="32">
        <v>44144</v>
      </c>
      <c r="B928" s="33">
        <v>0.40972222222222199</v>
      </c>
      <c r="C928" t="s">
        <v>397</v>
      </c>
      <c r="D928" t="s">
        <v>384</v>
      </c>
      <c r="E928">
        <v>1</v>
      </c>
      <c r="F928">
        <v>1.5</v>
      </c>
      <c r="G928" t="s">
        <v>225</v>
      </c>
      <c r="H928">
        <v>3</v>
      </c>
      <c r="I928">
        <v>1</v>
      </c>
      <c r="K928" t="str">
        <f>VLOOKUP(G928,species.lookup!$A$2:$I$108,2,0)</f>
        <v>Hamlet spp.</v>
      </c>
      <c r="L928" t="str">
        <f>VLOOKUP(G928,species.lookup!$A$2:$I$108,3,0)</f>
        <v>Hypoplectrus puella</v>
      </c>
      <c r="M928" t="str">
        <f>VLOOKUP(G928,species.lookup!$A$2:$I$108,4,0)</f>
        <v>Serranidae</v>
      </c>
      <c r="N928" t="str">
        <f>VLOOKUP(G928,species.lookup!$A$2:$I$108,5,0)</f>
        <v>Carnivores</v>
      </c>
      <c r="O928">
        <f>VLOOKUP(G928,species.lookup!$A$2:$I$108,6,0)</f>
        <v>1.7780000000000001E-2</v>
      </c>
      <c r="P928">
        <f>VLOOKUP(G928,species.lookup!$A$2:$I$108,7,0)</f>
        <v>3.03</v>
      </c>
      <c r="Q928">
        <f t="shared" si="14"/>
        <v>0.49614561623140579</v>
      </c>
    </row>
    <row r="929" spans="1:17" x14ac:dyDescent="0.2">
      <c r="A929" s="32">
        <v>44144</v>
      </c>
      <c r="B929" s="33">
        <v>0.40972222222222199</v>
      </c>
      <c r="C929" t="s">
        <v>397</v>
      </c>
      <c r="D929" t="s">
        <v>384</v>
      </c>
      <c r="E929">
        <v>1</v>
      </c>
      <c r="F929">
        <v>1.5</v>
      </c>
      <c r="G929" t="s">
        <v>324</v>
      </c>
      <c r="H929">
        <v>3</v>
      </c>
      <c r="I929">
        <v>1</v>
      </c>
      <c r="J929" t="s">
        <v>385</v>
      </c>
      <c r="K929" t="str">
        <f>VLOOKUP(G929,species.lookup!$A$2:$I$108,2,0)</f>
        <v>Queen Parrotfish</v>
      </c>
      <c r="L929" t="str">
        <f>VLOOKUP(G929,species.lookup!$A$2:$I$108,3,0)</f>
        <v>Scarus vetula</v>
      </c>
      <c r="M929" t="str">
        <f>VLOOKUP(G929,species.lookup!$A$2:$I$108,4,0)</f>
        <v>Scaridae</v>
      </c>
      <c r="N929" t="str">
        <f>VLOOKUP(G929,species.lookup!$A$2:$I$108,5,0)</f>
        <v>Herbivores</v>
      </c>
      <c r="O929">
        <f>VLOOKUP(G929,species.lookup!$A$2:$I$108,6,0)</f>
        <v>2.5000000000000001E-2</v>
      </c>
      <c r="P929">
        <f>VLOOKUP(G929,species.lookup!$A$2:$I$108,7,0)</f>
        <v>2.9214000000000002</v>
      </c>
      <c r="Q929">
        <f t="shared" si="14"/>
        <v>0.61915878909606581</v>
      </c>
    </row>
    <row r="930" spans="1:17" x14ac:dyDescent="0.2">
      <c r="A930" s="32">
        <v>44144</v>
      </c>
      <c r="B930" s="33">
        <v>0.40972222222222199</v>
      </c>
      <c r="C930" t="s">
        <v>397</v>
      </c>
      <c r="D930" t="s">
        <v>384</v>
      </c>
      <c r="E930">
        <v>1</v>
      </c>
      <c r="F930">
        <v>1.5</v>
      </c>
      <c r="G930" t="s">
        <v>324</v>
      </c>
      <c r="H930">
        <v>10</v>
      </c>
      <c r="I930">
        <v>4</v>
      </c>
      <c r="J930" t="s">
        <v>385</v>
      </c>
      <c r="K930" t="str">
        <f>VLOOKUP(G930,species.lookup!$A$2:$I$108,2,0)</f>
        <v>Queen Parrotfish</v>
      </c>
      <c r="L930" t="str">
        <f>VLOOKUP(G930,species.lookup!$A$2:$I$108,3,0)</f>
        <v>Scarus vetula</v>
      </c>
      <c r="M930" t="str">
        <f>VLOOKUP(G930,species.lookup!$A$2:$I$108,4,0)</f>
        <v>Scaridae</v>
      </c>
      <c r="N930" t="str">
        <f>VLOOKUP(G930,species.lookup!$A$2:$I$108,5,0)</f>
        <v>Herbivores</v>
      </c>
      <c r="O930">
        <f>VLOOKUP(G930,species.lookup!$A$2:$I$108,6,0)</f>
        <v>2.5000000000000001E-2</v>
      </c>
      <c r="P930">
        <f>VLOOKUP(G930,species.lookup!$A$2:$I$108,7,0)</f>
        <v>2.9214000000000002</v>
      </c>
      <c r="Q930">
        <f t="shared" si="14"/>
        <v>20.861234677071096</v>
      </c>
    </row>
    <row r="931" spans="1:17" x14ac:dyDescent="0.2">
      <c r="A931" s="32">
        <v>44144</v>
      </c>
      <c r="B931" s="33">
        <v>0.40972222222222199</v>
      </c>
      <c r="C931" t="s">
        <v>397</v>
      </c>
      <c r="D931" t="s">
        <v>384</v>
      </c>
      <c r="E931">
        <v>1</v>
      </c>
      <c r="F931">
        <v>1.5</v>
      </c>
      <c r="G931" t="s">
        <v>330</v>
      </c>
      <c r="H931">
        <v>9</v>
      </c>
      <c r="I931">
        <v>1</v>
      </c>
      <c r="J931" t="s">
        <v>386</v>
      </c>
      <c r="K931" t="str">
        <f>VLOOKUP(G931,species.lookup!$A$2:$I$108,2,0)</f>
        <v>Greenblotch Parrotfish</v>
      </c>
      <c r="L931" t="str">
        <f>VLOOKUP(G931,species.lookup!$A$2:$I$108,3,0)</f>
        <v>Sparisoma atomarium</v>
      </c>
      <c r="M931" t="str">
        <f>VLOOKUP(G931,species.lookup!$A$2:$I$108,4,0)</f>
        <v>Scaridae</v>
      </c>
      <c r="N931" t="str">
        <f>VLOOKUP(G931,species.lookup!$A$2:$I$108,5,0)</f>
        <v>Herbivores</v>
      </c>
      <c r="O931">
        <f>VLOOKUP(G931,species.lookup!$A$2:$I$108,6,0)</f>
        <v>1.21E-2</v>
      </c>
      <c r="P931">
        <f>VLOOKUP(G931,species.lookup!$A$2:$I$108,7,0)</f>
        <v>3.0274999999999999</v>
      </c>
      <c r="Q931">
        <f t="shared" si="14"/>
        <v>9.370323132416889</v>
      </c>
    </row>
    <row r="932" spans="1:17" x14ac:dyDescent="0.2">
      <c r="A932" s="32">
        <v>44144</v>
      </c>
      <c r="B932" s="33">
        <v>0.40972222222222199</v>
      </c>
      <c r="C932" t="s">
        <v>397</v>
      </c>
      <c r="D932" t="s">
        <v>384</v>
      </c>
      <c r="E932">
        <v>1</v>
      </c>
      <c r="F932">
        <v>1.5</v>
      </c>
      <c r="G932" t="s">
        <v>330</v>
      </c>
      <c r="H932">
        <v>8</v>
      </c>
      <c r="I932">
        <v>2</v>
      </c>
      <c r="J932" t="s">
        <v>387</v>
      </c>
      <c r="K932" t="str">
        <f>VLOOKUP(G932,species.lookup!$A$2:$I$108,2,0)</f>
        <v>Greenblotch Parrotfish</v>
      </c>
      <c r="L932" t="str">
        <f>VLOOKUP(G932,species.lookup!$A$2:$I$108,3,0)</f>
        <v>Sparisoma atomarium</v>
      </c>
      <c r="M932" t="str">
        <f>VLOOKUP(G932,species.lookup!$A$2:$I$108,4,0)</f>
        <v>Scaridae</v>
      </c>
      <c r="N932" t="str">
        <f>VLOOKUP(G932,species.lookup!$A$2:$I$108,5,0)</f>
        <v>Herbivores</v>
      </c>
      <c r="O932">
        <f>VLOOKUP(G932,species.lookup!$A$2:$I$108,6,0)</f>
        <v>1.21E-2</v>
      </c>
      <c r="P932">
        <f>VLOOKUP(G932,species.lookup!$A$2:$I$108,7,0)</f>
        <v>3.0274999999999999</v>
      </c>
      <c r="Q932">
        <f t="shared" si="14"/>
        <v>6.5597955811227795</v>
      </c>
    </row>
    <row r="933" spans="1:17" x14ac:dyDescent="0.2">
      <c r="A933" s="32">
        <v>44144</v>
      </c>
      <c r="B933" s="33">
        <v>0.40972222222222199</v>
      </c>
      <c r="C933" t="s">
        <v>397</v>
      </c>
      <c r="D933" t="s">
        <v>384</v>
      </c>
      <c r="E933">
        <v>1</v>
      </c>
      <c r="F933">
        <v>1.5</v>
      </c>
      <c r="G933" t="s">
        <v>194</v>
      </c>
      <c r="H933">
        <v>3</v>
      </c>
      <c r="I933">
        <v>1</v>
      </c>
      <c r="K933" t="str">
        <f>VLOOKUP(G933,species.lookup!$A$2:$I$108,2,0)</f>
        <v>Yellowhead Wrasse</v>
      </c>
      <c r="L933" t="str">
        <f>VLOOKUP(G933,species.lookup!$A$2:$I$108,3,0)</f>
        <v>Halichoeres garnoti</v>
      </c>
      <c r="M933" t="str">
        <f>VLOOKUP(G933,species.lookup!$A$2:$I$108,4,0)</f>
        <v>Labridae</v>
      </c>
      <c r="N933" t="str">
        <f>VLOOKUP(G933,species.lookup!$A$2:$I$108,5,0)</f>
        <v>Carnivores</v>
      </c>
      <c r="O933">
        <f>VLOOKUP(G933,species.lookup!$A$2:$I$108,6,0)</f>
        <v>0.01</v>
      </c>
      <c r="P933">
        <f>VLOOKUP(G933,species.lookup!$A$2:$I$108,7,0)</f>
        <v>3.13</v>
      </c>
      <c r="Q933">
        <f t="shared" si="14"/>
        <v>0.3114508548769428</v>
      </c>
    </row>
    <row r="934" spans="1:17" x14ac:dyDescent="0.2">
      <c r="A934" s="32">
        <v>44144</v>
      </c>
      <c r="B934" s="33">
        <v>0.40972222222222199</v>
      </c>
      <c r="C934" t="s">
        <v>397</v>
      </c>
      <c r="D934" t="s">
        <v>384</v>
      </c>
      <c r="E934">
        <v>1</v>
      </c>
      <c r="F934">
        <v>1.5</v>
      </c>
      <c r="G934" t="s">
        <v>84</v>
      </c>
      <c r="H934">
        <v>3</v>
      </c>
      <c r="I934">
        <v>1</v>
      </c>
      <c r="K934" t="str">
        <f>VLOOKUP(G934,species.lookup!$A$2:$I$108,2,0)</f>
        <v xml:space="preserve">Caribbean sharp-nose puffer </v>
      </c>
      <c r="L934" t="str">
        <f>VLOOKUP(G934,species.lookup!$A$2:$I$108,3,0)</f>
        <v>Canthigaster rostrata</v>
      </c>
      <c r="M934" t="str">
        <f>VLOOKUP(G934,species.lookup!$A$2:$I$108,4,0)</f>
        <v>Tetraodontidae</v>
      </c>
      <c r="N934" t="str">
        <f>VLOOKUP(G934,species.lookup!$A$2:$I$108,5,0)</f>
        <v>Omnivores</v>
      </c>
      <c r="O934">
        <f>VLOOKUP(G934,species.lookup!$A$2:$I$108,6,0)</f>
        <v>2.239E-2</v>
      </c>
      <c r="P934">
        <f>VLOOKUP(G934,species.lookup!$A$2:$I$108,7,0)</f>
        <v>2.96</v>
      </c>
      <c r="Q934">
        <f t="shared" si="14"/>
        <v>0.57853948885208784</v>
      </c>
    </row>
    <row r="935" spans="1:17" x14ac:dyDescent="0.2">
      <c r="A935" s="32">
        <v>44144</v>
      </c>
      <c r="B935" s="33">
        <v>0.40972222222222199</v>
      </c>
      <c r="C935" t="s">
        <v>397</v>
      </c>
      <c r="D935" t="s">
        <v>384</v>
      </c>
      <c r="E935">
        <v>1</v>
      </c>
      <c r="F935">
        <v>1.5</v>
      </c>
      <c r="G935" t="s">
        <v>197</v>
      </c>
      <c r="H935">
        <v>8</v>
      </c>
      <c r="I935">
        <v>1</v>
      </c>
      <c r="K935" t="str">
        <f>VLOOKUP(G935,species.lookup!$A$2:$I$108,2,0)</f>
        <v>Clown Wrasse</v>
      </c>
      <c r="L935" t="str">
        <f>VLOOKUP(G935,species.lookup!$A$2:$I$108,3,0)</f>
        <v>Halichoeres maculipinna </v>
      </c>
      <c r="M935" t="str">
        <f>VLOOKUP(G935,species.lookup!$A$2:$I$108,4,0)</f>
        <v>Labridae</v>
      </c>
      <c r="N935" t="str">
        <f>VLOOKUP(G935,species.lookup!$A$2:$I$108,5,0)</f>
        <v>Carnivores</v>
      </c>
      <c r="O935">
        <f>VLOOKUP(G935,species.lookup!$A$2:$I$108,6,0)</f>
        <v>1.047E-2</v>
      </c>
      <c r="P935">
        <f>VLOOKUP(G935,species.lookup!$A$2:$I$108,7,0)</f>
        <v>3.2</v>
      </c>
      <c r="Q935">
        <f t="shared" si="14"/>
        <v>8.1252108550983007</v>
      </c>
    </row>
    <row r="936" spans="1:17" x14ac:dyDescent="0.2">
      <c r="A936" s="32">
        <v>44144</v>
      </c>
      <c r="B936" s="33">
        <v>0.40972222222222199</v>
      </c>
      <c r="C936" t="s">
        <v>397</v>
      </c>
      <c r="D936" t="s">
        <v>384</v>
      </c>
      <c r="E936">
        <v>1</v>
      </c>
      <c r="F936">
        <v>1.5</v>
      </c>
      <c r="G936" t="s">
        <v>181</v>
      </c>
      <c r="H936">
        <v>4</v>
      </c>
      <c r="I936">
        <v>10</v>
      </c>
      <c r="K936" t="str">
        <f>VLOOKUP(G936,species.lookup!$A$2:$I$108,2,0)</f>
        <v>Bluestriped Grunt</v>
      </c>
      <c r="L936" t="str">
        <f>VLOOKUP(G936,species.lookup!$A$2:$I$108,3,0)</f>
        <v>Haemulon sciurus</v>
      </c>
      <c r="M936" t="str">
        <f>VLOOKUP(G936,species.lookup!$A$2:$I$108,4,0)</f>
        <v>Haemulidae</v>
      </c>
      <c r="N936" t="str">
        <f>VLOOKUP(G936,species.lookup!$A$2:$I$108,5,0)</f>
        <v>Carnivores</v>
      </c>
      <c r="O936">
        <f>VLOOKUP(G936,species.lookup!$A$2:$I$108,6,0)</f>
        <v>1.9400000000000001E-2</v>
      </c>
      <c r="P936">
        <f>VLOOKUP(G936,species.lookup!$A$2:$I$108,7,0)</f>
        <v>2.9996</v>
      </c>
      <c r="Q936">
        <f t="shared" si="14"/>
        <v>1.2409117016229625</v>
      </c>
    </row>
    <row r="937" spans="1:17" x14ac:dyDescent="0.2">
      <c r="A937" s="32">
        <v>44144</v>
      </c>
      <c r="B937" s="33">
        <v>0.40972222222222199</v>
      </c>
      <c r="C937" t="s">
        <v>397</v>
      </c>
      <c r="D937" t="s">
        <v>384</v>
      </c>
      <c r="E937">
        <v>1</v>
      </c>
      <c r="F937">
        <v>1.5</v>
      </c>
      <c r="G937" t="s">
        <v>188</v>
      </c>
      <c r="H937">
        <v>12</v>
      </c>
      <c r="I937">
        <v>5</v>
      </c>
      <c r="K937" t="str">
        <f>VLOOKUP(G937,species.lookup!$A$2:$I$108,2,0)</f>
        <v>Tomate</v>
      </c>
      <c r="L937" t="str">
        <f>VLOOKUP(G937,species.lookup!$A$2:$I$108,3,0)</f>
        <v>Haemulon aurolineatum</v>
      </c>
      <c r="M937" t="str">
        <f>VLOOKUP(G937,species.lookup!$A$2:$I$108,4,0)</f>
        <v>Haemulidae</v>
      </c>
      <c r="N937" t="str">
        <f>VLOOKUP(G937,species.lookup!$A$2:$I$108,5,0)</f>
        <v>Carnivores</v>
      </c>
      <c r="O937">
        <f>VLOOKUP(G937,species.lookup!$A$2:$I$108,6,0)</f>
        <v>0.01</v>
      </c>
      <c r="P937">
        <f>VLOOKUP(G937,species.lookup!$A$2:$I$108,7,0)</f>
        <v>3.2077</v>
      </c>
      <c r="Q937">
        <f t="shared" si="14"/>
        <v>28.95274084122882</v>
      </c>
    </row>
    <row r="938" spans="1:17" x14ac:dyDescent="0.2">
      <c r="A938" s="32">
        <v>44144</v>
      </c>
      <c r="B938" s="33">
        <v>0.40972222222222199</v>
      </c>
      <c r="C938" t="s">
        <v>397</v>
      </c>
      <c r="D938" t="s">
        <v>384</v>
      </c>
      <c r="E938">
        <v>1</v>
      </c>
      <c r="F938">
        <v>1.5</v>
      </c>
      <c r="G938" t="s">
        <v>181</v>
      </c>
      <c r="H938">
        <v>12</v>
      </c>
      <c r="I938">
        <v>3</v>
      </c>
      <c r="K938" t="str">
        <f>VLOOKUP(G938,species.lookup!$A$2:$I$108,2,0)</f>
        <v>Bluestriped Grunt</v>
      </c>
      <c r="L938" t="str">
        <f>VLOOKUP(G938,species.lookup!$A$2:$I$108,3,0)</f>
        <v>Haemulon sciurus</v>
      </c>
      <c r="M938" t="str">
        <f>VLOOKUP(G938,species.lookup!$A$2:$I$108,4,0)</f>
        <v>Haemulidae</v>
      </c>
      <c r="N938" t="str">
        <f>VLOOKUP(G938,species.lookup!$A$2:$I$108,5,0)</f>
        <v>Carnivores</v>
      </c>
      <c r="O938">
        <f>VLOOKUP(G938,species.lookup!$A$2:$I$108,6,0)</f>
        <v>1.9400000000000001E-2</v>
      </c>
      <c r="P938">
        <f>VLOOKUP(G938,species.lookup!$A$2:$I$108,7,0)</f>
        <v>2.9996</v>
      </c>
      <c r="Q938">
        <f t="shared" si="14"/>
        <v>33.489895745293879</v>
      </c>
    </row>
    <row r="939" spans="1:17" x14ac:dyDescent="0.2">
      <c r="A939" s="32">
        <v>44144</v>
      </c>
      <c r="B939" s="33">
        <v>0.40972222222222199</v>
      </c>
      <c r="C939" t="s">
        <v>397</v>
      </c>
      <c r="D939" t="s">
        <v>384</v>
      </c>
      <c r="E939">
        <v>1</v>
      </c>
      <c r="F939">
        <v>1.5</v>
      </c>
      <c r="G939" t="s">
        <v>181</v>
      </c>
      <c r="H939">
        <v>8</v>
      </c>
      <c r="I939">
        <v>5</v>
      </c>
      <c r="K939" t="str">
        <f>VLOOKUP(G939,species.lookup!$A$2:$I$108,2,0)</f>
        <v>Bluestriped Grunt</v>
      </c>
      <c r="L939" t="str">
        <f>VLOOKUP(G939,species.lookup!$A$2:$I$108,3,0)</f>
        <v>Haemulon sciurus</v>
      </c>
      <c r="M939" t="str">
        <f>VLOOKUP(G939,species.lookup!$A$2:$I$108,4,0)</f>
        <v>Haemulidae</v>
      </c>
      <c r="N939" t="str">
        <f>VLOOKUP(G939,species.lookup!$A$2:$I$108,5,0)</f>
        <v>Carnivores</v>
      </c>
      <c r="O939">
        <f>VLOOKUP(G939,species.lookup!$A$2:$I$108,6,0)</f>
        <v>1.9400000000000001E-2</v>
      </c>
      <c r="P939">
        <f>VLOOKUP(G939,species.lookup!$A$2:$I$108,7,0)</f>
        <v>2.9996</v>
      </c>
      <c r="Q939">
        <f t="shared" si="14"/>
        <v>9.9245415642849117</v>
      </c>
    </row>
    <row r="940" spans="1:17" x14ac:dyDescent="0.2">
      <c r="A940" s="32">
        <v>44144</v>
      </c>
      <c r="B940" s="33">
        <v>0.40972222222222199</v>
      </c>
      <c r="C940" t="s">
        <v>397</v>
      </c>
      <c r="D940" t="s">
        <v>384</v>
      </c>
      <c r="E940">
        <v>1</v>
      </c>
      <c r="F940">
        <v>1.5</v>
      </c>
      <c r="G940" t="s">
        <v>362</v>
      </c>
      <c r="H940">
        <v>3</v>
      </c>
      <c r="I940">
        <v>1</v>
      </c>
      <c r="K940" t="str">
        <f>VLOOKUP(G940,species.lookup!$A$2:$I$108,2,0)</f>
        <v>Bicolour Damselfish</v>
      </c>
      <c r="L940" t="str">
        <f>VLOOKUP(G940,species.lookup!$A$2:$I$108,3,0)</f>
        <v>Stegastes partitus</v>
      </c>
      <c r="M940" t="str">
        <f>VLOOKUP(G940,species.lookup!$A$2:$I$108,4,0)</f>
        <v>Pomacentridae</v>
      </c>
      <c r="N940" t="str">
        <f>VLOOKUP(G940,species.lookup!$A$2:$I$108,5,0)</f>
        <v>Herbivores</v>
      </c>
      <c r="O940">
        <f>VLOOKUP(G940,species.lookup!$A$2:$I$108,6,0)</f>
        <v>1.4789999999999999E-2</v>
      </c>
      <c r="P940">
        <f>VLOOKUP(G940,species.lookup!$A$2:$I$108,7,0)</f>
        <v>3.01</v>
      </c>
      <c r="Q940">
        <f t="shared" si="14"/>
        <v>0.40374127549154315</v>
      </c>
    </row>
    <row r="941" spans="1:17" x14ac:dyDescent="0.2">
      <c r="A941" s="32">
        <v>44144</v>
      </c>
      <c r="B941" s="33">
        <v>0.40972222222222199</v>
      </c>
      <c r="C941" t="s">
        <v>397</v>
      </c>
      <c r="D941" t="s">
        <v>384</v>
      </c>
      <c r="E941">
        <v>1</v>
      </c>
      <c r="F941">
        <v>1.5</v>
      </c>
      <c r="G941" t="s">
        <v>365</v>
      </c>
      <c r="H941">
        <v>3</v>
      </c>
      <c r="I941">
        <v>1</v>
      </c>
      <c r="K941" t="str">
        <f>VLOOKUP(G941,species.lookup!$A$2:$I$108,2,0)</f>
        <v>3-spot Damselfish</v>
      </c>
      <c r="L941" t="str">
        <f>VLOOKUP(G941,species.lookup!$A$2:$I$108,3,0)</f>
        <v>Stegastes planifrons</v>
      </c>
      <c r="M941" t="str">
        <f>VLOOKUP(G941,species.lookup!$A$2:$I$108,4,0)</f>
        <v>Pomacentridae</v>
      </c>
      <c r="N941" t="str">
        <f>VLOOKUP(G941,species.lookup!$A$2:$I$108,5,0)</f>
        <v>Omnivores</v>
      </c>
      <c r="O941">
        <f>VLOOKUP(G941,species.lookup!$A$2:$I$108,6,0)</f>
        <v>2.188E-2</v>
      </c>
      <c r="P941">
        <f>VLOOKUP(G941,species.lookup!$A$2:$I$108,7,0)</f>
        <v>2.96</v>
      </c>
      <c r="Q941">
        <f t="shared" si="14"/>
        <v>0.56536150138828423</v>
      </c>
    </row>
    <row r="942" spans="1:17" x14ac:dyDescent="0.2">
      <c r="A942" s="32">
        <v>44144</v>
      </c>
      <c r="B942" s="33">
        <v>0.40972222222222199</v>
      </c>
      <c r="C942" t="s">
        <v>397</v>
      </c>
      <c r="D942" t="s">
        <v>384</v>
      </c>
      <c r="E942">
        <v>1</v>
      </c>
      <c r="F942">
        <v>1.5</v>
      </c>
      <c r="G942" t="s">
        <v>365</v>
      </c>
      <c r="H942">
        <v>2</v>
      </c>
      <c r="I942">
        <v>1</v>
      </c>
      <c r="K942" t="str">
        <f>VLOOKUP(G942,species.lookup!$A$2:$I$108,2,0)</f>
        <v>3-spot Damselfish</v>
      </c>
      <c r="L942" t="str">
        <f>VLOOKUP(G942,species.lookup!$A$2:$I$108,3,0)</f>
        <v>Stegastes planifrons</v>
      </c>
      <c r="M942" t="str">
        <f>VLOOKUP(G942,species.lookup!$A$2:$I$108,4,0)</f>
        <v>Pomacentridae</v>
      </c>
      <c r="N942" t="str">
        <f>VLOOKUP(G942,species.lookup!$A$2:$I$108,5,0)</f>
        <v>Omnivores</v>
      </c>
      <c r="O942">
        <f>VLOOKUP(G942,species.lookup!$A$2:$I$108,6,0)</f>
        <v>2.188E-2</v>
      </c>
      <c r="P942">
        <f>VLOOKUP(G942,species.lookup!$A$2:$I$108,7,0)</f>
        <v>2.96</v>
      </c>
      <c r="Q942">
        <f t="shared" si="14"/>
        <v>0.17025352199504648</v>
      </c>
    </row>
    <row r="943" spans="1:17" x14ac:dyDescent="0.2">
      <c r="A943" s="32">
        <v>44144</v>
      </c>
      <c r="B943" s="33">
        <v>0.40972222222222199</v>
      </c>
      <c r="C943" t="s">
        <v>397</v>
      </c>
      <c r="D943" t="s">
        <v>384</v>
      </c>
      <c r="E943">
        <v>1</v>
      </c>
      <c r="F943">
        <v>1.5</v>
      </c>
      <c r="G943" t="s">
        <v>191</v>
      </c>
      <c r="H943">
        <v>12</v>
      </c>
      <c r="I943">
        <v>1</v>
      </c>
      <c r="K943" t="str">
        <f>VLOOKUP(G943,species.lookup!$A$2:$I$108,2,0)</f>
        <v>Slippery Dick</v>
      </c>
      <c r="L943" t="str">
        <f>VLOOKUP(G943,species.lookup!$A$2:$I$108,3,0)</f>
        <v>Halichoeres bivittatus</v>
      </c>
      <c r="M943" t="str">
        <f>VLOOKUP(G943,species.lookup!$A$2:$I$108,4,0)</f>
        <v>Labridae</v>
      </c>
      <c r="N943" t="str">
        <f>VLOOKUP(G943,species.lookup!$A$2:$I$108,5,0)</f>
        <v>Carnivores</v>
      </c>
      <c r="O943">
        <f>VLOOKUP(G943,species.lookup!$A$2:$I$108,6,0)</f>
        <v>9.3299999999999998E-3</v>
      </c>
      <c r="P943">
        <f>VLOOKUP(G943,species.lookup!$A$2:$I$108,7,0)</f>
        <v>3.06</v>
      </c>
      <c r="Q943">
        <f t="shared" si="14"/>
        <v>18.714415031991813</v>
      </c>
    </row>
    <row r="944" spans="1:17" x14ac:dyDescent="0.2">
      <c r="A944" s="32">
        <v>44144</v>
      </c>
      <c r="B944" s="33">
        <v>0.40972222222222199</v>
      </c>
      <c r="C944" t="s">
        <v>397</v>
      </c>
      <c r="D944" t="s">
        <v>384</v>
      </c>
      <c r="E944">
        <v>1</v>
      </c>
      <c r="F944">
        <v>1.5</v>
      </c>
      <c r="G944" t="s">
        <v>191</v>
      </c>
      <c r="H944">
        <v>8</v>
      </c>
      <c r="I944">
        <v>1</v>
      </c>
      <c r="K944" t="str">
        <f>VLOOKUP(G944,species.lookup!$A$2:$I$108,2,0)</f>
        <v>Slippery Dick</v>
      </c>
      <c r="L944" t="str">
        <f>VLOOKUP(G944,species.lookup!$A$2:$I$108,3,0)</f>
        <v>Halichoeres bivittatus</v>
      </c>
      <c r="M944" t="str">
        <f>VLOOKUP(G944,species.lookup!$A$2:$I$108,4,0)</f>
        <v>Labridae</v>
      </c>
      <c r="N944" t="str">
        <f>VLOOKUP(G944,species.lookup!$A$2:$I$108,5,0)</f>
        <v>Carnivores</v>
      </c>
      <c r="O944">
        <f>VLOOKUP(G944,species.lookup!$A$2:$I$108,6,0)</f>
        <v>9.3299999999999998E-3</v>
      </c>
      <c r="P944">
        <f>VLOOKUP(G944,species.lookup!$A$2:$I$108,7,0)</f>
        <v>3.06</v>
      </c>
      <c r="Q944">
        <f t="shared" si="14"/>
        <v>5.4117410047026144</v>
      </c>
    </row>
    <row r="945" spans="1:17" x14ac:dyDescent="0.2">
      <c r="A945" s="32">
        <v>44144</v>
      </c>
      <c r="B945" s="33">
        <v>0.40972222222222199</v>
      </c>
      <c r="C945" t="s">
        <v>397</v>
      </c>
      <c r="D945" t="s">
        <v>384</v>
      </c>
      <c r="E945">
        <v>1</v>
      </c>
      <c r="F945">
        <v>1.5</v>
      </c>
      <c r="G945" t="s">
        <v>334</v>
      </c>
      <c r="H945">
        <v>6</v>
      </c>
      <c r="I945">
        <v>1</v>
      </c>
      <c r="J945" t="s">
        <v>385</v>
      </c>
      <c r="K945" t="str">
        <f>VLOOKUP(G945,species.lookup!$A$2:$I$108,2,0)</f>
        <v>Redband Parrotfish</v>
      </c>
      <c r="L945" t="str">
        <f>VLOOKUP(G945,species.lookup!$A$2:$I$108,3,0)</f>
        <v>Sparisoma aurofrenatum</v>
      </c>
      <c r="M945" t="str">
        <f>VLOOKUP(G945,species.lookup!$A$2:$I$108,4,0)</f>
        <v>Scaridae</v>
      </c>
      <c r="N945" t="str">
        <f>VLOOKUP(G945,species.lookup!$A$2:$I$108,5,0)</f>
        <v>Herbivores</v>
      </c>
      <c r="O945">
        <f>VLOOKUP(G945,species.lookup!$A$2:$I$108,6,0)</f>
        <v>4.5999999999999999E-3</v>
      </c>
      <c r="P945">
        <f>VLOOKUP(G945,species.lookup!$A$2:$I$108,7,0)</f>
        <v>3.4291</v>
      </c>
      <c r="Q945">
        <f t="shared" si="14"/>
        <v>2.1434644468897606</v>
      </c>
    </row>
    <row r="946" spans="1:17" x14ac:dyDescent="0.2">
      <c r="A946" s="32">
        <v>44144</v>
      </c>
      <c r="B946" s="33">
        <v>0.40972222222222199</v>
      </c>
      <c r="C946" t="s">
        <v>397</v>
      </c>
      <c r="D946" t="s">
        <v>384</v>
      </c>
      <c r="E946">
        <v>1</v>
      </c>
      <c r="F946">
        <v>1.5</v>
      </c>
      <c r="G946" t="s">
        <v>334</v>
      </c>
      <c r="H946">
        <v>3</v>
      </c>
      <c r="I946">
        <v>1</v>
      </c>
      <c r="J946" t="s">
        <v>385</v>
      </c>
      <c r="K946" t="str">
        <f>VLOOKUP(G946,species.lookup!$A$2:$I$108,2,0)</f>
        <v>Redband Parrotfish</v>
      </c>
      <c r="L946" t="str">
        <f>VLOOKUP(G946,species.lookup!$A$2:$I$108,3,0)</f>
        <v>Sparisoma aurofrenatum</v>
      </c>
      <c r="M946" t="str">
        <f>VLOOKUP(G946,species.lookup!$A$2:$I$108,4,0)</f>
        <v>Scaridae</v>
      </c>
      <c r="N946" t="str">
        <f>VLOOKUP(G946,species.lookup!$A$2:$I$108,5,0)</f>
        <v>Herbivores</v>
      </c>
      <c r="O946">
        <f>VLOOKUP(G946,species.lookup!$A$2:$I$108,6,0)</f>
        <v>4.5999999999999999E-3</v>
      </c>
      <c r="P946">
        <f>VLOOKUP(G946,species.lookup!$A$2:$I$108,7,0)</f>
        <v>3.4291</v>
      </c>
      <c r="Q946">
        <f t="shared" si="14"/>
        <v>0.19900057269145616</v>
      </c>
    </row>
    <row r="947" spans="1:17" x14ac:dyDescent="0.2">
      <c r="A947" s="32">
        <v>44144</v>
      </c>
      <c r="B947" s="33">
        <v>0.40972222222222199</v>
      </c>
      <c r="C947" t="s">
        <v>397</v>
      </c>
      <c r="D947" t="s">
        <v>384</v>
      </c>
      <c r="E947">
        <v>1</v>
      </c>
      <c r="F947">
        <v>1.5</v>
      </c>
      <c r="G947" t="s">
        <v>330</v>
      </c>
      <c r="H947">
        <v>10</v>
      </c>
      <c r="I947">
        <v>1</v>
      </c>
      <c r="K947" t="str">
        <f>VLOOKUP(G947,species.lookup!$A$2:$I$108,2,0)</f>
        <v>Greenblotch Parrotfish</v>
      </c>
      <c r="L947" t="str">
        <f>VLOOKUP(G947,species.lookup!$A$2:$I$108,3,0)</f>
        <v>Sparisoma atomarium</v>
      </c>
      <c r="M947" t="str">
        <f>VLOOKUP(G947,species.lookup!$A$2:$I$108,4,0)</f>
        <v>Scaridae</v>
      </c>
      <c r="N947" t="str">
        <f>VLOOKUP(G947,species.lookup!$A$2:$I$108,5,0)</f>
        <v>Herbivores</v>
      </c>
      <c r="O947">
        <f>VLOOKUP(G947,species.lookup!$A$2:$I$108,6,0)</f>
        <v>1.21E-2</v>
      </c>
      <c r="P947">
        <f>VLOOKUP(G947,species.lookup!$A$2:$I$108,7,0)</f>
        <v>3.0274999999999999</v>
      </c>
      <c r="Q947">
        <f t="shared" si="14"/>
        <v>12.890963250377522</v>
      </c>
    </row>
    <row r="948" spans="1:17" x14ac:dyDescent="0.2">
      <c r="A948" s="32">
        <v>44144</v>
      </c>
      <c r="B948" s="33">
        <v>0.40972222222222199</v>
      </c>
      <c r="C948" t="s">
        <v>397</v>
      </c>
      <c r="D948" t="s">
        <v>384</v>
      </c>
      <c r="E948">
        <v>1</v>
      </c>
      <c r="F948">
        <v>1.5</v>
      </c>
      <c r="G948" t="s">
        <v>330</v>
      </c>
      <c r="H948">
        <v>8</v>
      </c>
      <c r="I948">
        <v>2</v>
      </c>
      <c r="K948" t="str">
        <f>VLOOKUP(G948,species.lookup!$A$2:$I$108,2,0)</f>
        <v>Greenblotch Parrotfish</v>
      </c>
      <c r="L948" t="str">
        <f>VLOOKUP(G948,species.lookup!$A$2:$I$108,3,0)</f>
        <v>Sparisoma atomarium</v>
      </c>
      <c r="M948" t="str">
        <f>VLOOKUP(G948,species.lookup!$A$2:$I$108,4,0)</f>
        <v>Scaridae</v>
      </c>
      <c r="N948" t="str">
        <f>VLOOKUP(G948,species.lookup!$A$2:$I$108,5,0)</f>
        <v>Herbivores</v>
      </c>
      <c r="O948">
        <f>VLOOKUP(G948,species.lookup!$A$2:$I$108,6,0)</f>
        <v>1.21E-2</v>
      </c>
      <c r="P948">
        <f>VLOOKUP(G948,species.lookup!$A$2:$I$108,7,0)</f>
        <v>3.0274999999999999</v>
      </c>
      <c r="Q948">
        <f t="shared" si="14"/>
        <v>6.5597955811227795</v>
      </c>
    </row>
    <row r="949" spans="1:17" x14ac:dyDescent="0.2">
      <c r="A949" s="32">
        <v>44144</v>
      </c>
      <c r="B949" s="33">
        <v>0.40972222222222199</v>
      </c>
      <c r="C949" t="s">
        <v>397</v>
      </c>
      <c r="D949" t="s">
        <v>384</v>
      </c>
      <c r="E949">
        <v>1</v>
      </c>
      <c r="F949">
        <v>1.5</v>
      </c>
      <c r="G949" t="s">
        <v>330</v>
      </c>
      <c r="H949">
        <v>7</v>
      </c>
      <c r="I949">
        <v>1</v>
      </c>
      <c r="K949" t="str">
        <f>VLOOKUP(G949,species.lookup!$A$2:$I$108,2,0)</f>
        <v>Greenblotch Parrotfish</v>
      </c>
      <c r="L949" t="str">
        <f>VLOOKUP(G949,species.lookup!$A$2:$I$108,3,0)</f>
        <v>Sparisoma atomarium</v>
      </c>
      <c r="M949" t="str">
        <f>VLOOKUP(G949,species.lookup!$A$2:$I$108,4,0)</f>
        <v>Scaridae</v>
      </c>
      <c r="N949" t="str">
        <f>VLOOKUP(G949,species.lookup!$A$2:$I$108,5,0)</f>
        <v>Herbivores</v>
      </c>
      <c r="O949">
        <f>VLOOKUP(G949,species.lookup!$A$2:$I$108,6,0)</f>
        <v>1.21E-2</v>
      </c>
      <c r="P949">
        <f>VLOOKUP(G949,species.lookup!$A$2:$I$108,7,0)</f>
        <v>3.0274999999999999</v>
      </c>
      <c r="Q949">
        <f t="shared" si="14"/>
        <v>4.3784428605335304</v>
      </c>
    </row>
    <row r="950" spans="1:17" x14ac:dyDescent="0.2">
      <c r="A950" s="32">
        <v>44144</v>
      </c>
      <c r="B950" s="33">
        <v>0.40972222222222199</v>
      </c>
      <c r="C950" t="s">
        <v>397</v>
      </c>
      <c r="D950" t="s">
        <v>384</v>
      </c>
      <c r="E950">
        <v>1</v>
      </c>
      <c r="F950">
        <v>1.5</v>
      </c>
      <c r="G950" t="s">
        <v>111</v>
      </c>
      <c r="H950">
        <v>5</v>
      </c>
      <c r="I950">
        <v>1</v>
      </c>
      <c r="K950" t="str">
        <f>VLOOKUP(G950,species.lookup!$A$2:$I$108,2,0)</f>
        <v>Foureye Butterflyfish</v>
      </c>
      <c r="L950" t="str">
        <f>VLOOKUP(G950,species.lookup!$A$2:$I$108,3,0)</f>
        <v>Chaetodon capistratus</v>
      </c>
      <c r="M950" t="str">
        <f>VLOOKUP(G950,species.lookup!$A$2:$I$108,4,0)</f>
        <v>Chaetodontidae</v>
      </c>
      <c r="N950" t="str">
        <f>VLOOKUP(G950,species.lookup!$A$2:$I$108,5,0)</f>
        <v>Carnivores</v>
      </c>
      <c r="O950">
        <f>VLOOKUP(G950,species.lookup!$A$2:$I$108,6,0)</f>
        <v>2.1999999999999999E-2</v>
      </c>
      <c r="P950">
        <f>VLOOKUP(G950,species.lookup!$A$2:$I$108,7,0)</f>
        <v>3.1897000000000002</v>
      </c>
      <c r="Q950">
        <f t="shared" si="14"/>
        <v>3.7318768485776825</v>
      </c>
    </row>
    <row r="951" spans="1:17" x14ac:dyDescent="0.2">
      <c r="A951" s="32">
        <v>44144</v>
      </c>
      <c r="B951" s="33">
        <v>0.40972222222222199</v>
      </c>
      <c r="C951" t="s">
        <v>397</v>
      </c>
      <c r="D951" t="s">
        <v>384</v>
      </c>
      <c r="E951">
        <v>1</v>
      </c>
      <c r="F951">
        <v>1.5</v>
      </c>
      <c r="G951" t="s">
        <v>111</v>
      </c>
      <c r="H951">
        <v>6</v>
      </c>
      <c r="I951">
        <v>1</v>
      </c>
      <c r="K951" t="str">
        <f>VLOOKUP(G951,species.lookup!$A$2:$I$108,2,0)</f>
        <v>Foureye Butterflyfish</v>
      </c>
      <c r="L951" t="str">
        <f>VLOOKUP(G951,species.lookup!$A$2:$I$108,3,0)</f>
        <v>Chaetodon capistratus</v>
      </c>
      <c r="M951" t="str">
        <f>VLOOKUP(G951,species.lookup!$A$2:$I$108,4,0)</f>
        <v>Chaetodontidae</v>
      </c>
      <c r="N951" t="str">
        <f>VLOOKUP(G951,species.lookup!$A$2:$I$108,5,0)</f>
        <v>Carnivores</v>
      </c>
      <c r="O951">
        <f>VLOOKUP(G951,species.lookup!$A$2:$I$108,6,0)</f>
        <v>2.1999999999999999E-2</v>
      </c>
      <c r="P951">
        <f>VLOOKUP(G951,species.lookup!$A$2:$I$108,7,0)</f>
        <v>3.1897000000000002</v>
      </c>
      <c r="Q951">
        <f t="shared" si="14"/>
        <v>6.6756217991125668</v>
      </c>
    </row>
    <row r="952" spans="1:17" x14ac:dyDescent="0.2">
      <c r="A952" s="32">
        <v>44144</v>
      </c>
      <c r="B952" s="33">
        <v>0.40972222222222199</v>
      </c>
      <c r="C952" t="s">
        <v>397</v>
      </c>
      <c r="D952" t="s">
        <v>384</v>
      </c>
      <c r="E952">
        <v>1</v>
      </c>
      <c r="F952">
        <v>1.5</v>
      </c>
      <c r="G952" t="s">
        <v>111</v>
      </c>
      <c r="H952">
        <v>3</v>
      </c>
      <c r="I952">
        <v>1</v>
      </c>
      <c r="K952" t="str">
        <f>VLOOKUP(G952,species.lookup!$A$2:$I$108,2,0)</f>
        <v>Foureye Butterflyfish</v>
      </c>
      <c r="L952" t="str">
        <f>VLOOKUP(G952,species.lookup!$A$2:$I$108,3,0)</f>
        <v>Chaetodon capistratus</v>
      </c>
      <c r="M952" t="str">
        <f>VLOOKUP(G952,species.lookup!$A$2:$I$108,4,0)</f>
        <v>Chaetodontidae</v>
      </c>
      <c r="N952" t="str">
        <f>VLOOKUP(G952,species.lookup!$A$2:$I$108,5,0)</f>
        <v>Carnivores</v>
      </c>
      <c r="O952">
        <f>VLOOKUP(G952,species.lookup!$A$2:$I$108,6,0)</f>
        <v>2.1999999999999999E-2</v>
      </c>
      <c r="P952">
        <f>VLOOKUP(G952,species.lookup!$A$2:$I$108,7,0)</f>
        <v>3.1897000000000002</v>
      </c>
      <c r="Q952">
        <f t="shared" si="14"/>
        <v>0.73163815686599876</v>
      </c>
    </row>
    <row r="953" spans="1:17" x14ac:dyDescent="0.2">
      <c r="A953" s="32">
        <v>44144</v>
      </c>
      <c r="B953" s="33">
        <v>0.40972222222222199</v>
      </c>
      <c r="C953" t="s">
        <v>397</v>
      </c>
      <c r="D953" t="s">
        <v>384</v>
      </c>
      <c r="E953">
        <v>1</v>
      </c>
      <c r="F953">
        <v>1.5</v>
      </c>
      <c r="G953" t="s">
        <v>172</v>
      </c>
      <c r="H953">
        <v>16</v>
      </c>
      <c r="I953">
        <v>1</v>
      </c>
      <c r="K953" t="str">
        <f>VLOOKUP(G953,species.lookup!$A$2:$I$108,2,0)</f>
        <v>French Grunt</v>
      </c>
      <c r="L953" t="str">
        <f>VLOOKUP(G953,species.lookup!$A$2:$I$108,3,0)</f>
        <v>Haemulon flavolineatum</v>
      </c>
      <c r="M953" t="str">
        <f>VLOOKUP(G953,species.lookup!$A$2:$I$108,4,0)</f>
        <v>Haemulidae</v>
      </c>
      <c r="N953" t="str">
        <f>VLOOKUP(G953,species.lookup!$A$2:$I$108,5,0)</f>
        <v>Carnivores</v>
      </c>
      <c r="O953">
        <f>VLOOKUP(G953,species.lookup!$A$2:$I$108,6,0)</f>
        <v>1.2699999999999999E-2</v>
      </c>
      <c r="P953">
        <f>VLOOKUP(G953,species.lookup!$A$2:$I$108,7,0)</f>
        <v>3.1581000000000001</v>
      </c>
      <c r="Q953">
        <f t="shared" si="14"/>
        <v>80.637125546889564</v>
      </c>
    </row>
    <row r="954" spans="1:17" x14ac:dyDescent="0.2">
      <c r="A954" s="32">
        <v>44144</v>
      </c>
      <c r="B954" s="33">
        <v>0.40972222222222199</v>
      </c>
      <c r="C954" t="s">
        <v>397</v>
      </c>
      <c r="D954" t="s">
        <v>384</v>
      </c>
      <c r="E954">
        <v>1</v>
      </c>
      <c r="F954">
        <v>1.5</v>
      </c>
      <c r="G954" t="s">
        <v>286</v>
      </c>
      <c r="H954">
        <v>15</v>
      </c>
      <c r="I954">
        <v>1</v>
      </c>
      <c r="K954" t="str">
        <f>VLOOKUP(G954,species.lookup!$A$2:$I$108,2,0)</f>
        <v>Yellowtail Snapper</v>
      </c>
      <c r="L954" t="str">
        <f>VLOOKUP(G954,species.lookup!$A$2:$I$108,3,0)</f>
        <v>Ocyurus chrysurus</v>
      </c>
      <c r="M954" t="str">
        <f>VLOOKUP(G954,species.lookup!$A$2:$I$108,4,0)</f>
        <v>Lutjanidae</v>
      </c>
      <c r="N954" t="str">
        <f>VLOOKUP(G954,species.lookup!$A$2:$I$108,5,0)</f>
        <v>Carnivores</v>
      </c>
      <c r="O954">
        <f>VLOOKUP(G954,species.lookup!$A$2:$I$108,6,0)</f>
        <v>4.0500000000000001E-2</v>
      </c>
      <c r="P954">
        <f>VLOOKUP(G954,species.lookup!$A$2:$I$108,7,0)</f>
        <v>2.718</v>
      </c>
      <c r="Q954">
        <f t="shared" si="14"/>
        <v>63.689973080974262</v>
      </c>
    </row>
    <row r="955" spans="1:17" x14ac:dyDescent="0.2">
      <c r="A955" s="32">
        <v>44144</v>
      </c>
      <c r="B955" s="33">
        <v>0.40972222222222199</v>
      </c>
      <c r="C955" t="s">
        <v>397</v>
      </c>
      <c r="D955" t="s">
        <v>384</v>
      </c>
      <c r="E955">
        <v>1</v>
      </c>
      <c r="F955">
        <v>1.5</v>
      </c>
      <c r="G955" t="s">
        <v>286</v>
      </c>
      <c r="H955">
        <v>12</v>
      </c>
      <c r="I955">
        <v>2</v>
      </c>
      <c r="K955" t="str">
        <f>VLOOKUP(G955,species.lookup!$A$2:$I$108,2,0)</f>
        <v>Yellowtail Snapper</v>
      </c>
      <c r="L955" t="str">
        <f>VLOOKUP(G955,species.lookup!$A$2:$I$108,3,0)</f>
        <v>Ocyurus chrysurus</v>
      </c>
      <c r="M955" t="str">
        <f>VLOOKUP(G955,species.lookup!$A$2:$I$108,4,0)</f>
        <v>Lutjanidae</v>
      </c>
      <c r="N955" t="str">
        <f>VLOOKUP(G955,species.lookup!$A$2:$I$108,5,0)</f>
        <v>Carnivores</v>
      </c>
      <c r="O955">
        <f>VLOOKUP(G955,species.lookup!$A$2:$I$108,6,0)</f>
        <v>4.0500000000000001E-2</v>
      </c>
      <c r="P955">
        <f>VLOOKUP(G955,species.lookup!$A$2:$I$108,7,0)</f>
        <v>2.718</v>
      </c>
      <c r="Q955">
        <f t="shared" si="14"/>
        <v>34.727190543401591</v>
      </c>
    </row>
    <row r="956" spans="1:17" x14ac:dyDescent="0.2">
      <c r="A956" s="32">
        <v>44144</v>
      </c>
      <c r="B956" s="33">
        <v>0.40972222222222199</v>
      </c>
      <c r="C956" t="s">
        <v>397</v>
      </c>
      <c r="D956" t="s">
        <v>384</v>
      </c>
      <c r="E956">
        <v>1</v>
      </c>
      <c r="F956">
        <v>1.5</v>
      </c>
      <c r="G956" t="s">
        <v>368</v>
      </c>
      <c r="H956">
        <v>3</v>
      </c>
      <c r="I956">
        <v>1</v>
      </c>
      <c r="K956" t="str">
        <f>VLOOKUP(G956,species.lookup!$A$2:$I$108,2,0)</f>
        <v>Cocoa Damselfish</v>
      </c>
      <c r="L956" t="str">
        <f>VLOOKUP(G956,species.lookup!$A$2:$I$108,3,0)</f>
        <v>Stegastes variabilis</v>
      </c>
      <c r="M956" t="str">
        <f>VLOOKUP(G956,species.lookup!$A$2:$I$108,4,0)</f>
        <v>Pomacentridae</v>
      </c>
      <c r="N956" t="str">
        <f>VLOOKUP(G956,species.lookup!$A$2:$I$108,5,0)</f>
        <v>Herbivores</v>
      </c>
      <c r="O956">
        <f>VLOOKUP(G956,species.lookup!$A$2:$I$108,6,0)</f>
        <v>1.66E-2</v>
      </c>
      <c r="P956">
        <f>VLOOKUP(G956,species.lookup!$A$2:$I$108,7,0)</f>
        <v>2.99</v>
      </c>
      <c r="Q956">
        <f t="shared" si="14"/>
        <v>0.4433029686699671</v>
      </c>
    </row>
    <row r="957" spans="1:17" x14ac:dyDescent="0.2">
      <c r="A957" s="32">
        <v>44144</v>
      </c>
      <c r="B957" s="33">
        <v>0.40972222222222199</v>
      </c>
      <c r="C957" t="s">
        <v>397</v>
      </c>
      <c r="D957" t="s">
        <v>384</v>
      </c>
      <c r="E957">
        <v>1</v>
      </c>
      <c r="F957">
        <v>1.5</v>
      </c>
      <c r="G957" t="s">
        <v>30</v>
      </c>
      <c r="H957">
        <v>15</v>
      </c>
      <c r="I957">
        <v>1</v>
      </c>
      <c r="K957" t="str">
        <f>VLOOKUP(G957,species.lookup!$A$2:$I$108,2,0)</f>
        <v>Ocean Surgeonfish</v>
      </c>
      <c r="L957" t="str">
        <f>VLOOKUP(G957,species.lookup!$A$2:$I$108,3,0)</f>
        <v>Acanthurus bahianus</v>
      </c>
      <c r="M957" t="str">
        <f>VLOOKUP(G957,species.lookup!$A$2:$I$108,4,0)</f>
        <v>Acanthuridae</v>
      </c>
      <c r="N957" t="str">
        <f>VLOOKUP(G957,species.lookup!$A$2:$I$108,5,0)</f>
        <v>Herbivores</v>
      </c>
      <c r="O957">
        <f>VLOOKUP(G957,species.lookup!$A$2:$I$108,6,0)</f>
        <v>2.3699999999999999E-2</v>
      </c>
      <c r="P957">
        <f>VLOOKUP(G957,species.lookup!$A$2:$I$108,7,0)</f>
        <v>2.9752000000000001</v>
      </c>
      <c r="Q957">
        <f t="shared" si="14"/>
        <v>74.791985048275095</v>
      </c>
    </row>
    <row r="958" spans="1:17" x14ac:dyDescent="0.2">
      <c r="A958" s="32">
        <v>44144</v>
      </c>
      <c r="B958" s="33">
        <v>0.40972222222222199</v>
      </c>
      <c r="C958" t="s">
        <v>397</v>
      </c>
      <c r="D958" t="s">
        <v>384</v>
      </c>
      <c r="E958">
        <v>1</v>
      </c>
      <c r="F958">
        <v>1.5</v>
      </c>
      <c r="G958" t="s">
        <v>247</v>
      </c>
      <c r="H958">
        <v>22</v>
      </c>
      <c r="I958">
        <v>1</v>
      </c>
      <c r="K958" t="str">
        <f>VLOOKUP(G958,species.lookup!$A$2:$I$108,2,0)</f>
        <v>Schoolmaster</v>
      </c>
      <c r="L958" t="str">
        <f>VLOOKUP(G958,species.lookup!$A$2:$I$108,3,0)</f>
        <v>Lutjanus apodus</v>
      </c>
      <c r="M958" t="str">
        <f>VLOOKUP(G958,species.lookup!$A$2:$I$108,4,0)</f>
        <v>Lutjanidae</v>
      </c>
      <c r="N958" t="str">
        <f>VLOOKUP(G958,species.lookup!$A$2:$I$108,5,0)</f>
        <v>Carnivores</v>
      </c>
      <c r="O958">
        <f>VLOOKUP(G958,species.lookup!$A$2:$I$108,6,0)</f>
        <v>1.9400000000000001E-2</v>
      </c>
      <c r="P958">
        <f>VLOOKUP(G958,species.lookup!$A$2:$I$108,7,0)</f>
        <v>2.9779</v>
      </c>
      <c r="Q958">
        <f t="shared" si="14"/>
        <v>192.93109587020615</v>
      </c>
    </row>
    <row r="959" spans="1:17" x14ac:dyDescent="0.2">
      <c r="A959" s="32">
        <v>44144</v>
      </c>
      <c r="B959" s="33">
        <v>0.40972222222222199</v>
      </c>
      <c r="C959" t="s">
        <v>397</v>
      </c>
      <c r="D959" t="s">
        <v>384</v>
      </c>
      <c r="E959">
        <v>1</v>
      </c>
      <c r="F959">
        <v>1.5</v>
      </c>
      <c r="G959" t="s">
        <v>111</v>
      </c>
      <c r="H959">
        <v>5</v>
      </c>
      <c r="I959">
        <v>2</v>
      </c>
      <c r="K959" t="str">
        <f>VLOOKUP(G959,species.lookup!$A$2:$I$108,2,0)</f>
        <v>Foureye Butterflyfish</v>
      </c>
      <c r="L959" t="str">
        <f>VLOOKUP(G959,species.lookup!$A$2:$I$108,3,0)</f>
        <v>Chaetodon capistratus</v>
      </c>
      <c r="M959" t="str">
        <f>VLOOKUP(G959,species.lookup!$A$2:$I$108,4,0)</f>
        <v>Chaetodontidae</v>
      </c>
      <c r="N959" t="str">
        <f>VLOOKUP(G959,species.lookup!$A$2:$I$108,5,0)</f>
        <v>Carnivores</v>
      </c>
      <c r="O959">
        <f>VLOOKUP(G959,species.lookup!$A$2:$I$108,6,0)</f>
        <v>2.1999999999999999E-2</v>
      </c>
      <c r="P959">
        <f>VLOOKUP(G959,species.lookup!$A$2:$I$108,7,0)</f>
        <v>3.1897000000000002</v>
      </c>
      <c r="Q959">
        <f t="shared" si="14"/>
        <v>3.7318768485776825</v>
      </c>
    </row>
    <row r="960" spans="1:17" x14ac:dyDescent="0.2">
      <c r="A960" s="32">
        <v>44144</v>
      </c>
      <c r="B960" s="33">
        <v>0.40972222222222199</v>
      </c>
      <c r="C960" t="s">
        <v>397</v>
      </c>
      <c r="D960" t="s">
        <v>384</v>
      </c>
      <c r="E960">
        <v>1</v>
      </c>
      <c r="F960">
        <v>1.5</v>
      </c>
      <c r="G960" t="s">
        <v>181</v>
      </c>
      <c r="H960">
        <v>10</v>
      </c>
      <c r="I960">
        <v>2</v>
      </c>
      <c r="K960" t="str">
        <f>VLOOKUP(G960,species.lookup!$A$2:$I$108,2,0)</f>
        <v>Bluestriped Grunt</v>
      </c>
      <c r="L960" t="str">
        <f>VLOOKUP(G960,species.lookup!$A$2:$I$108,3,0)</f>
        <v>Haemulon sciurus</v>
      </c>
      <c r="M960" t="str">
        <f>VLOOKUP(G960,species.lookup!$A$2:$I$108,4,0)</f>
        <v>Haemulidae</v>
      </c>
      <c r="N960" t="str">
        <f>VLOOKUP(G960,species.lookup!$A$2:$I$108,5,0)</f>
        <v>Carnivores</v>
      </c>
      <c r="O960">
        <f>VLOOKUP(G960,species.lookup!$A$2:$I$108,6,0)</f>
        <v>1.9400000000000001E-2</v>
      </c>
      <c r="P960">
        <f>VLOOKUP(G960,species.lookup!$A$2:$I$108,7,0)</f>
        <v>2.9996</v>
      </c>
      <c r="Q960">
        <f t="shared" si="14"/>
        <v>19.382140165698566</v>
      </c>
    </row>
    <row r="961" spans="1:17" x14ac:dyDescent="0.2">
      <c r="A961" s="32">
        <v>44144</v>
      </c>
      <c r="B961" s="33">
        <v>0.40972222222222199</v>
      </c>
      <c r="C961" t="s">
        <v>397</v>
      </c>
      <c r="D961" t="s">
        <v>384</v>
      </c>
      <c r="E961">
        <v>1</v>
      </c>
      <c r="F961">
        <v>1.5</v>
      </c>
      <c r="G961" t="s">
        <v>181</v>
      </c>
      <c r="H961">
        <v>9</v>
      </c>
      <c r="I961">
        <v>1</v>
      </c>
      <c r="K961" t="str">
        <f>VLOOKUP(G961,species.lookup!$A$2:$I$108,2,0)</f>
        <v>Bluestriped Grunt</v>
      </c>
      <c r="L961" t="str">
        <f>VLOOKUP(G961,species.lookup!$A$2:$I$108,3,0)</f>
        <v>Haemulon sciurus</v>
      </c>
      <c r="M961" t="str">
        <f>VLOOKUP(G961,species.lookup!$A$2:$I$108,4,0)</f>
        <v>Haemulidae</v>
      </c>
      <c r="N961" t="str">
        <f>VLOOKUP(G961,species.lookup!$A$2:$I$108,5,0)</f>
        <v>Carnivores</v>
      </c>
      <c r="O961">
        <f>VLOOKUP(G961,species.lookup!$A$2:$I$108,6,0)</f>
        <v>1.9400000000000001E-2</v>
      </c>
      <c r="P961">
        <f>VLOOKUP(G961,species.lookup!$A$2:$I$108,7,0)</f>
        <v>2.9996</v>
      </c>
      <c r="Q961">
        <f t="shared" si="14"/>
        <v>14.130175673284006</v>
      </c>
    </row>
    <row r="962" spans="1:17" x14ac:dyDescent="0.2">
      <c r="A962" s="32">
        <v>44144</v>
      </c>
      <c r="B962" s="33">
        <v>0.40972222222222199</v>
      </c>
      <c r="C962" t="s">
        <v>397</v>
      </c>
      <c r="D962" t="s">
        <v>384</v>
      </c>
      <c r="E962">
        <v>1</v>
      </c>
      <c r="F962">
        <v>1.5</v>
      </c>
      <c r="G962" t="s">
        <v>330</v>
      </c>
      <c r="H962">
        <v>10</v>
      </c>
      <c r="I962">
        <v>1</v>
      </c>
      <c r="K962" t="str">
        <f>VLOOKUP(G962,species.lookup!$A$2:$I$108,2,0)</f>
        <v>Greenblotch Parrotfish</v>
      </c>
      <c r="L962" t="str">
        <f>VLOOKUP(G962,species.lookup!$A$2:$I$108,3,0)</f>
        <v>Sparisoma atomarium</v>
      </c>
      <c r="M962" t="str">
        <f>VLOOKUP(G962,species.lookup!$A$2:$I$108,4,0)</f>
        <v>Scaridae</v>
      </c>
      <c r="N962" t="str">
        <f>VLOOKUP(G962,species.lookup!$A$2:$I$108,5,0)</f>
        <v>Herbivores</v>
      </c>
      <c r="O962">
        <f>VLOOKUP(G962,species.lookup!$A$2:$I$108,6,0)</f>
        <v>1.21E-2</v>
      </c>
      <c r="P962">
        <f>VLOOKUP(G962,species.lookup!$A$2:$I$108,7,0)</f>
        <v>3.0274999999999999</v>
      </c>
      <c r="Q962">
        <f t="shared" si="14"/>
        <v>12.890963250377522</v>
      </c>
    </row>
    <row r="963" spans="1:17" x14ac:dyDescent="0.2">
      <c r="A963" s="32">
        <v>44144</v>
      </c>
      <c r="B963" s="33">
        <v>0.40972222222222199</v>
      </c>
      <c r="C963" t="s">
        <v>397</v>
      </c>
      <c r="D963" t="s">
        <v>384</v>
      </c>
      <c r="E963">
        <v>1</v>
      </c>
      <c r="F963">
        <v>1.5</v>
      </c>
      <c r="G963" t="s">
        <v>330</v>
      </c>
      <c r="H963">
        <v>8</v>
      </c>
      <c r="I963">
        <v>1</v>
      </c>
      <c r="K963" t="str">
        <f>VLOOKUP(G963,species.lookup!$A$2:$I$108,2,0)</f>
        <v>Greenblotch Parrotfish</v>
      </c>
      <c r="L963" t="str">
        <f>VLOOKUP(G963,species.lookup!$A$2:$I$108,3,0)</f>
        <v>Sparisoma atomarium</v>
      </c>
      <c r="M963" t="str">
        <f>VLOOKUP(G963,species.lookup!$A$2:$I$108,4,0)</f>
        <v>Scaridae</v>
      </c>
      <c r="N963" t="str">
        <f>VLOOKUP(G963,species.lookup!$A$2:$I$108,5,0)</f>
        <v>Herbivores</v>
      </c>
      <c r="O963">
        <f>VLOOKUP(G963,species.lookup!$A$2:$I$108,6,0)</f>
        <v>1.21E-2</v>
      </c>
      <c r="P963">
        <f>VLOOKUP(G963,species.lookup!$A$2:$I$108,7,0)</f>
        <v>3.0274999999999999</v>
      </c>
      <c r="Q963">
        <f t="shared" ref="Q963:Q1026" si="15">O963*H963^P963</f>
        <v>6.5597955811227795</v>
      </c>
    </row>
    <row r="964" spans="1:17" x14ac:dyDescent="0.2">
      <c r="A964" s="32">
        <v>44144</v>
      </c>
      <c r="B964" s="33">
        <v>0.40972222222222199</v>
      </c>
      <c r="C964" t="s">
        <v>397</v>
      </c>
      <c r="D964" t="s">
        <v>384</v>
      </c>
      <c r="E964">
        <v>1</v>
      </c>
      <c r="F964">
        <v>1.5</v>
      </c>
      <c r="G964" t="s">
        <v>324</v>
      </c>
      <c r="H964">
        <v>8</v>
      </c>
      <c r="I964">
        <v>4</v>
      </c>
      <c r="J964" t="s">
        <v>385</v>
      </c>
      <c r="K964" t="str">
        <f>VLOOKUP(G964,species.lookup!$A$2:$I$108,2,0)</f>
        <v>Queen Parrotfish</v>
      </c>
      <c r="L964" t="str">
        <f>VLOOKUP(G964,species.lookup!$A$2:$I$108,3,0)</f>
        <v>Scarus vetula</v>
      </c>
      <c r="M964" t="str">
        <f>VLOOKUP(G964,species.lookup!$A$2:$I$108,4,0)</f>
        <v>Scaridae</v>
      </c>
      <c r="N964" t="str">
        <f>VLOOKUP(G964,species.lookup!$A$2:$I$108,5,0)</f>
        <v>Herbivores</v>
      </c>
      <c r="O964">
        <f>VLOOKUP(G964,species.lookup!$A$2:$I$108,6,0)</f>
        <v>2.5000000000000001E-2</v>
      </c>
      <c r="P964">
        <f>VLOOKUP(G964,species.lookup!$A$2:$I$108,7,0)</f>
        <v>2.9214000000000002</v>
      </c>
      <c r="Q964">
        <f t="shared" si="15"/>
        <v>10.869938743553069</v>
      </c>
    </row>
    <row r="965" spans="1:17" x14ac:dyDescent="0.2">
      <c r="A965" s="32">
        <v>44144</v>
      </c>
      <c r="B965" s="33">
        <v>0.40972222222222199</v>
      </c>
      <c r="C965" t="s">
        <v>397</v>
      </c>
      <c r="D965" t="s">
        <v>384</v>
      </c>
      <c r="E965">
        <v>1</v>
      </c>
      <c r="F965">
        <v>1.5</v>
      </c>
      <c r="G965" t="s">
        <v>324</v>
      </c>
      <c r="H965">
        <v>4</v>
      </c>
      <c r="I965">
        <v>4</v>
      </c>
      <c r="J965" t="s">
        <v>385</v>
      </c>
      <c r="K965" t="str">
        <f>VLOOKUP(G965,species.lookup!$A$2:$I$108,2,0)</f>
        <v>Queen Parrotfish</v>
      </c>
      <c r="L965" t="str">
        <f>VLOOKUP(G965,species.lookup!$A$2:$I$108,3,0)</f>
        <v>Scarus vetula</v>
      </c>
      <c r="M965" t="str">
        <f>VLOOKUP(G965,species.lookup!$A$2:$I$108,4,0)</f>
        <v>Scaridae</v>
      </c>
      <c r="N965" t="str">
        <f>VLOOKUP(G965,species.lookup!$A$2:$I$108,5,0)</f>
        <v>Herbivores</v>
      </c>
      <c r="O965">
        <f>VLOOKUP(G965,species.lookup!$A$2:$I$108,6,0)</f>
        <v>2.5000000000000001E-2</v>
      </c>
      <c r="P965">
        <f>VLOOKUP(G965,species.lookup!$A$2:$I$108,7,0)</f>
        <v>2.9214000000000002</v>
      </c>
      <c r="Q965">
        <f t="shared" si="15"/>
        <v>1.4348221330880631</v>
      </c>
    </row>
    <row r="966" spans="1:17" x14ac:dyDescent="0.2">
      <c r="A966" s="32">
        <v>44144</v>
      </c>
      <c r="B966" s="33">
        <v>0.40972222222222199</v>
      </c>
      <c r="C966" t="s">
        <v>397</v>
      </c>
      <c r="D966" t="s">
        <v>384</v>
      </c>
      <c r="E966">
        <v>1</v>
      </c>
      <c r="F966">
        <v>1.5</v>
      </c>
      <c r="G966" t="s">
        <v>365</v>
      </c>
      <c r="H966">
        <v>3</v>
      </c>
      <c r="I966">
        <v>1</v>
      </c>
      <c r="K966" t="str">
        <f>VLOOKUP(G966,species.lookup!$A$2:$I$108,2,0)</f>
        <v>3-spot Damselfish</v>
      </c>
      <c r="L966" t="str">
        <f>VLOOKUP(G966,species.lookup!$A$2:$I$108,3,0)</f>
        <v>Stegastes planifrons</v>
      </c>
      <c r="M966" t="str">
        <f>VLOOKUP(G966,species.lookup!$A$2:$I$108,4,0)</f>
        <v>Pomacentridae</v>
      </c>
      <c r="N966" t="str">
        <f>VLOOKUP(G966,species.lookup!$A$2:$I$108,5,0)</f>
        <v>Omnivores</v>
      </c>
      <c r="O966">
        <f>VLOOKUP(G966,species.lookup!$A$2:$I$108,6,0)</f>
        <v>2.188E-2</v>
      </c>
      <c r="P966">
        <f>VLOOKUP(G966,species.lookup!$A$2:$I$108,7,0)</f>
        <v>2.96</v>
      </c>
      <c r="Q966">
        <f t="shared" si="15"/>
        <v>0.56536150138828423</v>
      </c>
    </row>
    <row r="967" spans="1:17" x14ac:dyDescent="0.2">
      <c r="A967" s="32">
        <v>44144</v>
      </c>
      <c r="B967" s="33">
        <v>0.40972222222222199</v>
      </c>
      <c r="C967" t="s">
        <v>397</v>
      </c>
      <c r="D967" t="s">
        <v>384</v>
      </c>
      <c r="E967">
        <v>1</v>
      </c>
      <c r="F967">
        <v>1.5</v>
      </c>
      <c r="G967" t="s">
        <v>365</v>
      </c>
      <c r="H967">
        <v>4</v>
      </c>
      <c r="I967">
        <v>1</v>
      </c>
      <c r="K967" t="str">
        <f>VLOOKUP(G967,species.lookup!$A$2:$I$108,2,0)</f>
        <v>3-spot Damselfish</v>
      </c>
      <c r="L967" t="str">
        <f>VLOOKUP(G967,species.lookup!$A$2:$I$108,3,0)</f>
        <v>Stegastes planifrons</v>
      </c>
      <c r="M967" t="str">
        <f>VLOOKUP(G967,species.lookup!$A$2:$I$108,4,0)</f>
        <v>Pomacentridae</v>
      </c>
      <c r="N967" t="str">
        <f>VLOOKUP(G967,species.lookup!$A$2:$I$108,5,0)</f>
        <v>Omnivores</v>
      </c>
      <c r="O967">
        <f>VLOOKUP(G967,species.lookup!$A$2:$I$108,6,0)</f>
        <v>2.188E-2</v>
      </c>
      <c r="P967">
        <f>VLOOKUP(G967,species.lookup!$A$2:$I$108,7,0)</f>
        <v>2.96</v>
      </c>
      <c r="Q967">
        <f t="shared" si="15"/>
        <v>1.3247834438627868</v>
      </c>
    </row>
    <row r="968" spans="1:17" x14ac:dyDescent="0.2">
      <c r="A968" s="32">
        <v>44144</v>
      </c>
      <c r="B968" s="33">
        <v>0.40972222222222199</v>
      </c>
      <c r="C968" t="s">
        <v>397</v>
      </c>
      <c r="D968" t="s">
        <v>384</v>
      </c>
      <c r="E968">
        <v>1</v>
      </c>
      <c r="F968">
        <v>1.5</v>
      </c>
      <c r="G968" t="s">
        <v>365</v>
      </c>
      <c r="H968">
        <v>5</v>
      </c>
      <c r="I968">
        <v>1</v>
      </c>
      <c r="K968" t="str">
        <f>VLOOKUP(G968,species.lookup!$A$2:$I$108,2,0)</f>
        <v>3-spot Damselfish</v>
      </c>
      <c r="L968" t="str">
        <f>VLOOKUP(G968,species.lookup!$A$2:$I$108,3,0)</f>
        <v>Stegastes planifrons</v>
      </c>
      <c r="M968" t="str">
        <f>VLOOKUP(G968,species.lookup!$A$2:$I$108,4,0)</f>
        <v>Pomacentridae</v>
      </c>
      <c r="N968" t="str">
        <f>VLOOKUP(G968,species.lookup!$A$2:$I$108,5,0)</f>
        <v>Omnivores</v>
      </c>
      <c r="O968">
        <f>VLOOKUP(G968,species.lookup!$A$2:$I$108,6,0)</f>
        <v>2.188E-2</v>
      </c>
      <c r="P968">
        <f>VLOOKUP(G968,species.lookup!$A$2:$I$108,7,0)</f>
        <v>2.96</v>
      </c>
      <c r="Q968">
        <f t="shared" si="15"/>
        <v>2.5644753591955127</v>
      </c>
    </row>
    <row r="969" spans="1:17" x14ac:dyDescent="0.2">
      <c r="A969" s="32">
        <v>44144</v>
      </c>
      <c r="B969" s="33">
        <v>0.40972222222222199</v>
      </c>
      <c r="C969" t="s">
        <v>397</v>
      </c>
      <c r="D969" t="s">
        <v>384</v>
      </c>
      <c r="E969">
        <v>1</v>
      </c>
      <c r="F969">
        <v>1.5</v>
      </c>
      <c r="G969" t="s">
        <v>365</v>
      </c>
      <c r="H969">
        <v>2</v>
      </c>
      <c r="I969">
        <v>1</v>
      </c>
      <c r="K969" t="str">
        <f>VLOOKUP(G969,species.lookup!$A$2:$I$108,2,0)</f>
        <v>3-spot Damselfish</v>
      </c>
      <c r="L969" t="str">
        <f>VLOOKUP(G969,species.lookup!$A$2:$I$108,3,0)</f>
        <v>Stegastes planifrons</v>
      </c>
      <c r="M969" t="str">
        <f>VLOOKUP(G969,species.lookup!$A$2:$I$108,4,0)</f>
        <v>Pomacentridae</v>
      </c>
      <c r="N969" t="str">
        <f>VLOOKUP(G969,species.lookup!$A$2:$I$108,5,0)</f>
        <v>Omnivores</v>
      </c>
      <c r="O969">
        <f>VLOOKUP(G969,species.lookup!$A$2:$I$108,6,0)</f>
        <v>2.188E-2</v>
      </c>
      <c r="P969">
        <f>VLOOKUP(G969,species.lookup!$A$2:$I$108,7,0)</f>
        <v>2.96</v>
      </c>
      <c r="Q969">
        <f t="shared" si="15"/>
        <v>0.17025352199504648</v>
      </c>
    </row>
    <row r="970" spans="1:17" x14ac:dyDescent="0.2">
      <c r="A970" s="32">
        <v>44144</v>
      </c>
      <c r="B970" s="33">
        <v>0.40972222222222199</v>
      </c>
      <c r="C970" t="s">
        <v>397</v>
      </c>
      <c r="D970" t="s">
        <v>384</v>
      </c>
      <c r="E970">
        <v>1</v>
      </c>
      <c r="F970">
        <v>1.5</v>
      </c>
      <c r="G970" t="s">
        <v>191</v>
      </c>
      <c r="H970">
        <v>8</v>
      </c>
      <c r="I970">
        <v>1</v>
      </c>
      <c r="K970" t="str">
        <f>VLOOKUP(G970,species.lookup!$A$2:$I$108,2,0)</f>
        <v>Slippery Dick</v>
      </c>
      <c r="L970" t="str">
        <f>VLOOKUP(G970,species.lookup!$A$2:$I$108,3,0)</f>
        <v>Halichoeres bivittatus</v>
      </c>
      <c r="M970" t="str">
        <f>VLOOKUP(G970,species.lookup!$A$2:$I$108,4,0)</f>
        <v>Labridae</v>
      </c>
      <c r="N970" t="str">
        <f>VLOOKUP(G970,species.lookup!$A$2:$I$108,5,0)</f>
        <v>Carnivores</v>
      </c>
      <c r="O970">
        <f>VLOOKUP(G970,species.lookup!$A$2:$I$108,6,0)</f>
        <v>9.3299999999999998E-3</v>
      </c>
      <c r="P970">
        <f>VLOOKUP(G970,species.lookup!$A$2:$I$108,7,0)</f>
        <v>3.06</v>
      </c>
      <c r="Q970">
        <f t="shared" si="15"/>
        <v>5.4117410047026144</v>
      </c>
    </row>
    <row r="971" spans="1:17" x14ac:dyDescent="0.2">
      <c r="A971" s="32">
        <v>44144</v>
      </c>
      <c r="B971" s="33">
        <v>0.40972222222222199</v>
      </c>
      <c r="C971" t="s">
        <v>397</v>
      </c>
      <c r="D971" t="s">
        <v>384</v>
      </c>
      <c r="E971">
        <v>1</v>
      </c>
      <c r="F971">
        <v>1.5</v>
      </c>
      <c r="G971" t="s">
        <v>191</v>
      </c>
      <c r="H971">
        <v>12</v>
      </c>
      <c r="I971">
        <v>2</v>
      </c>
      <c r="K971" t="str">
        <f>VLOOKUP(G971,species.lookup!$A$2:$I$108,2,0)</f>
        <v>Slippery Dick</v>
      </c>
      <c r="L971" t="str">
        <f>VLOOKUP(G971,species.lookup!$A$2:$I$108,3,0)</f>
        <v>Halichoeres bivittatus</v>
      </c>
      <c r="M971" t="str">
        <f>VLOOKUP(G971,species.lookup!$A$2:$I$108,4,0)</f>
        <v>Labridae</v>
      </c>
      <c r="N971" t="str">
        <f>VLOOKUP(G971,species.lookup!$A$2:$I$108,5,0)</f>
        <v>Carnivores</v>
      </c>
      <c r="O971">
        <f>VLOOKUP(G971,species.lookup!$A$2:$I$108,6,0)</f>
        <v>9.3299999999999998E-3</v>
      </c>
      <c r="P971">
        <f>VLOOKUP(G971,species.lookup!$A$2:$I$108,7,0)</f>
        <v>3.06</v>
      </c>
      <c r="Q971">
        <f t="shared" si="15"/>
        <v>18.714415031991813</v>
      </c>
    </row>
    <row r="972" spans="1:17" x14ac:dyDescent="0.2">
      <c r="A972" s="32">
        <v>44144</v>
      </c>
      <c r="B972" s="33">
        <v>0.40972222222222199</v>
      </c>
      <c r="C972" t="s">
        <v>397</v>
      </c>
      <c r="D972" t="s">
        <v>384</v>
      </c>
      <c r="E972">
        <v>1</v>
      </c>
      <c r="F972">
        <v>1.5</v>
      </c>
      <c r="G972" t="s">
        <v>191</v>
      </c>
      <c r="H972">
        <v>7</v>
      </c>
      <c r="I972">
        <v>4</v>
      </c>
      <c r="K972" t="str">
        <f>VLOOKUP(G972,species.lookup!$A$2:$I$108,2,0)</f>
        <v>Slippery Dick</v>
      </c>
      <c r="L972" t="str">
        <f>VLOOKUP(G972,species.lookup!$A$2:$I$108,3,0)</f>
        <v>Halichoeres bivittatus</v>
      </c>
      <c r="M972" t="str">
        <f>VLOOKUP(G972,species.lookup!$A$2:$I$108,4,0)</f>
        <v>Labridae</v>
      </c>
      <c r="N972" t="str">
        <f>VLOOKUP(G972,species.lookup!$A$2:$I$108,5,0)</f>
        <v>Carnivores</v>
      </c>
      <c r="O972">
        <f>VLOOKUP(G972,species.lookup!$A$2:$I$108,6,0)</f>
        <v>9.3299999999999998E-3</v>
      </c>
      <c r="P972">
        <f>VLOOKUP(G972,species.lookup!$A$2:$I$108,7,0)</f>
        <v>3.06</v>
      </c>
      <c r="Q972">
        <f t="shared" si="15"/>
        <v>3.5965130972579944</v>
      </c>
    </row>
    <row r="973" spans="1:17" x14ac:dyDescent="0.2">
      <c r="A973" s="32">
        <v>44144</v>
      </c>
      <c r="B973" s="33">
        <v>0.40972222222222199</v>
      </c>
      <c r="C973" t="s">
        <v>397</v>
      </c>
      <c r="D973" t="s">
        <v>384</v>
      </c>
      <c r="E973">
        <v>1</v>
      </c>
      <c r="F973">
        <v>1.5</v>
      </c>
      <c r="G973" t="s">
        <v>84</v>
      </c>
      <c r="H973">
        <v>2</v>
      </c>
      <c r="I973">
        <v>1</v>
      </c>
      <c r="K973" t="str">
        <f>VLOOKUP(G973,species.lookup!$A$2:$I$108,2,0)</f>
        <v xml:space="preserve">Caribbean sharp-nose puffer </v>
      </c>
      <c r="L973" t="str">
        <f>VLOOKUP(G973,species.lookup!$A$2:$I$108,3,0)</f>
        <v>Canthigaster rostrata</v>
      </c>
      <c r="M973" t="str">
        <f>VLOOKUP(G973,species.lookup!$A$2:$I$108,4,0)</f>
        <v>Tetraodontidae</v>
      </c>
      <c r="N973" t="str">
        <f>VLOOKUP(G973,species.lookup!$A$2:$I$108,5,0)</f>
        <v>Omnivores</v>
      </c>
      <c r="O973">
        <f>VLOOKUP(G973,species.lookup!$A$2:$I$108,6,0)</f>
        <v>2.239E-2</v>
      </c>
      <c r="P973">
        <f>VLOOKUP(G973,species.lookup!$A$2:$I$108,7,0)</f>
        <v>2.96</v>
      </c>
      <c r="Q973">
        <f t="shared" si="15"/>
        <v>0.17422195418048861</v>
      </c>
    </row>
    <row r="974" spans="1:17" x14ac:dyDescent="0.2">
      <c r="A974" s="32">
        <v>44144</v>
      </c>
      <c r="B974" s="33">
        <v>0.40972222222222199</v>
      </c>
      <c r="C974" t="s">
        <v>397</v>
      </c>
      <c r="D974" t="s">
        <v>384</v>
      </c>
      <c r="E974">
        <v>1</v>
      </c>
      <c r="F974">
        <v>1.5</v>
      </c>
      <c r="G974" t="s">
        <v>334</v>
      </c>
      <c r="H974">
        <v>3</v>
      </c>
      <c r="I974">
        <v>1</v>
      </c>
      <c r="J974" t="s">
        <v>385</v>
      </c>
      <c r="K974" t="str">
        <f>VLOOKUP(G974,species.lookup!$A$2:$I$108,2,0)</f>
        <v>Redband Parrotfish</v>
      </c>
      <c r="L974" t="str">
        <f>VLOOKUP(G974,species.lookup!$A$2:$I$108,3,0)</f>
        <v>Sparisoma aurofrenatum</v>
      </c>
      <c r="M974" t="str">
        <f>VLOOKUP(G974,species.lookup!$A$2:$I$108,4,0)</f>
        <v>Scaridae</v>
      </c>
      <c r="N974" t="str">
        <f>VLOOKUP(G974,species.lookup!$A$2:$I$108,5,0)</f>
        <v>Herbivores</v>
      </c>
      <c r="O974">
        <f>VLOOKUP(G974,species.lookup!$A$2:$I$108,6,0)</f>
        <v>4.5999999999999999E-3</v>
      </c>
      <c r="P974">
        <f>VLOOKUP(G974,species.lookup!$A$2:$I$108,7,0)</f>
        <v>3.4291</v>
      </c>
      <c r="Q974">
        <f t="shared" si="15"/>
        <v>0.19900057269145616</v>
      </c>
    </row>
    <row r="975" spans="1:17" x14ac:dyDescent="0.2">
      <c r="A975" s="32">
        <v>44144</v>
      </c>
      <c r="B975" s="33">
        <v>0.40972222222222199</v>
      </c>
      <c r="C975" t="s">
        <v>397</v>
      </c>
      <c r="D975" t="s">
        <v>384</v>
      </c>
      <c r="E975">
        <v>1</v>
      </c>
      <c r="F975">
        <v>1.5</v>
      </c>
      <c r="G975" t="s">
        <v>334</v>
      </c>
      <c r="H975">
        <v>9</v>
      </c>
      <c r="I975">
        <v>1</v>
      </c>
      <c r="J975" t="s">
        <v>385</v>
      </c>
      <c r="K975" t="str">
        <f>VLOOKUP(G975,species.lookup!$A$2:$I$108,2,0)</f>
        <v>Redband Parrotfish</v>
      </c>
      <c r="L975" t="str">
        <f>VLOOKUP(G975,species.lookup!$A$2:$I$108,3,0)</f>
        <v>Sparisoma aurofrenatum</v>
      </c>
      <c r="M975" t="str">
        <f>VLOOKUP(G975,species.lookup!$A$2:$I$108,4,0)</f>
        <v>Scaridae</v>
      </c>
      <c r="N975" t="str">
        <f>VLOOKUP(G975,species.lookup!$A$2:$I$108,5,0)</f>
        <v>Herbivores</v>
      </c>
      <c r="O975">
        <f>VLOOKUP(G975,species.lookup!$A$2:$I$108,6,0)</f>
        <v>4.5999999999999999E-3</v>
      </c>
      <c r="P975">
        <f>VLOOKUP(G975,species.lookup!$A$2:$I$108,7,0)</f>
        <v>3.4291</v>
      </c>
      <c r="Q975">
        <f t="shared" si="15"/>
        <v>8.6089625938103325</v>
      </c>
    </row>
    <row r="976" spans="1:17" x14ac:dyDescent="0.2">
      <c r="A976" s="32">
        <v>44144</v>
      </c>
      <c r="B976" s="33">
        <v>0.40972222222222199</v>
      </c>
      <c r="C976" t="s">
        <v>397</v>
      </c>
      <c r="D976" t="s">
        <v>384</v>
      </c>
      <c r="E976">
        <v>1</v>
      </c>
      <c r="F976">
        <v>1.5</v>
      </c>
      <c r="G976" t="s">
        <v>334</v>
      </c>
      <c r="H976">
        <v>4</v>
      </c>
      <c r="I976">
        <v>1</v>
      </c>
      <c r="J976" t="s">
        <v>385</v>
      </c>
      <c r="K976" t="str">
        <f>VLOOKUP(G976,species.lookup!$A$2:$I$108,2,0)</f>
        <v>Redband Parrotfish</v>
      </c>
      <c r="L976" t="str">
        <f>VLOOKUP(G976,species.lookup!$A$2:$I$108,3,0)</f>
        <v>Sparisoma aurofrenatum</v>
      </c>
      <c r="M976" t="str">
        <f>VLOOKUP(G976,species.lookup!$A$2:$I$108,4,0)</f>
        <v>Scaridae</v>
      </c>
      <c r="N976" t="str">
        <f>VLOOKUP(G976,species.lookup!$A$2:$I$108,5,0)</f>
        <v>Herbivores</v>
      </c>
      <c r="O976">
        <f>VLOOKUP(G976,species.lookup!$A$2:$I$108,6,0)</f>
        <v>4.5999999999999999E-3</v>
      </c>
      <c r="P976">
        <f>VLOOKUP(G976,species.lookup!$A$2:$I$108,7,0)</f>
        <v>3.4291</v>
      </c>
      <c r="Q976">
        <f t="shared" si="15"/>
        <v>0.53368100802107599</v>
      </c>
    </row>
    <row r="977" spans="1:17" x14ac:dyDescent="0.2">
      <c r="A977" s="32">
        <v>44144</v>
      </c>
      <c r="B977" s="33">
        <v>0.40972222222222199</v>
      </c>
      <c r="C977" t="s">
        <v>397</v>
      </c>
      <c r="D977" t="s">
        <v>384</v>
      </c>
      <c r="E977">
        <v>1</v>
      </c>
      <c r="F977">
        <v>1.5</v>
      </c>
      <c r="G977" t="s">
        <v>203</v>
      </c>
      <c r="H977">
        <v>5</v>
      </c>
      <c r="I977">
        <v>1</v>
      </c>
      <c r="K977" t="str">
        <f>VLOOKUP(G977,species.lookup!$A$2:$I$108,2,0)</f>
        <v>Puddingwife</v>
      </c>
      <c r="L977" t="str">
        <f>VLOOKUP(G977,species.lookup!$A$2:$I$108,3,0)</f>
        <v>Halichoeres radiatus</v>
      </c>
      <c r="M977" t="str">
        <f>VLOOKUP(G977,species.lookup!$A$2:$I$108,4,0)</f>
        <v>Labridae</v>
      </c>
      <c r="N977" t="str">
        <f>VLOOKUP(G977,species.lookup!$A$2:$I$108,5,0)</f>
        <v>Carnivores</v>
      </c>
      <c r="O977">
        <f>VLOOKUP(G977,species.lookup!$A$2:$I$108,6,0)</f>
        <v>1.3100000000000001E-2</v>
      </c>
      <c r="P977">
        <f>VLOOKUP(G977,species.lookup!$A$2:$I$108,7,0)</f>
        <v>3.0379999999999998</v>
      </c>
      <c r="Q977">
        <f t="shared" si="15"/>
        <v>1.7407731074942254</v>
      </c>
    </row>
    <row r="978" spans="1:17" x14ac:dyDescent="0.2">
      <c r="A978" s="32">
        <v>44144</v>
      </c>
      <c r="B978" s="33">
        <v>0.40972222222222199</v>
      </c>
      <c r="C978" t="s">
        <v>397</v>
      </c>
      <c r="D978" t="s">
        <v>384</v>
      </c>
      <c r="E978">
        <v>1</v>
      </c>
      <c r="F978">
        <v>1.5</v>
      </c>
      <c r="G978" t="s">
        <v>318</v>
      </c>
      <c r="H978">
        <v>8</v>
      </c>
      <c r="I978">
        <v>5</v>
      </c>
      <c r="J978" t="s">
        <v>385</v>
      </c>
      <c r="K978" t="str">
        <f>VLOOKUP(G978,species.lookup!$A$2:$I$108,2,0)</f>
        <v>Striped Parrotfish</v>
      </c>
      <c r="L978" t="str">
        <f>VLOOKUP(G978,species.lookup!$A$2:$I$108,3,0)</f>
        <v>Scarus iserti</v>
      </c>
      <c r="M978" t="str">
        <f>VLOOKUP(G978,species.lookup!$A$2:$I$108,4,0)</f>
        <v>Scaridae</v>
      </c>
      <c r="N978" t="str">
        <f>VLOOKUP(G978,species.lookup!$A$2:$I$108,5,0)</f>
        <v>Herbivores</v>
      </c>
      <c r="O978">
        <f>VLOOKUP(G978,species.lookup!$A$2:$I$108,6,0)</f>
        <v>1.47E-2</v>
      </c>
      <c r="P978">
        <f>VLOOKUP(G978,species.lookup!$A$2:$I$108,7,0)</f>
        <v>3.0548000000000002</v>
      </c>
      <c r="Q978">
        <f t="shared" si="15"/>
        <v>8.4348356905685886</v>
      </c>
    </row>
    <row r="979" spans="1:17" x14ac:dyDescent="0.2">
      <c r="A979" s="32">
        <v>44144</v>
      </c>
      <c r="B979" s="33">
        <v>0.40972222222222199</v>
      </c>
      <c r="C979" t="s">
        <v>397</v>
      </c>
      <c r="D979" t="s">
        <v>384</v>
      </c>
      <c r="E979">
        <v>1</v>
      </c>
      <c r="F979">
        <v>1.5</v>
      </c>
      <c r="G979" t="s">
        <v>337</v>
      </c>
      <c r="H979">
        <v>15</v>
      </c>
      <c r="I979">
        <v>1</v>
      </c>
      <c r="J979" t="s">
        <v>386</v>
      </c>
      <c r="K979" t="str">
        <f>VLOOKUP(G979,species.lookup!$A$2:$I$108,2,0)</f>
        <v>Redtail Parrotfish</v>
      </c>
      <c r="L979" t="str">
        <f>VLOOKUP(G979,species.lookup!$A$2:$I$108,3,0)</f>
        <v>Sparisoma chrysopterum</v>
      </c>
      <c r="M979" t="str">
        <f>VLOOKUP(G979,species.lookup!$A$2:$I$108,4,0)</f>
        <v>Scaridae</v>
      </c>
      <c r="N979" t="str">
        <f>VLOOKUP(G979,species.lookup!$A$2:$I$108,5,0)</f>
        <v>Herbivores</v>
      </c>
      <c r="O979">
        <f>VLOOKUP(G979,species.lookup!$A$2:$I$108,6,0)</f>
        <v>9.9000000000000008E-3</v>
      </c>
      <c r="P979">
        <f>VLOOKUP(G979,species.lookup!$A$2:$I$108,7,0)</f>
        <v>3.1707999999999998</v>
      </c>
      <c r="Q979">
        <f t="shared" si="15"/>
        <v>53.062213025071451</v>
      </c>
    </row>
    <row r="980" spans="1:17" x14ac:dyDescent="0.2">
      <c r="A980" s="32">
        <v>44144</v>
      </c>
      <c r="B980" s="33">
        <v>0.40972222222222199</v>
      </c>
      <c r="C980" t="s">
        <v>397</v>
      </c>
      <c r="D980" t="s">
        <v>384</v>
      </c>
      <c r="E980">
        <v>1</v>
      </c>
      <c r="F980">
        <v>1.5</v>
      </c>
      <c r="G980" t="s">
        <v>337</v>
      </c>
      <c r="H980">
        <v>20</v>
      </c>
      <c r="I980">
        <v>1</v>
      </c>
      <c r="J980" t="s">
        <v>387</v>
      </c>
      <c r="K980" t="str">
        <f>VLOOKUP(G980,species.lookup!$A$2:$I$108,2,0)</f>
        <v>Redtail Parrotfish</v>
      </c>
      <c r="L980" t="str">
        <f>VLOOKUP(G980,species.lookup!$A$2:$I$108,3,0)</f>
        <v>Sparisoma chrysopterum</v>
      </c>
      <c r="M980" t="str">
        <f>VLOOKUP(G980,species.lookup!$A$2:$I$108,4,0)</f>
        <v>Scaridae</v>
      </c>
      <c r="N980" t="str">
        <f>VLOOKUP(G980,species.lookup!$A$2:$I$108,5,0)</f>
        <v>Herbivores</v>
      </c>
      <c r="O980">
        <f>VLOOKUP(G980,species.lookup!$A$2:$I$108,6,0)</f>
        <v>9.9000000000000008E-3</v>
      </c>
      <c r="P980">
        <f>VLOOKUP(G980,species.lookup!$A$2:$I$108,7,0)</f>
        <v>3.1707999999999998</v>
      </c>
      <c r="Q980">
        <f t="shared" si="15"/>
        <v>132.11164639852092</v>
      </c>
    </row>
    <row r="981" spans="1:17" x14ac:dyDescent="0.2">
      <c r="A981" s="32">
        <v>44144</v>
      </c>
      <c r="B981" s="33">
        <v>0.40972222222222199</v>
      </c>
      <c r="C981" t="s">
        <v>397</v>
      </c>
      <c r="D981" t="s">
        <v>384</v>
      </c>
      <c r="E981">
        <v>1</v>
      </c>
      <c r="F981">
        <v>1.5</v>
      </c>
      <c r="G981" t="s">
        <v>286</v>
      </c>
      <c r="H981">
        <v>8</v>
      </c>
      <c r="I981">
        <v>1</v>
      </c>
      <c r="K981" t="str">
        <f>VLOOKUP(G981,species.lookup!$A$2:$I$108,2,0)</f>
        <v>Yellowtail Snapper</v>
      </c>
      <c r="L981" t="str">
        <f>VLOOKUP(G981,species.lookup!$A$2:$I$108,3,0)</f>
        <v>Ocyurus chrysurus</v>
      </c>
      <c r="M981" t="str">
        <f>VLOOKUP(G981,species.lookup!$A$2:$I$108,4,0)</f>
        <v>Lutjanidae</v>
      </c>
      <c r="N981" t="str">
        <f>VLOOKUP(G981,species.lookup!$A$2:$I$108,5,0)</f>
        <v>Carnivores</v>
      </c>
      <c r="O981">
        <f>VLOOKUP(G981,species.lookup!$A$2:$I$108,6,0)</f>
        <v>4.0500000000000001E-2</v>
      </c>
      <c r="P981">
        <f>VLOOKUP(G981,species.lookup!$A$2:$I$108,7,0)</f>
        <v>2.718</v>
      </c>
      <c r="Q981">
        <f t="shared" si="15"/>
        <v>11.535956450223555</v>
      </c>
    </row>
    <row r="982" spans="1:17" x14ac:dyDescent="0.2">
      <c r="A982" s="32">
        <v>44144</v>
      </c>
      <c r="B982" s="33">
        <v>0.40972222222222199</v>
      </c>
      <c r="C982" t="s">
        <v>397</v>
      </c>
      <c r="D982" t="s">
        <v>384</v>
      </c>
      <c r="E982">
        <v>1</v>
      </c>
      <c r="F982">
        <v>1.5</v>
      </c>
      <c r="G982" t="s">
        <v>222</v>
      </c>
      <c r="H982">
        <v>14</v>
      </c>
      <c r="I982">
        <v>1</v>
      </c>
      <c r="K982" t="str">
        <f>VLOOKUP(G982,species.lookup!$A$2:$I$108,2,0)</f>
        <v>Longspine squirrelfish</v>
      </c>
      <c r="L982" t="str">
        <f>VLOOKUP(G982,species.lookup!$A$2:$I$108,3,0)</f>
        <v>Holocentrus rufus</v>
      </c>
      <c r="M982" t="str">
        <f>VLOOKUP(G982,species.lookup!$A$2:$I$108,4,0)</f>
        <v>Holocentridae</v>
      </c>
      <c r="N982" t="str">
        <f>VLOOKUP(G982,species.lookup!$A$2:$I$108,5,0)</f>
        <v>Carnivores</v>
      </c>
      <c r="O982">
        <f>VLOOKUP(G982,species.lookup!$A$2:$I$108,6,0)</f>
        <v>1.1480000000000001E-2</v>
      </c>
      <c r="P982">
        <f>VLOOKUP(G982,species.lookup!$A$2:$I$108,7,0)</f>
        <v>2.89</v>
      </c>
      <c r="Q982">
        <f t="shared" si="15"/>
        <v>23.564157192149512</v>
      </c>
    </row>
    <row r="983" spans="1:17" x14ac:dyDescent="0.2">
      <c r="A983" s="32">
        <v>44144</v>
      </c>
      <c r="B983" s="33">
        <v>0.40972222222222199</v>
      </c>
      <c r="C983" t="s">
        <v>397</v>
      </c>
      <c r="D983" t="s">
        <v>384</v>
      </c>
      <c r="E983">
        <v>1</v>
      </c>
      <c r="F983">
        <v>1.5</v>
      </c>
      <c r="G983" t="s">
        <v>346</v>
      </c>
      <c r="H983">
        <v>4</v>
      </c>
      <c r="I983">
        <v>2</v>
      </c>
      <c r="J983" t="s">
        <v>385</v>
      </c>
      <c r="K983" t="str">
        <f>VLOOKUP(G983,species.lookup!$A$2:$I$108,2,0)</f>
        <v>Stoplight Parrotfish</v>
      </c>
      <c r="L983" t="str">
        <f>VLOOKUP(G983,species.lookup!$A$2:$I$108,3,0)</f>
        <v>Sparisoma viride</v>
      </c>
      <c r="M983" t="str">
        <f>VLOOKUP(G983,species.lookup!$A$2:$I$108,4,0)</f>
        <v>Scaridae</v>
      </c>
      <c r="N983" t="str">
        <f>VLOOKUP(G983,species.lookup!$A$2:$I$108,5,0)</f>
        <v>Herbivores</v>
      </c>
      <c r="O983">
        <f>VLOOKUP(G983,species.lookup!$A$2:$I$108,6,0)</f>
        <v>2.5000000000000001E-2</v>
      </c>
      <c r="P983">
        <f>VLOOKUP(G983,species.lookup!$A$2:$I$108,7,0)</f>
        <v>2.9214000000000002</v>
      </c>
      <c r="Q983">
        <f t="shared" si="15"/>
        <v>1.4348221330880631</v>
      </c>
    </row>
    <row r="984" spans="1:17" x14ac:dyDescent="0.2">
      <c r="A984" s="32">
        <v>44144</v>
      </c>
      <c r="B984" s="33">
        <v>0.40972222222222199</v>
      </c>
      <c r="C984" t="s">
        <v>397</v>
      </c>
      <c r="D984" t="s">
        <v>384</v>
      </c>
      <c r="E984">
        <v>1</v>
      </c>
      <c r="F984">
        <v>1.5</v>
      </c>
      <c r="G984" t="s">
        <v>346</v>
      </c>
      <c r="H984">
        <v>8</v>
      </c>
      <c r="I984">
        <v>1</v>
      </c>
      <c r="J984" t="s">
        <v>385</v>
      </c>
      <c r="K984" t="str">
        <f>VLOOKUP(G984,species.lookup!$A$2:$I$108,2,0)</f>
        <v>Stoplight Parrotfish</v>
      </c>
      <c r="L984" t="str">
        <f>VLOOKUP(G984,species.lookup!$A$2:$I$108,3,0)</f>
        <v>Sparisoma viride</v>
      </c>
      <c r="M984" t="str">
        <f>VLOOKUP(G984,species.lookup!$A$2:$I$108,4,0)</f>
        <v>Scaridae</v>
      </c>
      <c r="N984" t="str">
        <f>VLOOKUP(G984,species.lookup!$A$2:$I$108,5,0)</f>
        <v>Herbivores</v>
      </c>
      <c r="O984">
        <f>VLOOKUP(G984,species.lookup!$A$2:$I$108,6,0)</f>
        <v>2.5000000000000001E-2</v>
      </c>
      <c r="P984">
        <f>VLOOKUP(G984,species.lookup!$A$2:$I$108,7,0)</f>
        <v>2.9214000000000002</v>
      </c>
      <c r="Q984">
        <f t="shared" si="15"/>
        <v>10.869938743553069</v>
      </c>
    </row>
    <row r="985" spans="1:17" x14ac:dyDescent="0.2">
      <c r="A985" s="32">
        <v>44144</v>
      </c>
      <c r="B985" s="33">
        <v>0.40972222222222199</v>
      </c>
      <c r="C985" t="s">
        <v>397</v>
      </c>
      <c r="D985" t="s">
        <v>384</v>
      </c>
      <c r="E985">
        <v>1</v>
      </c>
      <c r="F985">
        <v>1.5</v>
      </c>
      <c r="G985" t="s">
        <v>374</v>
      </c>
      <c r="H985">
        <v>12</v>
      </c>
      <c r="I985">
        <v>2</v>
      </c>
      <c r="K985" t="str">
        <f>VLOOKUP(G985,species.lookup!$A$2:$I$108,2,0)</f>
        <v>Bluehead Wrasse</v>
      </c>
      <c r="L985" t="str">
        <f>VLOOKUP(G985,species.lookup!$A$2:$I$108,3,0)</f>
        <v>Thalassoma bifasciatum</v>
      </c>
      <c r="M985" t="str">
        <f>VLOOKUP(G985,species.lookup!$A$2:$I$108,4,0)</f>
        <v>Labridae</v>
      </c>
      <c r="N985" t="str">
        <f>VLOOKUP(G985,species.lookup!$A$2:$I$108,5,0)</f>
        <v>Carnivores</v>
      </c>
      <c r="O985">
        <f>VLOOKUP(G985,species.lookup!$A$2:$I$108,6,0)</f>
        <v>8.9099999999999995E-3</v>
      </c>
      <c r="P985">
        <f>VLOOKUP(G985,species.lookup!$A$2:$I$108,7,0)</f>
        <v>3.01</v>
      </c>
      <c r="Q985">
        <f t="shared" si="15"/>
        <v>15.783861253601465</v>
      </c>
    </row>
    <row r="986" spans="1:17" x14ac:dyDescent="0.2">
      <c r="A986" s="32">
        <v>44144</v>
      </c>
      <c r="B986" s="33">
        <v>0.40972222222222199</v>
      </c>
      <c r="C986" t="s">
        <v>397</v>
      </c>
      <c r="D986" t="s">
        <v>384</v>
      </c>
      <c r="E986">
        <v>2</v>
      </c>
      <c r="F986">
        <v>1.5</v>
      </c>
      <c r="G986" t="s">
        <v>286</v>
      </c>
      <c r="H986">
        <v>8</v>
      </c>
      <c r="I986">
        <v>3</v>
      </c>
      <c r="K986" t="str">
        <f>VLOOKUP(G986,species.lookup!$A$2:$I$108,2,0)</f>
        <v>Yellowtail Snapper</v>
      </c>
      <c r="L986" t="str">
        <f>VLOOKUP(G986,species.lookup!$A$2:$I$108,3,0)</f>
        <v>Ocyurus chrysurus</v>
      </c>
      <c r="M986" t="str">
        <f>VLOOKUP(G986,species.lookup!$A$2:$I$108,4,0)</f>
        <v>Lutjanidae</v>
      </c>
      <c r="N986" t="str">
        <f>VLOOKUP(G986,species.lookup!$A$2:$I$108,5,0)</f>
        <v>Carnivores</v>
      </c>
      <c r="O986">
        <f>VLOOKUP(G986,species.lookup!$A$2:$I$108,6,0)</f>
        <v>4.0500000000000001E-2</v>
      </c>
      <c r="P986">
        <f>VLOOKUP(G986,species.lookup!$A$2:$I$108,7,0)</f>
        <v>2.718</v>
      </c>
      <c r="Q986">
        <f t="shared" si="15"/>
        <v>11.535956450223555</v>
      </c>
    </row>
    <row r="987" spans="1:17" x14ac:dyDescent="0.2">
      <c r="A987" s="32">
        <v>44144</v>
      </c>
      <c r="B987" s="33">
        <v>0.40972222222222199</v>
      </c>
      <c r="C987" t="s">
        <v>397</v>
      </c>
      <c r="D987" t="s">
        <v>384</v>
      </c>
      <c r="E987">
        <v>2</v>
      </c>
      <c r="F987">
        <v>1.5</v>
      </c>
      <c r="G987" t="s">
        <v>286</v>
      </c>
      <c r="H987">
        <v>6</v>
      </c>
      <c r="I987">
        <v>1</v>
      </c>
      <c r="K987" t="str">
        <f>VLOOKUP(G987,species.lookup!$A$2:$I$108,2,0)</f>
        <v>Yellowtail Snapper</v>
      </c>
      <c r="L987" t="str">
        <f>VLOOKUP(G987,species.lookup!$A$2:$I$108,3,0)</f>
        <v>Ocyurus chrysurus</v>
      </c>
      <c r="M987" t="str">
        <f>VLOOKUP(G987,species.lookup!$A$2:$I$108,4,0)</f>
        <v>Lutjanidae</v>
      </c>
      <c r="N987" t="str">
        <f>VLOOKUP(G987,species.lookup!$A$2:$I$108,5,0)</f>
        <v>Carnivores</v>
      </c>
      <c r="O987">
        <f>VLOOKUP(G987,species.lookup!$A$2:$I$108,6,0)</f>
        <v>4.0500000000000001E-2</v>
      </c>
      <c r="P987">
        <f>VLOOKUP(G987,species.lookup!$A$2:$I$108,7,0)</f>
        <v>2.718</v>
      </c>
      <c r="Q987">
        <f t="shared" si="15"/>
        <v>5.278008943109243</v>
      </c>
    </row>
    <row r="988" spans="1:17" x14ac:dyDescent="0.2">
      <c r="A988" s="32">
        <v>44144</v>
      </c>
      <c r="B988" s="33">
        <v>0.40972222222222199</v>
      </c>
      <c r="C988" t="s">
        <v>397</v>
      </c>
      <c r="D988" t="s">
        <v>384</v>
      </c>
      <c r="E988">
        <v>2</v>
      </c>
      <c r="F988">
        <v>1.5</v>
      </c>
      <c r="G988" t="s">
        <v>172</v>
      </c>
      <c r="H988">
        <v>10</v>
      </c>
      <c r="I988">
        <v>1</v>
      </c>
      <c r="K988" t="str">
        <f>VLOOKUP(G988,species.lookup!$A$2:$I$108,2,0)</f>
        <v>French Grunt</v>
      </c>
      <c r="L988" t="str">
        <f>VLOOKUP(G988,species.lookup!$A$2:$I$108,3,0)</f>
        <v>Haemulon flavolineatum</v>
      </c>
      <c r="M988" t="str">
        <f>VLOOKUP(G988,species.lookup!$A$2:$I$108,4,0)</f>
        <v>Haemulidae</v>
      </c>
      <c r="N988" t="str">
        <f>VLOOKUP(G988,species.lookup!$A$2:$I$108,5,0)</f>
        <v>Carnivores</v>
      </c>
      <c r="O988">
        <f>VLOOKUP(G988,species.lookup!$A$2:$I$108,6,0)</f>
        <v>1.2699999999999999E-2</v>
      </c>
      <c r="P988">
        <f>VLOOKUP(G988,species.lookup!$A$2:$I$108,7,0)</f>
        <v>3.1581000000000001</v>
      </c>
      <c r="Q988">
        <f t="shared" si="15"/>
        <v>18.276949882608324</v>
      </c>
    </row>
    <row r="989" spans="1:17" x14ac:dyDescent="0.2">
      <c r="A989" s="32">
        <v>44144</v>
      </c>
      <c r="B989" s="33">
        <v>0.40972222222222199</v>
      </c>
      <c r="C989" t="s">
        <v>397</v>
      </c>
      <c r="D989" t="s">
        <v>384</v>
      </c>
      <c r="E989">
        <v>2</v>
      </c>
      <c r="F989">
        <v>1.5</v>
      </c>
      <c r="G989" t="s">
        <v>181</v>
      </c>
      <c r="H989">
        <v>10</v>
      </c>
      <c r="I989">
        <v>10</v>
      </c>
      <c r="K989" t="str">
        <f>VLOOKUP(G989,species.lookup!$A$2:$I$108,2,0)</f>
        <v>Bluestriped Grunt</v>
      </c>
      <c r="L989" t="str">
        <f>VLOOKUP(G989,species.lookup!$A$2:$I$108,3,0)</f>
        <v>Haemulon sciurus</v>
      </c>
      <c r="M989" t="str">
        <f>VLOOKUP(G989,species.lookup!$A$2:$I$108,4,0)</f>
        <v>Haemulidae</v>
      </c>
      <c r="N989" t="str">
        <f>VLOOKUP(G989,species.lookup!$A$2:$I$108,5,0)</f>
        <v>Carnivores</v>
      </c>
      <c r="O989">
        <f>VLOOKUP(G989,species.lookup!$A$2:$I$108,6,0)</f>
        <v>1.9400000000000001E-2</v>
      </c>
      <c r="P989">
        <f>VLOOKUP(G989,species.lookup!$A$2:$I$108,7,0)</f>
        <v>2.9996</v>
      </c>
      <c r="Q989">
        <f t="shared" si="15"/>
        <v>19.382140165698566</v>
      </c>
    </row>
    <row r="990" spans="1:17" x14ac:dyDescent="0.2">
      <c r="A990" s="32">
        <v>44144</v>
      </c>
      <c r="B990" s="33">
        <v>0.40972222222222199</v>
      </c>
      <c r="C990" t="s">
        <v>397</v>
      </c>
      <c r="D990" t="s">
        <v>384</v>
      </c>
      <c r="E990">
        <v>2</v>
      </c>
      <c r="F990">
        <v>1.5</v>
      </c>
      <c r="G990" t="s">
        <v>181</v>
      </c>
      <c r="H990">
        <v>8</v>
      </c>
      <c r="I990">
        <v>10</v>
      </c>
      <c r="K990" t="str">
        <f>VLOOKUP(G990,species.lookup!$A$2:$I$108,2,0)</f>
        <v>Bluestriped Grunt</v>
      </c>
      <c r="L990" t="str">
        <f>VLOOKUP(G990,species.lookup!$A$2:$I$108,3,0)</f>
        <v>Haemulon sciurus</v>
      </c>
      <c r="M990" t="str">
        <f>VLOOKUP(G990,species.lookup!$A$2:$I$108,4,0)</f>
        <v>Haemulidae</v>
      </c>
      <c r="N990" t="str">
        <f>VLOOKUP(G990,species.lookup!$A$2:$I$108,5,0)</f>
        <v>Carnivores</v>
      </c>
      <c r="O990">
        <f>VLOOKUP(G990,species.lookup!$A$2:$I$108,6,0)</f>
        <v>1.9400000000000001E-2</v>
      </c>
      <c r="P990">
        <f>VLOOKUP(G990,species.lookup!$A$2:$I$108,7,0)</f>
        <v>2.9996</v>
      </c>
      <c r="Q990">
        <f t="shared" si="15"/>
        <v>9.9245415642849117</v>
      </c>
    </row>
    <row r="991" spans="1:17" x14ac:dyDescent="0.2">
      <c r="A991" s="32">
        <v>44144</v>
      </c>
      <c r="B991" s="33">
        <v>0.40972222222222199</v>
      </c>
      <c r="C991" t="s">
        <v>397</v>
      </c>
      <c r="D991" t="s">
        <v>384</v>
      </c>
      <c r="E991">
        <v>2</v>
      </c>
      <c r="F991">
        <v>1.5</v>
      </c>
      <c r="G991" t="s">
        <v>181</v>
      </c>
      <c r="H991">
        <v>9</v>
      </c>
      <c r="I991">
        <v>2</v>
      </c>
      <c r="K991" t="str">
        <f>VLOOKUP(G991,species.lookup!$A$2:$I$108,2,0)</f>
        <v>Bluestriped Grunt</v>
      </c>
      <c r="L991" t="str">
        <f>VLOOKUP(G991,species.lookup!$A$2:$I$108,3,0)</f>
        <v>Haemulon sciurus</v>
      </c>
      <c r="M991" t="str">
        <f>VLOOKUP(G991,species.lookup!$A$2:$I$108,4,0)</f>
        <v>Haemulidae</v>
      </c>
      <c r="N991" t="str">
        <f>VLOOKUP(G991,species.lookup!$A$2:$I$108,5,0)</f>
        <v>Carnivores</v>
      </c>
      <c r="O991">
        <f>VLOOKUP(G991,species.lookup!$A$2:$I$108,6,0)</f>
        <v>1.9400000000000001E-2</v>
      </c>
      <c r="P991">
        <f>VLOOKUP(G991,species.lookup!$A$2:$I$108,7,0)</f>
        <v>2.9996</v>
      </c>
      <c r="Q991">
        <f t="shared" si="15"/>
        <v>14.130175673284006</v>
      </c>
    </row>
    <row r="992" spans="1:17" x14ac:dyDescent="0.2">
      <c r="A992" s="32">
        <v>44144</v>
      </c>
      <c r="B992" s="33">
        <v>0.40972222222222199</v>
      </c>
      <c r="C992" t="s">
        <v>397</v>
      </c>
      <c r="D992" t="s">
        <v>384</v>
      </c>
      <c r="E992">
        <v>2</v>
      </c>
      <c r="F992">
        <v>1.5</v>
      </c>
      <c r="G992" t="s">
        <v>225</v>
      </c>
      <c r="H992">
        <v>5</v>
      </c>
      <c r="I992">
        <v>1</v>
      </c>
      <c r="K992" t="str">
        <f>VLOOKUP(G992,species.lookup!$A$2:$I$108,2,0)</f>
        <v>Hamlet spp.</v>
      </c>
      <c r="L992" t="str">
        <f>VLOOKUP(G992,species.lookup!$A$2:$I$108,3,0)</f>
        <v>Hypoplectrus puella</v>
      </c>
      <c r="M992" t="str">
        <f>VLOOKUP(G992,species.lookup!$A$2:$I$108,4,0)</f>
        <v>Serranidae</v>
      </c>
      <c r="N992" t="str">
        <f>VLOOKUP(G992,species.lookup!$A$2:$I$108,5,0)</f>
        <v>Carnivores</v>
      </c>
      <c r="O992">
        <f>VLOOKUP(G992,species.lookup!$A$2:$I$108,6,0)</f>
        <v>1.7780000000000001E-2</v>
      </c>
      <c r="P992">
        <f>VLOOKUP(G992,species.lookup!$A$2:$I$108,7,0)</f>
        <v>3.03</v>
      </c>
      <c r="Q992">
        <f t="shared" si="15"/>
        <v>2.3324420895012303</v>
      </c>
    </row>
    <row r="993" spans="1:17" x14ac:dyDescent="0.2">
      <c r="A993" s="32">
        <v>44144</v>
      </c>
      <c r="B993" s="33">
        <v>0.40972222222222199</v>
      </c>
      <c r="C993" t="s">
        <v>397</v>
      </c>
      <c r="D993" t="s">
        <v>384</v>
      </c>
      <c r="E993">
        <v>2</v>
      </c>
      <c r="F993">
        <v>1.5</v>
      </c>
      <c r="G993" t="s">
        <v>365</v>
      </c>
      <c r="H993">
        <v>3</v>
      </c>
      <c r="I993">
        <v>1</v>
      </c>
      <c r="K993" t="str">
        <f>VLOOKUP(G993,species.lookup!$A$2:$I$108,2,0)</f>
        <v>3-spot Damselfish</v>
      </c>
      <c r="L993" t="str">
        <f>VLOOKUP(G993,species.lookup!$A$2:$I$108,3,0)</f>
        <v>Stegastes planifrons</v>
      </c>
      <c r="M993" t="str">
        <f>VLOOKUP(G993,species.lookup!$A$2:$I$108,4,0)</f>
        <v>Pomacentridae</v>
      </c>
      <c r="N993" t="str">
        <f>VLOOKUP(G993,species.lookup!$A$2:$I$108,5,0)</f>
        <v>Omnivores</v>
      </c>
      <c r="O993">
        <f>VLOOKUP(G993,species.lookup!$A$2:$I$108,6,0)</f>
        <v>2.188E-2</v>
      </c>
      <c r="P993">
        <f>VLOOKUP(G993,species.lookup!$A$2:$I$108,7,0)</f>
        <v>2.96</v>
      </c>
      <c r="Q993">
        <f t="shared" si="15"/>
        <v>0.56536150138828423</v>
      </c>
    </row>
    <row r="994" spans="1:17" x14ac:dyDescent="0.2">
      <c r="A994" s="32">
        <v>44144</v>
      </c>
      <c r="B994" s="33">
        <v>0.40972222222222199</v>
      </c>
      <c r="C994" t="s">
        <v>397</v>
      </c>
      <c r="D994" t="s">
        <v>384</v>
      </c>
      <c r="E994">
        <v>2</v>
      </c>
      <c r="F994">
        <v>1.5</v>
      </c>
      <c r="G994" t="s">
        <v>365</v>
      </c>
      <c r="H994">
        <v>5</v>
      </c>
      <c r="I994">
        <v>2</v>
      </c>
      <c r="K994" t="str">
        <f>VLOOKUP(G994,species.lookup!$A$2:$I$108,2,0)</f>
        <v>3-spot Damselfish</v>
      </c>
      <c r="L994" t="str">
        <f>VLOOKUP(G994,species.lookup!$A$2:$I$108,3,0)</f>
        <v>Stegastes planifrons</v>
      </c>
      <c r="M994" t="str">
        <f>VLOOKUP(G994,species.lookup!$A$2:$I$108,4,0)</f>
        <v>Pomacentridae</v>
      </c>
      <c r="N994" t="str">
        <f>VLOOKUP(G994,species.lookup!$A$2:$I$108,5,0)</f>
        <v>Omnivores</v>
      </c>
      <c r="O994">
        <f>VLOOKUP(G994,species.lookup!$A$2:$I$108,6,0)</f>
        <v>2.188E-2</v>
      </c>
      <c r="P994">
        <f>VLOOKUP(G994,species.lookup!$A$2:$I$108,7,0)</f>
        <v>2.96</v>
      </c>
      <c r="Q994">
        <f t="shared" si="15"/>
        <v>2.5644753591955127</v>
      </c>
    </row>
    <row r="995" spans="1:17" x14ac:dyDescent="0.2">
      <c r="A995" s="32">
        <v>44144</v>
      </c>
      <c r="B995" s="33">
        <v>0.40972222222222199</v>
      </c>
      <c r="C995" t="s">
        <v>397</v>
      </c>
      <c r="D995" t="s">
        <v>384</v>
      </c>
      <c r="E995">
        <v>2</v>
      </c>
      <c r="F995">
        <v>1.5</v>
      </c>
      <c r="G995" t="s">
        <v>286</v>
      </c>
      <c r="H995">
        <v>12</v>
      </c>
      <c r="I995">
        <v>1</v>
      </c>
      <c r="K995" t="str">
        <f>VLOOKUP(G995,species.lookup!$A$2:$I$108,2,0)</f>
        <v>Yellowtail Snapper</v>
      </c>
      <c r="L995" t="str">
        <f>VLOOKUP(G995,species.lookup!$A$2:$I$108,3,0)</f>
        <v>Ocyurus chrysurus</v>
      </c>
      <c r="M995" t="str">
        <f>VLOOKUP(G995,species.lookup!$A$2:$I$108,4,0)</f>
        <v>Lutjanidae</v>
      </c>
      <c r="N995" t="str">
        <f>VLOOKUP(G995,species.lookup!$A$2:$I$108,5,0)</f>
        <v>Carnivores</v>
      </c>
      <c r="O995">
        <f>VLOOKUP(G995,species.lookup!$A$2:$I$108,6,0)</f>
        <v>4.0500000000000001E-2</v>
      </c>
      <c r="P995">
        <f>VLOOKUP(G995,species.lookup!$A$2:$I$108,7,0)</f>
        <v>2.718</v>
      </c>
      <c r="Q995">
        <f t="shared" si="15"/>
        <v>34.727190543401591</v>
      </c>
    </row>
    <row r="996" spans="1:17" x14ac:dyDescent="0.2">
      <c r="A996" s="32">
        <v>44144</v>
      </c>
      <c r="B996" s="33">
        <v>0.40972222222222199</v>
      </c>
      <c r="C996" t="s">
        <v>397</v>
      </c>
      <c r="D996" t="s">
        <v>384</v>
      </c>
      <c r="E996">
        <v>2</v>
      </c>
      <c r="F996">
        <v>1.5</v>
      </c>
      <c r="G996" t="s">
        <v>286</v>
      </c>
      <c r="H996">
        <v>10</v>
      </c>
      <c r="I996">
        <v>1</v>
      </c>
      <c r="K996" t="str">
        <f>VLOOKUP(G996,species.lookup!$A$2:$I$108,2,0)</f>
        <v>Yellowtail Snapper</v>
      </c>
      <c r="L996" t="str">
        <f>VLOOKUP(G996,species.lookup!$A$2:$I$108,3,0)</f>
        <v>Ocyurus chrysurus</v>
      </c>
      <c r="M996" t="str">
        <f>VLOOKUP(G996,species.lookup!$A$2:$I$108,4,0)</f>
        <v>Lutjanidae</v>
      </c>
      <c r="N996" t="str">
        <f>VLOOKUP(G996,species.lookup!$A$2:$I$108,5,0)</f>
        <v>Carnivores</v>
      </c>
      <c r="O996">
        <f>VLOOKUP(G996,species.lookup!$A$2:$I$108,6,0)</f>
        <v>4.0500000000000001E-2</v>
      </c>
      <c r="P996">
        <f>VLOOKUP(G996,species.lookup!$A$2:$I$108,7,0)</f>
        <v>2.718</v>
      </c>
      <c r="Q996">
        <f t="shared" si="15"/>
        <v>21.157045654464355</v>
      </c>
    </row>
    <row r="997" spans="1:17" x14ac:dyDescent="0.2">
      <c r="A997" s="32">
        <v>44144</v>
      </c>
      <c r="B997" s="33">
        <v>0.40972222222222199</v>
      </c>
      <c r="C997" t="s">
        <v>397</v>
      </c>
      <c r="D997" t="s">
        <v>384</v>
      </c>
      <c r="E997">
        <v>2</v>
      </c>
      <c r="F997">
        <v>1.5</v>
      </c>
      <c r="G997" t="s">
        <v>111</v>
      </c>
      <c r="H997">
        <v>5</v>
      </c>
      <c r="I997">
        <v>1</v>
      </c>
      <c r="K997" t="str">
        <f>VLOOKUP(G997,species.lookup!$A$2:$I$108,2,0)</f>
        <v>Foureye Butterflyfish</v>
      </c>
      <c r="L997" t="str">
        <f>VLOOKUP(G997,species.lookup!$A$2:$I$108,3,0)</f>
        <v>Chaetodon capistratus</v>
      </c>
      <c r="M997" t="str">
        <f>VLOOKUP(G997,species.lookup!$A$2:$I$108,4,0)</f>
        <v>Chaetodontidae</v>
      </c>
      <c r="N997" t="str">
        <f>VLOOKUP(G997,species.lookup!$A$2:$I$108,5,0)</f>
        <v>Carnivores</v>
      </c>
      <c r="O997">
        <f>VLOOKUP(G997,species.lookup!$A$2:$I$108,6,0)</f>
        <v>2.1999999999999999E-2</v>
      </c>
      <c r="P997">
        <f>VLOOKUP(G997,species.lookup!$A$2:$I$108,7,0)</f>
        <v>3.1897000000000002</v>
      </c>
      <c r="Q997">
        <f t="shared" si="15"/>
        <v>3.7318768485776825</v>
      </c>
    </row>
    <row r="998" spans="1:17" x14ac:dyDescent="0.2">
      <c r="A998" s="32">
        <v>44144</v>
      </c>
      <c r="B998" s="33">
        <v>0.40972222222222199</v>
      </c>
      <c r="C998" t="s">
        <v>397</v>
      </c>
      <c r="D998" t="s">
        <v>384</v>
      </c>
      <c r="E998">
        <v>2</v>
      </c>
      <c r="F998">
        <v>1.5</v>
      </c>
      <c r="G998" t="s">
        <v>191</v>
      </c>
      <c r="H998">
        <v>10</v>
      </c>
      <c r="I998">
        <v>1</v>
      </c>
      <c r="K998" t="str">
        <f>VLOOKUP(G998,species.lookup!$A$2:$I$108,2,0)</f>
        <v>Slippery Dick</v>
      </c>
      <c r="L998" t="str">
        <f>VLOOKUP(G998,species.lookup!$A$2:$I$108,3,0)</f>
        <v>Halichoeres bivittatus</v>
      </c>
      <c r="M998" t="str">
        <f>VLOOKUP(G998,species.lookup!$A$2:$I$108,4,0)</f>
        <v>Labridae</v>
      </c>
      <c r="N998" t="str">
        <f>VLOOKUP(G998,species.lookup!$A$2:$I$108,5,0)</f>
        <v>Carnivores</v>
      </c>
      <c r="O998">
        <f>VLOOKUP(G998,species.lookup!$A$2:$I$108,6,0)</f>
        <v>9.3299999999999998E-3</v>
      </c>
      <c r="P998">
        <f>VLOOKUP(G998,species.lookup!$A$2:$I$108,7,0)</f>
        <v>3.06</v>
      </c>
      <c r="Q998">
        <f t="shared" si="15"/>
        <v>10.712273288565926</v>
      </c>
    </row>
    <row r="999" spans="1:17" x14ac:dyDescent="0.2">
      <c r="A999" s="32">
        <v>44144</v>
      </c>
      <c r="B999" s="33">
        <v>0.40972222222222199</v>
      </c>
      <c r="C999" t="s">
        <v>397</v>
      </c>
      <c r="D999" t="s">
        <v>384</v>
      </c>
      <c r="E999">
        <v>2</v>
      </c>
      <c r="F999">
        <v>1.5</v>
      </c>
      <c r="G999" t="s">
        <v>330</v>
      </c>
      <c r="H999">
        <v>6</v>
      </c>
      <c r="I999">
        <v>2</v>
      </c>
      <c r="K999" t="str">
        <f>VLOOKUP(G999,species.lookup!$A$2:$I$108,2,0)</f>
        <v>Greenblotch Parrotfish</v>
      </c>
      <c r="L999" t="str">
        <f>VLOOKUP(G999,species.lookup!$A$2:$I$108,3,0)</f>
        <v>Sparisoma atomarium</v>
      </c>
      <c r="M999" t="str">
        <f>VLOOKUP(G999,species.lookup!$A$2:$I$108,4,0)</f>
        <v>Scaridae</v>
      </c>
      <c r="N999" t="str">
        <f>VLOOKUP(G999,species.lookup!$A$2:$I$108,5,0)</f>
        <v>Herbivores</v>
      </c>
      <c r="O999">
        <f>VLOOKUP(G999,species.lookup!$A$2:$I$108,6,0)</f>
        <v>1.21E-2</v>
      </c>
      <c r="P999">
        <f>VLOOKUP(G999,species.lookup!$A$2:$I$108,7,0)</f>
        <v>3.0274999999999999</v>
      </c>
      <c r="Q999">
        <f t="shared" si="15"/>
        <v>2.7456064148190644</v>
      </c>
    </row>
    <row r="1000" spans="1:17" x14ac:dyDescent="0.2">
      <c r="A1000" s="32">
        <v>44144</v>
      </c>
      <c r="B1000" s="33">
        <v>0.40972222222222199</v>
      </c>
      <c r="C1000" t="s">
        <v>397</v>
      </c>
      <c r="D1000" t="s">
        <v>384</v>
      </c>
      <c r="E1000">
        <v>2</v>
      </c>
      <c r="F1000">
        <v>1.5</v>
      </c>
      <c r="G1000" t="s">
        <v>334</v>
      </c>
      <c r="H1000">
        <v>9</v>
      </c>
      <c r="I1000">
        <v>2</v>
      </c>
      <c r="J1000" t="s">
        <v>385</v>
      </c>
      <c r="K1000" t="str">
        <f>VLOOKUP(G1000,species.lookup!$A$2:$I$108,2,0)</f>
        <v>Redband Parrotfish</v>
      </c>
      <c r="L1000" t="str">
        <f>VLOOKUP(G1000,species.lookup!$A$2:$I$108,3,0)</f>
        <v>Sparisoma aurofrenatum</v>
      </c>
      <c r="M1000" t="str">
        <f>VLOOKUP(G1000,species.lookup!$A$2:$I$108,4,0)</f>
        <v>Scaridae</v>
      </c>
      <c r="N1000" t="str">
        <f>VLOOKUP(G1000,species.lookup!$A$2:$I$108,5,0)</f>
        <v>Herbivores</v>
      </c>
      <c r="O1000">
        <f>VLOOKUP(G1000,species.lookup!$A$2:$I$108,6,0)</f>
        <v>4.5999999999999999E-3</v>
      </c>
      <c r="P1000">
        <f>VLOOKUP(G1000,species.lookup!$A$2:$I$108,7,0)</f>
        <v>3.4291</v>
      </c>
      <c r="Q1000">
        <f t="shared" si="15"/>
        <v>8.6089625938103325</v>
      </c>
    </row>
    <row r="1001" spans="1:17" x14ac:dyDescent="0.2">
      <c r="A1001" s="32">
        <v>44144</v>
      </c>
      <c r="B1001" s="33">
        <v>0.40972222222222199</v>
      </c>
      <c r="C1001" t="s">
        <v>397</v>
      </c>
      <c r="D1001" t="s">
        <v>384</v>
      </c>
      <c r="E1001">
        <v>2</v>
      </c>
      <c r="F1001">
        <v>1.5</v>
      </c>
      <c r="G1001" t="s">
        <v>191</v>
      </c>
      <c r="H1001">
        <v>12</v>
      </c>
      <c r="I1001">
        <v>1</v>
      </c>
      <c r="K1001" t="str">
        <f>VLOOKUP(G1001,species.lookup!$A$2:$I$108,2,0)</f>
        <v>Slippery Dick</v>
      </c>
      <c r="L1001" t="str">
        <f>VLOOKUP(G1001,species.lookup!$A$2:$I$108,3,0)</f>
        <v>Halichoeres bivittatus</v>
      </c>
      <c r="M1001" t="str">
        <f>VLOOKUP(G1001,species.lookup!$A$2:$I$108,4,0)</f>
        <v>Labridae</v>
      </c>
      <c r="N1001" t="str">
        <f>VLOOKUP(G1001,species.lookup!$A$2:$I$108,5,0)</f>
        <v>Carnivores</v>
      </c>
      <c r="O1001">
        <f>VLOOKUP(G1001,species.lookup!$A$2:$I$108,6,0)</f>
        <v>9.3299999999999998E-3</v>
      </c>
      <c r="P1001">
        <f>VLOOKUP(G1001,species.lookup!$A$2:$I$108,7,0)</f>
        <v>3.06</v>
      </c>
      <c r="Q1001">
        <f t="shared" si="15"/>
        <v>18.714415031991813</v>
      </c>
    </row>
    <row r="1002" spans="1:17" x14ac:dyDescent="0.2">
      <c r="A1002" s="32">
        <v>44144</v>
      </c>
      <c r="B1002" s="33">
        <v>0.40972222222222199</v>
      </c>
      <c r="C1002" t="s">
        <v>397</v>
      </c>
      <c r="D1002" t="s">
        <v>384</v>
      </c>
      <c r="E1002">
        <v>2</v>
      </c>
      <c r="F1002">
        <v>1.5</v>
      </c>
      <c r="G1002" t="s">
        <v>324</v>
      </c>
      <c r="H1002">
        <v>8</v>
      </c>
      <c r="I1002">
        <v>5</v>
      </c>
      <c r="J1002" t="s">
        <v>385</v>
      </c>
      <c r="K1002" t="str">
        <f>VLOOKUP(G1002,species.lookup!$A$2:$I$108,2,0)</f>
        <v>Queen Parrotfish</v>
      </c>
      <c r="L1002" t="str">
        <f>VLOOKUP(G1002,species.lookup!$A$2:$I$108,3,0)</f>
        <v>Scarus vetula</v>
      </c>
      <c r="M1002" t="str">
        <f>VLOOKUP(G1002,species.lookup!$A$2:$I$108,4,0)</f>
        <v>Scaridae</v>
      </c>
      <c r="N1002" t="str">
        <f>VLOOKUP(G1002,species.lookup!$A$2:$I$108,5,0)</f>
        <v>Herbivores</v>
      </c>
      <c r="O1002">
        <f>VLOOKUP(G1002,species.lookup!$A$2:$I$108,6,0)</f>
        <v>2.5000000000000001E-2</v>
      </c>
      <c r="P1002">
        <f>VLOOKUP(G1002,species.lookup!$A$2:$I$108,7,0)</f>
        <v>2.9214000000000002</v>
      </c>
      <c r="Q1002">
        <f t="shared" si="15"/>
        <v>10.869938743553069</v>
      </c>
    </row>
    <row r="1003" spans="1:17" x14ac:dyDescent="0.2">
      <c r="A1003" s="32">
        <v>44144</v>
      </c>
      <c r="B1003" s="33">
        <v>0.40972222222222199</v>
      </c>
      <c r="C1003" t="s">
        <v>397</v>
      </c>
      <c r="D1003" t="s">
        <v>384</v>
      </c>
      <c r="E1003">
        <v>2</v>
      </c>
      <c r="F1003">
        <v>1.5</v>
      </c>
      <c r="G1003" t="s">
        <v>286</v>
      </c>
      <c r="H1003">
        <v>9</v>
      </c>
      <c r="I1003">
        <v>1</v>
      </c>
      <c r="K1003" t="str">
        <f>VLOOKUP(G1003,species.lookup!$A$2:$I$108,2,0)</f>
        <v>Yellowtail Snapper</v>
      </c>
      <c r="L1003" t="str">
        <f>VLOOKUP(G1003,species.lookup!$A$2:$I$108,3,0)</f>
        <v>Ocyurus chrysurus</v>
      </c>
      <c r="M1003" t="str">
        <f>VLOOKUP(G1003,species.lookup!$A$2:$I$108,4,0)</f>
        <v>Lutjanidae</v>
      </c>
      <c r="N1003" t="str">
        <f>VLOOKUP(G1003,species.lookup!$A$2:$I$108,5,0)</f>
        <v>Carnivores</v>
      </c>
      <c r="O1003">
        <f>VLOOKUP(G1003,species.lookup!$A$2:$I$108,6,0)</f>
        <v>4.0500000000000001E-2</v>
      </c>
      <c r="P1003">
        <f>VLOOKUP(G1003,species.lookup!$A$2:$I$108,7,0)</f>
        <v>2.718</v>
      </c>
      <c r="Q1003">
        <f t="shared" si="15"/>
        <v>15.888619469743274</v>
      </c>
    </row>
    <row r="1004" spans="1:17" x14ac:dyDescent="0.2">
      <c r="A1004" s="32">
        <v>44144</v>
      </c>
      <c r="B1004" s="33">
        <v>0.40972222222222199</v>
      </c>
      <c r="C1004" t="s">
        <v>397</v>
      </c>
      <c r="D1004" t="s">
        <v>384</v>
      </c>
      <c r="E1004">
        <v>2</v>
      </c>
      <c r="F1004">
        <v>1.5</v>
      </c>
      <c r="G1004" t="s">
        <v>286</v>
      </c>
      <c r="H1004">
        <v>10</v>
      </c>
      <c r="I1004">
        <v>2</v>
      </c>
      <c r="K1004" t="str">
        <f>VLOOKUP(G1004,species.lookup!$A$2:$I$108,2,0)</f>
        <v>Yellowtail Snapper</v>
      </c>
      <c r="L1004" t="str">
        <f>VLOOKUP(G1004,species.lookup!$A$2:$I$108,3,0)</f>
        <v>Ocyurus chrysurus</v>
      </c>
      <c r="M1004" t="str">
        <f>VLOOKUP(G1004,species.lookup!$A$2:$I$108,4,0)</f>
        <v>Lutjanidae</v>
      </c>
      <c r="N1004" t="str">
        <f>VLOOKUP(G1004,species.lookup!$A$2:$I$108,5,0)</f>
        <v>Carnivores</v>
      </c>
      <c r="O1004">
        <f>VLOOKUP(G1004,species.lookup!$A$2:$I$108,6,0)</f>
        <v>4.0500000000000001E-2</v>
      </c>
      <c r="P1004">
        <f>VLOOKUP(G1004,species.lookup!$A$2:$I$108,7,0)</f>
        <v>2.718</v>
      </c>
      <c r="Q1004">
        <f t="shared" si="15"/>
        <v>21.157045654464355</v>
      </c>
    </row>
    <row r="1005" spans="1:17" x14ac:dyDescent="0.2">
      <c r="A1005" s="32">
        <v>44144</v>
      </c>
      <c r="B1005" s="33">
        <v>0.40972222222222199</v>
      </c>
      <c r="C1005" t="s">
        <v>397</v>
      </c>
      <c r="D1005" t="s">
        <v>384</v>
      </c>
      <c r="E1005">
        <v>2</v>
      </c>
      <c r="F1005">
        <v>1.5</v>
      </c>
      <c r="G1005" t="s">
        <v>286</v>
      </c>
      <c r="H1005">
        <v>4</v>
      </c>
      <c r="I1005">
        <v>1</v>
      </c>
      <c r="K1005" t="str">
        <f>VLOOKUP(G1005,species.lookup!$A$2:$I$108,2,0)</f>
        <v>Yellowtail Snapper</v>
      </c>
      <c r="L1005" t="str">
        <f>VLOOKUP(G1005,species.lookup!$A$2:$I$108,3,0)</f>
        <v>Ocyurus chrysurus</v>
      </c>
      <c r="M1005" t="str">
        <f>VLOOKUP(G1005,species.lookup!$A$2:$I$108,4,0)</f>
        <v>Lutjanidae</v>
      </c>
      <c r="N1005" t="str">
        <f>VLOOKUP(G1005,species.lookup!$A$2:$I$108,5,0)</f>
        <v>Carnivores</v>
      </c>
      <c r="O1005">
        <f>VLOOKUP(G1005,species.lookup!$A$2:$I$108,6,0)</f>
        <v>4.0500000000000001E-2</v>
      </c>
      <c r="P1005">
        <f>VLOOKUP(G1005,species.lookup!$A$2:$I$108,7,0)</f>
        <v>2.718</v>
      </c>
      <c r="Q1005">
        <f t="shared" si="15"/>
        <v>1.7532913074411556</v>
      </c>
    </row>
    <row r="1006" spans="1:17" x14ac:dyDescent="0.2">
      <c r="A1006" s="32">
        <v>44144</v>
      </c>
      <c r="B1006" s="33">
        <v>0.40972222222222199</v>
      </c>
      <c r="C1006" t="s">
        <v>397</v>
      </c>
      <c r="D1006" t="s">
        <v>384</v>
      </c>
      <c r="E1006">
        <v>2</v>
      </c>
      <c r="F1006">
        <v>1.5</v>
      </c>
      <c r="G1006" t="s">
        <v>286</v>
      </c>
      <c r="H1006">
        <v>14</v>
      </c>
      <c r="I1006">
        <v>1</v>
      </c>
      <c r="K1006" t="str">
        <f>VLOOKUP(G1006,species.lookup!$A$2:$I$108,2,0)</f>
        <v>Yellowtail Snapper</v>
      </c>
      <c r="L1006" t="str">
        <f>VLOOKUP(G1006,species.lookup!$A$2:$I$108,3,0)</f>
        <v>Ocyurus chrysurus</v>
      </c>
      <c r="M1006" t="str">
        <f>VLOOKUP(G1006,species.lookup!$A$2:$I$108,4,0)</f>
        <v>Lutjanidae</v>
      </c>
      <c r="N1006" t="str">
        <f>VLOOKUP(G1006,species.lookup!$A$2:$I$108,5,0)</f>
        <v>Carnivores</v>
      </c>
      <c r="O1006">
        <f>VLOOKUP(G1006,species.lookup!$A$2:$I$108,6,0)</f>
        <v>4.0500000000000001E-2</v>
      </c>
      <c r="P1006">
        <f>VLOOKUP(G1006,species.lookup!$A$2:$I$108,7,0)</f>
        <v>2.718</v>
      </c>
      <c r="Q1006">
        <f t="shared" si="15"/>
        <v>52.799647630471192</v>
      </c>
    </row>
    <row r="1007" spans="1:17" x14ac:dyDescent="0.2">
      <c r="A1007" s="32">
        <v>44144</v>
      </c>
      <c r="B1007" s="33">
        <v>0.40972222222222199</v>
      </c>
      <c r="C1007" t="s">
        <v>397</v>
      </c>
      <c r="D1007" t="s">
        <v>384</v>
      </c>
      <c r="E1007">
        <v>2</v>
      </c>
      <c r="F1007">
        <v>1.5</v>
      </c>
      <c r="G1007" t="s">
        <v>318</v>
      </c>
      <c r="H1007">
        <v>10</v>
      </c>
      <c r="I1007">
        <v>1</v>
      </c>
      <c r="J1007" t="s">
        <v>385</v>
      </c>
      <c r="K1007" t="str">
        <f>VLOOKUP(G1007,species.lookup!$A$2:$I$108,2,0)</f>
        <v>Striped Parrotfish</v>
      </c>
      <c r="L1007" t="str">
        <f>VLOOKUP(G1007,species.lookup!$A$2:$I$108,3,0)</f>
        <v>Scarus iserti</v>
      </c>
      <c r="M1007" t="str">
        <f>VLOOKUP(G1007,species.lookup!$A$2:$I$108,4,0)</f>
        <v>Scaridae</v>
      </c>
      <c r="N1007" t="str">
        <f>VLOOKUP(G1007,species.lookup!$A$2:$I$108,5,0)</f>
        <v>Herbivores</v>
      </c>
      <c r="O1007">
        <f>VLOOKUP(G1007,species.lookup!$A$2:$I$108,6,0)</f>
        <v>1.47E-2</v>
      </c>
      <c r="P1007">
        <f>VLOOKUP(G1007,species.lookup!$A$2:$I$108,7,0)</f>
        <v>3.0548000000000002</v>
      </c>
      <c r="Q1007">
        <f t="shared" si="15"/>
        <v>16.676977189904147</v>
      </c>
    </row>
    <row r="1008" spans="1:17" x14ac:dyDescent="0.2">
      <c r="A1008" s="32">
        <v>44144</v>
      </c>
      <c r="B1008" s="33">
        <v>0.40972222222222199</v>
      </c>
      <c r="C1008" t="s">
        <v>397</v>
      </c>
      <c r="D1008" t="s">
        <v>384</v>
      </c>
      <c r="E1008">
        <v>2</v>
      </c>
      <c r="F1008">
        <v>1.5</v>
      </c>
      <c r="G1008" t="s">
        <v>318</v>
      </c>
      <c r="H1008">
        <v>9</v>
      </c>
      <c r="I1008">
        <v>2</v>
      </c>
      <c r="J1008" t="s">
        <v>385</v>
      </c>
      <c r="K1008" t="str">
        <f>VLOOKUP(G1008,species.lookup!$A$2:$I$108,2,0)</f>
        <v>Striped Parrotfish</v>
      </c>
      <c r="L1008" t="str">
        <f>VLOOKUP(G1008,species.lookup!$A$2:$I$108,3,0)</f>
        <v>Scarus iserti</v>
      </c>
      <c r="M1008" t="str">
        <f>VLOOKUP(G1008,species.lookup!$A$2:$I$108,4,0)</f>
        <v>Scaridae</v>
      </c>
      <c r="N1008" t="str">
        <f>VLOOKUP(G1008,species.lookup!$A$2:$I$108,5,0)</f>
        <v>Herbivores</v>
      </c>
      <c r="O1008">
        <f>VLOOKUP(G1008,species.lookup!$A$2:$I$108,6,0)</f>
        <v>1.47E-2</v>
      </c>
      <c r="P1008">
        <f>VLOOKUP(G1008,species.lookup!$A$2:$I$108,7,0)</f>
        <v>3.0548000000000002</v>
      </c>
      <c r="Q1008">
        <f t="shared" si="15"/>
        <v>12.087524088838006</v>
      </c>
    </row>
    <row r="1009" spans="1:17" x14ac:dyDescent="0.2">
      <c r="A1009" s="32">
        <v>44144</v>
      </c>
      <c r="B1009" s="33">
        <v>0.40972222222222199</v>
      </c>
      <c r="C1009" t="s">
        <v>397</v>
      </c>
      <c r="D1009" t="s">
        <v>384</v>
      </c>
      <c r="E1009">
        <v>2</v>
      </c>
      <c r="F1009">
        <v>1.5</v>
      </c>
      <c r="G1009" t="s">
        <v>151</v>
      </c>
      <c r="H1009">
        <v>26</v>
      </c>
      <c r="I1009">
        <v>1</v>
      </c>
      <c r="K1009" t="str">
        <f>VLOOKUP(G1009,species.lookup!$A$2:$I$108,2,0)</f>
        <v>Yellowfin Mojarra</v>
      </c>
      <c r="L1009" t="str">
        <f>VLOOKUP(G1009,species.lookup!$A$2:$I$108,3,0)</f>
        <v>Gerres cinereus</v>
      </c>
      <c r="M1009" t="str">
        <f>VLOOKUP(G1009,species.lookup!$A$2:$I$108,4,0)</f>
        <v>Gerreidae</v>
      </c>
      <c r="N1009" t="str">
        <f>VLOOKUP(G1009,species.lookup!$A$2:$I$108,5,0)</f>
        <v>Carnivores</v>
      </c>
      <c r="O1009">
        <f>VLOOKUP(G1009,species.lookup!$A$2:$I$108,6,0)</f>
        <v>1.1480000000000001E-2</v>
      </c>
      <c r="P1009">
        <f>VLOOKUP(G1009,species.lookup!$A$2:$I$108,7,0)</f>
        <v>3.07</v>
      </c>
      <c r="Q1009">
        <f t="shared" si="15"/>
        <v>253.46037106097583</v>
      </c>
    </row>
    <row r="1010" spans="1:17" x14ac:dyDescent="0.2">
      <c r="A1010" s="32">
        <v>44144</v>
      </c>
      <c r="B1010" s="33">
        <v>0.40972222222222199</v>
      </c>
      <c r="C1010" t="s">
        <v>397</v>
      </c>
      <c r="D1010" t="s">
        <v>384</v>
      </c>
      <c r="E1010">
        <v>2</v>
      </c>
      <c r="F1010">
        <v>1.5</v>
      </c>
      <c r="G1010" t="s">
        <v>330</v>
      </c>
      <c r="H1010">
        <v>10</v>
      </c>
      <c r="I1010">
        <v>2</v>
      </c>
      <c r="K1010" t="str">
        <f>VLOOKUP(G1010,species.lookup!$A$2:$I$108,2,0)</f>
        <v>Greenblotch Parrotfish</v>
      </c>
      <c r="L1010" t="str">
        <f>VLOOKUP(G1010,species.lookup!$A$2:$I$108,3,0)</f>
        <v>Sparisoma atomarium</v>
      </c>
      <c r="M1010" t="str">
        <f>VLOOKUP(G1010,species.lookup!$A$2:$I$108,4,0)</f>
        <v>Scaridae</v>
      </c>
      <c r="N1010" t="str">
        <f>VLOOKUP(G1010,species.lookup!$A$2:$I$108,5,0)</f>
        <v>Herbivores</v>
      </c>
      <c r="O1010">
        <f>VLOOKUP(G1010,species.lookup!$A$2:$I$108,6,0)</f>
        <v>1.21E-2</v>
      </c>
      <c r="P1010">
        <f>VLOOKUP(G1010,species.lookup!$A$2:$I$108,7,0)</f>
        <v>3.0274999999999999</v>
      </c>
      <c r="Q1010">
        <f t="shared" si="15"/>
        <v>12.890963250377522</v>
      </c>
    </row>
    <row r="1011" spans="1:17" x14ac:dyDescent="0.2">
      <c r="A1011" s="32">
        <v>44144</v>
      </c>
      <c r="B1011" s="33">
        <v>0.40972222222222199</v>
      </c>
      <c r="C1011" t="s">
        <v>397</v>
      </c>
      <c r="D1011" t="s">
        <v>384</v>
      </c>
      <c r="E1011">
        <v>2</v>
      </c>
      <c r="F1011">
        <v>1.5</v>
      </c>
      <c r="G1011" t="s">
        <v>330</v>
      </c>
      <c r="H1011">
        <v>6</v>
      </c>
      <c r="I1011">
        <v>1</v>
      </c>
      <c r="K1011" t="str">
        <f>VLOOKUP(G1011,species.lookup!$A$2:$I$108,2,0)</f>
        <v>Greenblotch Parrotfish</v>
      </c>
      <c r="L1011" t="str">
        <f>VLOOKUP(G1011,species.lookup!$A$2:$I$108,3,0)</f>
        <v>Sparisoma atomarium</v>
      </c>
      <c r="M1011" t="str">
        <f>VLOOKUP(G1011,species.lookup!$A$2:$I$108,4,0)</f>
        <v>Scaridae</v>
      </c>
      <c r="N1011" t="str">
        <f>VLOOKUP(G1011,species.lookup!$A$2:$I$108,5,0)</f>
        <v>Herbivores</v>
      </c>
      <c r="O1011">
        <f>VLOOKUP(G1011,species.lookup!$A$2:$I$108,6,0)</f>
        <v>1.21E-2</v>
      </c>
      <c r="P1011">
        <f>VLOOKUP(G1011,species.lookup!$A$2:$I$108,7,0)</f>
        <v>3.0274999999999999</v>
      </c>
      <c r="Q1011">
        <f t="shared" si="15"/>
        <v>2.7456064148190644</v>
      </c>
    </row>
    <row r="1012" spans="1:17" x14ac:dyDescent="0.2">
      <c r="A1012" s="32">
        <v>44144</v>
      </c>
      <c r="B1012" s="33">
        <v>0.40972222222222199</v>
      </c>
      <c r="C1012" t="s">
        <v>397</v>
      </c>
      <c r="D1012" t="s">
        <v>384</v>
      </c>
      <c r="E1012">
        <v>2</v>
      </c>
      <c r="F1012">
        <v>1.5</v>
      </c>
      <c r="G1012" t="s">
        <v>330</v>
      </c>
      <c r="H1012">
        <v>8</v>
      </c>
      <c r="I1012">
        <v>1</v>
      </c>
      <c r="K1012" t="str">
        <f>VLOOKUP(G1012,species.lookup!$A$2:$I$108,2,0)</f>
        <v>Greenblotch Parrotfish</v>
      </c>
      <c r="L1012" t="str">
        <f>VLOOKUP(G1012,species.lookup!$A$2:$I$108,3,0)</f>
        <v>Sparisoma atomarium</v>
      </c>
      <c r="M1012" t="str">
        <f>VLOOKUP(G1012,species.lookup!$A$2:$I$108,4,0)</f>
        <v>Scaridae</v>
      </c>
      <c r="N1012" t="str">
        <f>VLOOKUP(G1012,species.lookup!$A$2:$I$108,5,0)</f>
        <v>Herbivores</v>
      </c>
      <c r="O1012">
        <f>VLOOKUP(G1012,species.lookup!$A$2:$I$108,6,0)</f>
        <v>1.21E-2</v>
      </c>
      <c r="P1012">
        <f>VLOOKUP(G1012,species.lookup!$A$2:$I$108,7,0)</f>
        <v>3.0274999999999999</v>
      </c>
      <c r="Q1012">
        <f t="shared" si="15"/>
        <v>6.5597955811227795</v>
      </c>
    </row>
    <row r="1013" spans="1:17" x14ac:dyDescent="0.2">
      <c r="A1013" s="32">
        <v>44144</v>
      </c>
      <c r="B1013" s="33">
        <v>0.40972222222222199</v>
      </c>
      <c r="C1013" t="s">
        <v>397</v>
      </c>
      <c r="D1013" t="s">
        <v>384</v>
      </c>
      <c r="E1013">
        <v>2</v>
      </c>
      <c r="F1013">
        <v>1.5</v>
      </c>
      <c r="G1013" t="s">
        <v>191</v>
      </c>
      <c r="H1013">
        <v>9</v>
      </c>
      <c r="I1013">
        <v>1</v>
      </c>
      <c r="K1013" t="str">
        <f>VLOOKUP(G1013,species.lookup!$A$2:$I$108,2,0)</f>
        <v>Slippery Dick</v>
      </c>
      <c r="L1013" t="str">
        <f>VLOOKUP(G1013,species.lookup!$A$2:$I$108,3,0)</f>
        <v>Halichoeres bivittatus</v>
      </c>
      <c r="M1013" t="str">
        <f>VLOOKUP(G1013,species.lookup!$A$2:$I$108,4,0)</f>
        <v>Labridae</v>
      </c>
      <c r="N1013" t="str">
        <f>VLOOKUP(G1013,species.lookup!$A$2:$I$108,5,0)</f>
        <v>Carnivores</v>
      </c>
      <c r="O1013">
        <f>VLOOKUP(G1013,species.lookup!$A$2:$I$108,6,0)</f>
        <v>9.3299999999999998E-3</v>
      </c>
      <c r="P1013">
        <f>VLOOKUP(G1013,species.lookup!$A$2:$I$108,7,0)</f>
        <v>3.06</v>
      </c>
      <c r="Q1013">
        <f t="shared" si="15"/>
        <v>7.7600357607295614</v>
      </c>
    </row>
    <row r="1014" spans="1:17" x14ac:dyDescent="0.2">
      <c r="A1014" s="32">
        <v>44144</v>
      </c>
      <c r="B1014" s="33">
        <v>0.40972222222222199</v>
      </c>
      <c r="C1014" t="s">
        <v>397</v>
      </c>
      <c r="D1014" t="s">
        <v>384</v>
      </c>
      <c r="E1014">
        <v>2</v>
      </c>
      <c r="F1014">
        <v>1.5</v>
      </c>
      <c r="G1014" t="s">
        <v>334</v>
      </c>
      <c r="H1014">
        <v>9</v>
      </c>
      <c r="I1014">
        <v>1</v>
      </c>
      <c r="J1014" t="s">
        <v>385</v>
      </c>
      <c r="K1014" t="str">
        <f>VLOOKUP(G1014,species.lookup!$A$2:$I$108,2,0)</f>
        <v>Redband Parrotfish</v>
      </c>
      <c r="L1014" t="str">
        <f>VLOOKUP(G1014,species.lookup!$A$2:$I$108,3,0)</f>
        <v>Sparisoma aurofrenatum</v>
      </c>
      <c r="M1014" t="str">
        <f>VLOOKUP(G1014,species.lookup!$A$2:$I$108,4,0)</f>
        <v>Scaridae</v>
      </c>
      <c r="N1014" t="str">
        <f>VLOOKUP(G1014,species.lookup!$A$2:$I$108,5,0)</f>
        <v>Herbivores</v>
      </c>
      <c r="O1014">
        <f>VLOOKUP(G1014,species.lookup!$A$2:$I$108,6,0)</f>
        <v>4.5999999999999999E-3</v>
      </c>
      <c r="P1014">
        <f>VLOOKUP(G1014,species.lookup!$A$2:$I$108,7,0)</f>
        <v>3.4291</v>
      </c>
      <c r="Q1014">
        <f t="shared" si="15"/>
        <v>8.6089625938103325</v>
      </c>
    </row>
    <row r="1015" spans="1:17" x14ac:dyDescent="0.2">
      <c r="A1015" s="32">
        <v>44144</v>
      </c>
      <c r="B1015" s="33">
        <v>0.40972222222222199</v>
      </c>
      <c r="C1015" t="s">
        <v>397</v>
      </c>
      <c r="D1015" t="s">
        <v>384</v>
      </c>
      <c r="E1015">
        <v>2</v>
      </c>
      <c r="F1015">
        <v>1.5</v>
      </c>
      <c r="G1015" t="s">
        <v>222</v>
      </c>
      <c r="H1015">
        <v>19</v>
      </c>
      <c r="I1015">
        <v>1</v>
      </c>
      <c r="K1015" t="str">
        <f>VLOOKUP(G1015,species.lookup!$A$2:$I$108,2,0)</f>
        <v>Longspine squirrelfish</v>
      </c>
      <c r="L1015" t="str">
        <f>VLOOKUP(G1015,species.lookup!$A$2:$I$108,3,0)</f>
        <v>Holocentrus rufus</v>
      </c>
      <c r="M1015" t="str">
        <f>VLOOKUP(G1015,species.lookup!$A$2:$I$108,4,0)</f>
        <v>Holocentridae</v>
      </c>
      <c r="N1015" t="str">
        <f>VLOOKUP(G1015,species.lookup!$A$2:$I$108,5,0)</f>
        <v>Carnivores</v>
      </c>
      <c r="O1015">
        <f>VLOOKUP(G1015,species.lookup!$A$2:$I$108,6,0)</f>
        <v>1.1480000000000001E-2</v>
      </c>
      <c r="P1015">
        <f>VLOOKUP(G1015,species.lookup!$A$2:$I$108,7,0)</f>
        <v>2.89</v>
      </c>
      <c r="Q1015">
        <f t="shared" si="15"/>
        <v>56.95604110980463</v>
      </c>
    </row>
    <row r="1016" spans="1:17" x14ac:dyDescent="0.2">
      <c r="A1016" s="32">
        <v>44144</v>
      </c>
      <c r="B1016" s="33">
        <v>0.40972222222222199</v>
      </c>
      <c r="C1016" t="s">
        <v>397</v>
      </c>
      <c r="D1016" t="s">
        <v>384</v>
      </c>
      <c r="E1016">
        <v>2</v>
      </c>
      <c r="F1016">
        <v>1.5</v>
      </c>
      <c r="G1016" t="s">
        <v>346</v>
      </c>
      <c r="H1016">
        <v>8</v>
      </c>
      <c r="I1016">
        <v>1</v>
      </c>
      <c r="J1016" t="s">
        <v>385</v>
      </c>
      <c r="K1016" t="str">
        <f>VLOOKUP(G1016,species.lookup!$A$2:$I$108,2,0)</f>
        <v>Stoplight Parrotfish</v>
      </c>
      <c r="L1016" t="str">
        <f>VLOOKUP(G1016,species.lookup!$A$2:$I$108,3,0)</f>
        <v>Sparisoma viride</v>
      </c>
      <c r="M1016" t="str">
        <f>VLOOKUP(G1016,species.lookup!$A$2:$I$108,4,0)</f>
        <v>Scaridae</v>
      </c>
      <c r="N1016" t="str">
        <f>VLOOKUP(G1016,species.lookup!$A$2:$I$108,5,0)</f>
        <v>Herbivores</v>
      </c>
      <c r="O1016">
        <f>VLOOKUP(G1016,species.lookup!$A$2:$I$108,6,0)</f>
        <v>2.5000000000000001E-2</v>
      </c>
      <c r="P1016">
        <f>VLOOKUP(G1016,species.lookup!$A$2:$I$108,7,0)</f>
        <v>2.9214000000000002</v>
      </c>
      <c r="Q1016">
        <f t="shared" si="15"/>
        <v>10.869938743553069</v>
      </c>
    </row>
    <row r="1017" spans="1:17" x14ac:dyDescent="0.2">
      <c r="A1017" s="32">
        <v>44144</v>
      </c>
      <c r="B1017" s="33">
        <v>0.40972222222222199</v>
      </c>
      <c r="C1017" t="s">
        <v>397</v>
      </c>
      <c r="D1017" t="s">
        <v>384</v>
      </c>
      <c r="E1017">
        <v>2</v>
      </c>
      <c r="F1017">
        <v>1.5</v>
      </c>
      <c r="G1017" t="s">
        <v>334</v>
      </c>
      <c r="H1017">
        <v>19</v>
      </c>
      <c r="I1017">
        <v>1</v>
      </c>
      <c r="K1017" t="str">
        <f>VLOOKUP(G1017,species.lookup!$A$2:$I$108,2,0)</f>
        <v>Redband Parrotfish</v>
      </c>
      <c r="L1017" t="str">
        <f>VLOOKUP(G1017,species.lookup!$A$2:$I$108,3,0)</f>
        <v>Sparisoma aurofrenatum</v>
      </c>
      <c r="M1017" t="str">
        <f>VLOOKUP(G1017,species.lookup!$A$2:$I$108,4,0)</f>
        <v>Scaridae</v>
      </c>
      <c r="N1017" t="str">
        <f>VLOOKUP(G1017,species.lookup!$A$2:$I$108,5,0)</f>
        <v>Herbivores</v>
      </c>
      <c r="O1017">
        <f>VLOOKUP(G1017,species.lookup!$A$2:$I$108,6,0)</f>
        <v>4.5999999999999999E-3</v>
      </c>
      <c r="P1017">
        <f>VLOOKUP(G1017,species.lookup!$A$2:$I$108,7,0)</f>
        <v>3.4291</v>
      </c>
      <c r="Q1017">
        <f t="shared" si="15"/>
        <v>111.61737502004745</v>
      </c>
    </row>
    <row r="1018" spans="1:17" x14ac:dyDescent="0.2">
      <c r="A1018" s="32">
        <v>44144</v>
      </c>
      <c r="B1018" s="33">
        <v>0.40972222222222199</v>
      </c>
      <c r="C1018" t="s">
        <v>397</v>
      </c>
      <c r="D1018" t="s">
        <v>384</v>
      </c>
      <c r="E1018">
        <v>2</v>
      </c>
      <c r="F1018">
        <v>1.5</v>
      </c>
      <c r="G1018" t="s">
        <v>324</v>
      </c>
      <c r="H1018">
        <v>6</v>
      </c>
      <c r="I1018">
        <v>2</v>
      </c>
      <c r="J1018" t="s">
        <v>385</v>
      </c>
      <c r="K1018" t="str">
        <f>VLOOKUP(G1018,species.lookup!$A$2:$I$108,2,0)</f>
        <v>Queen Parrotfish</v>
      </c>
      <c r="L1018" t="str">
        <f>VLOOKUP(G1018,species.lookup!$A$2:$I$108,3,0)</f>
        <v>Scarus vetula</v>
      </c>
      <c r="M1018" t="str">
        <f>VLOOKUP(G1018,species.lookup!$A$2:$I$108,4,0)</f>
        <v>Scaridae</v>
      </c>
      <c r="N1018" t="str">
        <f>VLOOKUP(G1018,species.lookup!$A$2:$I$108,5,0)</f>
        <v>Herbivores</v>
      </c>
      <c r="O1018">
        <f>VLOOKUP(G1018,species.lookup!$A$2:$I$108,6,0)</f>
        <v>2.5000000000000001E-2</v>
      </c>
      <c r="P1018">
        <f>VLOOKUP(G1018,species.lookup!$A$2:$I$108,7,0)</f>
        <v>2.9214000000000002</v>
      </c>
      <c r="Q1018">
        <f t="shared" si="15"/>
        <v>4.6906288624930603</v>
      </c>
    </row>
    <row r="1019" spans="1:17" x14ac:dyDescent="0.2">
      <c r="A1019" s="32">
        <v>44144</v>
      </c>
      <c r="B1019" s="33">
        <v>0.40972222222222199</v>
      </c>
      <c r="C1019" t="s">
        <v>397</v>
      </c>
      <c r="D1019" t="s">
        <v>384</v>
      </c>
      <c r="E1019">
        <v>2</v>
      </c>
      <c r="F1019">
        <v>1.5</v>
      </c>
      <c r="G1019" t="s">
        <v>365</v>
      </c>
      <c r="H1019">
        <v>3</v>
      </c>
      <c r="I1019">
        <v>2</v>
      </c>
      <c r="K1019" t="str">
        <f>VLOOKUP(G1019,species.lookup!$A$2:$I$108,2,0)</f>
        <v>3-spot Damselfish</v>
      </c>
      <c r="L1019" t="str">
        <f>VLOOKUP(G1019,species.lookup!$A$2:$I$108,3,0)</f>
        <v>Stegastes planifrons</v>
      </c>
      <c r="M1019" t="str">
        <f>VLOOKUP(G1019,species.lookup!$A$2:$I$108,4,0)</f>
        <v>Pomacentridae</v>
      </c>
      <c r="N1019" t="str">
        <f>VLOOKUP(G1019,species.lookup!$A$2:$I$108,5,0)</f>
        <v>Omnivores</v>
      </c>
      <c r="O1019">
        <f>VLOOKUP(G1019,species.lookup!$A$2:$I$108,6,0)</f>
        <v>2.188E-2</v>
      </c>
      <c r="P1019">
        <f>VLOOKUP(G1019,species.lookup!$A$2:$I$108,7,0)</f>
        <v>2.96</v>
      </c>
      <c r="Q1019">
        <f t="shared" si="15"/>
        <v>0.56536150138828423</v>
      </c>
    </row>
    <row r="1020" spans="1:17" x14ac:dyDescent="0.2">
      <c r="A1020" s="32">
        <v>44144</v>
      </c>
      <c r="B1020" s="33">
        <v>0.40972222222222199</v>
      </c>
      <c r="C1020" t="s">
        <v>397</v>
      </c>
      <c r="D1020" t="s">
        <v>384</v>
      </c>
      <c r="E1020">
        <v>2</v>
      </c>
      <c r="F1020">
        <v>1.5</v>
      </c>
      <c r="G1020" t="s">
        <v>365</v>
      </c>
      <c r="H1020">
        <v>5</v>
      </c>
      <c r="I1020">
        <v>1</v>
      </c>
      <c r="K1020" t="str">
        <f>VLOOKUP(G1020,species.lookup!$A$2:$I$108,2,0)</f>
        <v>3-spot Damselfish</v>
      </c>
      <c r="L1020" t="str">
        <f>VLOOKUP(G1020,species.lookup!$A$2:$I$108,3,0)</f>
        <v>Stegastes planifrons</v>
      </c>
      <c r="M1020" t="str">
        <f>VLOOKUP(G1020,species.lookup!$A$2:$I$108,4,0)</f>
        <v>Pomacentridae</v>
      </c>
      <c r="N1020" t="str">
        <f>VLOOKUP(G1020,species.lookup!$A$2:$I$108,5,0)</f>
        <v>Omnivores</v>
      </c>
      <c r="O1020">
        <f>VLOOKUP(G1020,species.lookup!$A$2:$I$108,6,0)</f>
        <v>2.188E-2</v>
      </c>
      <c r="P1020">
        <f>VLOOKUP(G1020,species.lookup!$A$2:$I$108,7,0)</f>
        <v>2.96</v>
      </c>
      <c r="Q1020">
        <f t="shared" si="15"/>
        <v>2.5644753591955127</v>
      </c>
    </row>
    <row r="1021" spans="1:17" x14ac:dyDescent="0.2">
      <c r="A1021" s="32">
        <v>44144</v>
      </c>
      <c r="B1021" s="33">
        <v>0.40972222222222199</v>
      </c>
      <c r="C1021" t="s">
        <v>397</v>
      </c>
      <c r="D1021" t="s">
        <v>384</v>
      </c>
      <c r="E1021">
        <v>2</v>
      </c>
      <c r="F1021">
        <v>1.5</v>
      </c>
      <c r="G1021" t="s">
        <v>365</v>
      </c>
      <c r="H1021">
        <v>2</v>
      </c>
      <c r="I1021">
        <v>1</v>
      </c>
      <c r="K1021" t="str">
        <f>VLOOKUP(G1021,species.lookup!$A$2:$I$108,2,0)</f>
        <v>3-spot Damselfish</v>
      </c>
      <c r="L1021" t="str">
        <f>VLOOKUP(G1021,species.lookup!$A$2:$I$108,3,0)</f>
        <v>Stegastes planifrons</v>
      </c>
      <c r="M1021" t="str">
        <f>VLOOKUP(G1021,species.lookup!$A$2:$I$108,4,0)</f>
        <v>Pomacentridae</v>
      </c>
      <c r="N1021" t="str">
        <f>VLOOKUP(G1021,species.lookup!$A$2:$I$108,5,0)</f>
        <v>Omnivores</v>
      </c>
      <c r="O1021">
        <f>VLOOKUP(G1021,species.lookup!$A$2:$I$108,6,0)</f>
        <v>2.188E-2</v>
      </c>
      <c r="P1021">
        <f>VLOOKUP(G1021,species.lookup!$A$2:$I$108,7,0)</f>
        <v>2.96</v>
      </c>
      <c r="Q1021">
        <f t="shared" si="15"/>
        <v>0.17025352199504648</v>
      </c>
    </row>
    <row r="1022" spans="1:17" x14ac:dyDescent="0.2">
      <c r="A1022" s="32">
        <v>44144</v>
      </c>
      <c r="B1022" s="33">
        <v>0.40972222222222199</v>
      </c>
      <c r="C1022" t="s">
        <v>397</v>
      </c>
      <c r="D1022" t="s">
        <v>384</v>
      </c>
      <c r="E1022">
        <v>2</v>
      </c>
      <c r="F1022">
        <v>1.5</v>
      </c>
      <c r="G1022" t="s">
        <v>362</v>
      </c>
      <c r="H1022">
        <v>5</v>
      </c>
      <c r="I1022">
        <v>1</v>
      </c>
      <c r="K1022" t="str">
        <f>VLOOKUP(G1022,species.lookup!$A$2:$I$108,2,0)</f>
        <v>Bicolour Damselfish</v>
      </c>
      <c r="L1022" t="str">
        <f>VLOOKUP(G1022,species.lookup!$A$2:$I$108,3,0)</f>
        <v>Stegastes partitus</v>
      </c>
      <c r="M1022" t="str">
        <f>VLOOKUP(G1022,species.lookup!$A$2:$I$108,4,0)</f>
        <v>Pomacentridae</v>
      </c>
      <c r="N1022" t="str">
        <f>VLOOKUP(G1022,species.lookup!$A$2:$I$108,5,0)</f>
        <v>Herbivores</v>
      </c>
      <c r="O1022">
        <f>VLOOKUP(G1022,species.lookup!$A$2:$I$108,6,0)</f>
        <v>1.4789999999999999E-2</v>
      </c>
      <c r="P1022">
        <f>VLOOKUP(G1022,species.lookup!$A$2:$I$108,7,0)</f>
        <v>3.01</v>
      </c>
      <c r="Q1022">
        <f t="shared" si="15"/>
        <v>1.8787452131054665</v>
      </c>
    </row>
    <row r="1023" spans="1:17" x14ac:dyDescent="0.2">
      <c r="A1023" s="32">
        <v>44144</v>
      </c>
      <c r="B1023" s="33">
        <v>0.40972222222222199</v>
      </c>
      <c r="C1023" t="s">
        <v>397</v>
      </c>
      <c r="D1023" t="s">
        <v>384</v>
      </c>
      <c r="E1023">
        <v>2</v>
      </c>
      <c r="F1023">
        <v>1.5</v>
      </c>
      <c r="G1023" t="s">
        <v>286</v>
      </c>
      <c r="H1023">
        <v>4</v>
      </c>
      <c r="I1023">
        <v>2</v>
      </c>
      <c r="K1023" t="str">
        <f>VLOOKUP(G1023,species.lookup!$A$2:$I$108,2,0)</f>
        <v>Yellowtail Snapper</v>
      </c>
      <c r="L1023" t="str">
        <f>VLOOKUP(G1023,species.lookup!$A$2:$I$108,3,0)</f>
        <v>Ocyurus chrysurus</v>
      </c>
      <c r="M1023" t="str">
        <f>VLOOKUP(G1023,species.lookup!$A$2:$I$108,4,0)</f>
        <v>Lutjanidae</v>
      </c>
      <c r="N1023" t="str">
        <f>VLOOKUP(G1023,species.lookup!$A$2:$I$108,5,0)</f>
        <v>Carnivores</v>
      </c>
      <c r="O1023">
        <f>VLOOKUP(G1023,species.lookup!$A$2:$I$108,6,0)</f>
        <v>4.0500000000000001E-2</v>
      </c>
      <c r="P1023">
        <f>VLOOKUP(G1023,species.lookup!$A$2:$I$108,7,0)</f>
        <v>2.718</v>
      </c>
      <c r="Q1023">
        <f t="shared" si="15"/>
        <v>1.7532913074411556</v>
      </c>
    </row>
    <row r="1024" spans="1:17" x14ac:dyDescent="0.2">
      <c r="A1024" s="32">
        <v>44144</v>
      </c>
      <c r="B1024" s="33">
        <v>0.40972222222222199</v>
      </c>
      <c r="C1024" t="s">
        <v>397</v>
      </c>
      <c r="D1024" t="s">
        <v>384</v>
      </c>
      <c r="E1024">
        <v>2</v>
      </c>
      <c r="F1024">
        <v>1.5</v>
      </c>
      <c r="G1024" t="s">
        <v>286</v>
      </c>
      <c r="H1024">
        <v>14</v>
      </c>
      <c r="I1024">
        <v>2</v>
      </c>
      <c r="K1024" t="str">
        <f>VLOOKUP(G1024,species.lookup!$A$2:$I$108,2,0)</f>
        <v>Yellowtail Snapper</v>
      </c>
      <c r="L1024" t="str">
        <f>VLOOKUP(G1024,species.lookup!$A$2:$I$108,3,0)</f>
        <v>Ocyurus chrysurus</v>
      </c>
      <c r="M1024" t="str">
        <f>VLOOKUP(G1024,species.lookup!$A$2:$I$108,4,0)</f>
        <v>Lutjanidae</v>
      </c>
      <c r="N1024" t="str">
        <f>VLOOKUP(G1024,species.lookup!$A$2:$I$108,5,0)</f>
        <v>Carnivores</v>
      </c>
      <c r="O1024">
        <f>VLOOKUP(G1024,species.lookup!$A$2:$I$108,6,0)</f>
        <v>4.0500000000000001E-2</v>
      </c>
      <c r="P1024">
        <f>VLOOKUP(G1024,species.lookup!$A$2:$I$108,7,0)</f>
        <v>2.718</v>
      </c>
      <c r="Q1024">
        <f t="shared" si="15"/>
        <v>52.799647630471192</v>
      </c>
    </row>
    <row r="1025" spans="1:17" x14ac:dyDescent="0.2">
      <c r="A1025" s="32">
        <v>44144</v>
      </c>
      <c r="B1025" s="33">
        <v>0.40972222222222199</v>
      </c>
      <c r="C1025" t="s">
        <v>397</v>
      </c>
      <c r="D1025" t="s">
        <v>384</v>
      </c>
      <c r="E1025">
        <v>2</v>
      </c>
      <c r="F1025">
        <v>1.5</v>
      </c>
      <c r="G1025" t="s">
        <v>286</v>
      </c>
      <c r="H1025">
        <v>10</v>
      </c>
      <c r="I1025">
        <v>1</v>
      </c>
      <c r="K1025" t="str">
        <f>VLOOKUP(G1025,species.lookup!$A$2:$I$108,2,0)</f>
        <v>Yellowtail Snapper</v>
      </c>
      <c r="L1025" t="str">
        <f>VLOOKUP(G1025,species.lookup!$A$2:$I$108,3,0)</f>
        <v>Ocyurus chrysurus</v>
      </c>
      <c r="M1025" t="str">
        <f>VLOOKUP(G1025,species.lookup!$A$2:$I$108,4,0)</f>
        <v>Lutjanidae</v>
      </c>
      <c r="N1025" t="str">
        <f>VLOOKUP(G1025,species.lookup!$A$2:$I$108,5,0)</f>
        <v>Carnivores</v>
      </c>
      <c r="O1025">
        <f>VLOOKUP(G1025,species.lookup!$A$2:$I$108,6,0)</f>
        <v>4.0500000000000001E-2</v>
      </c>
      <c r="P1025">
        <f>VLOOKUP(G1025,species.lookup!$A$2:$I$108,7,0)</f>
        <v>2.718</v>
      </c>
      <c r="Q1025">
        <f t="shared" si="15"/>
        <v>21.157045654464355</v>
      </c>
    </row>
    <row r="1026" spans="1:17" x14ac:dyDescent="0.2">
      <c r="A1026" s="32">
        <v>44144</v>
      </c>
      <c r="B1026" s="33">
        <v>0.40972222222222199</v>
      </c>
      <c r="C1026" t="s">
        <v>397</v>
      </c>
      <c r="D1026" t="s">
        <v>384</v>
      </c>
      <c r="E1026">
        <v>2</v>
      </c>
      <c r="F1026">
        <v>1.5</v>
      </c>
      <c r="G1026" t="s">
        <v>298</v>
      </c>
      <c r="H1026">
        <v>25</v>
      </c>
      <c r="I1026">
        <v>1</v>
      </c>
      <c r="K1026" t="str">
        <f>VLOOKUP(G1026,species.lookup!$A$2:$I$108,2,0)</f>
        <v>Spotted Goatfish</v>
      </c>
      <c r="L1026" t="str">
        <f>VLOOKUP(G1026,species.lookup!$A$2:$I$108,3,0)</f>
        <v>Pseudupeneus maculatus</v>
      </c>
      <c r="M1026" t="str">
        <f>VLOOKUP(G1026,species.lookup!$A$2:$I$108,4,0)</f>
        <v>Mullidae</v>
      </c>
      <c r="N1026" t="str">
        <f>VLOOKUP(G1026,species.lookup!$A$2:$I$108,5,0)</f>
        <v>Carnivores</v>
      </c>
      <c r="O1026">
        <f>VLOOKUP(G1026,species.lookup!$A$2:$I$108,6,0)</f>
        <v>0.01</v>
      </c>
      <c r="P1026">
        <f>VLOOKUP(G1026,species.lookup!$A$2:$I$108,7,0)</f>
        <v>3.12</v>
      </c>
      <c r="Q1026">
        <f t="shared" si="15"/>
        <v>229.91792274425737</v>
      </c>
    </row>
    <row r="1027" spans="1:17" x14ac:dyDescent="0.2">
      <c r="A1027" s="32">
        <v>44144</v>
      </c>
      <c r="B1027" s="33">
        <v>0.40972222222222199</v>
      </c>
      <c r="C1027" t="s">
        <v>397</v>
      </c>
      <c r="D1027" t="s">
        <v>384</v>
      </c>
      <c r="E1027">
        <v>2</v>
      </c>
      <c r="F1027">
        <v>1.5</v>
      </c>
      <c r="G1027" t="s">
        <v>334</v>
      </c>
      <c r="H1027">
        <v>7</v>
      </c>
      <c r="I1027">
        <v>1</v>
      </c>
      <c r="J1027" t="s">
        <v>385</v>
      </c>
      <c r="K1027" t="str">
        <f>VLOOKUP(G1027,species.lookup!$A$2:$I$108,2,0)</f>
        <v>Redband Parrotfish</v>
      </c>
      <c r="L1027" t="str">
        <f>VLOOKUP(G1027,species.lookup!$A$2:$I$108,3,0)</f>
        <v>Sparisoma aurofrenatum</v>
      </c>
      <c r="M1027" t="str">
        <f>VLOOKUP(G1027,species.lookup!$A$2:$I$108,4,0)</f>
        <v>Scaridae</v>
      </c>
      <c r="N1027" t="str">
        <f>VLOOKUP(G1027,species.lookup!$A$2:$I$108,5,0)</f>
        <v>Herbivores</v>
      </c>
      <c r="O1027">
        <f>VLOOKUP(G1027,species.lookup!$A$2:$I$108,6,0)</f>
        <v>4.5999999999999999E-3</v>
      </c>
      <c r="P1027">
        <f>VLOOKUP(G1027,species.lookup!$A$2:$I$108,7,0)</f>
        <v>3.4291</v>
      </c>
      <c r="Q1027">
        <f t="shared" ref="Q1027:Q1090" si="16">O1027*H1027^P1027</f>
        <v>3.6364994037087026</v>
      </c>
    </row>
    <row r="1028" spans="1:17" x14ac:dyDescent="0.2">
      <c r="A1028" s="32">
        <v>44144</v>
      </c>
      <c r="B1028" s="33">
        <v>0.40972222222222199</v>
      </c>
      <c r="C1028" t="s">
        <v>397</v>
      </c>
      <c r="D1028" t="s">
        <v>384</v>
      </c>
      <c r="E1028">
        <v>2</v>
      </c>
      <c r="F1028">
        <v>1.5</v>
      </c>
      <c r="G1028" t="s">
        <v>95</v>
      </c>
      <c r="H1028">
        <v>12</v>
      </c>
      <c r="I1028">
        <v>1</v>
      </c>
      <c r="K1028" t="str">
        <f>VLOOKUP(G1028,species.lookup!$A$2:$I$108,2,0)</f>
        <v>Bar Jack</v>
      </c>
      <c r="L1028" t="str">
        <f>VLOOKUP(G1028,species.lookup!$A$2:$I$108,3,0)</f>
        <v>Caranx ruber</v>
      </c>
      <c r="M1028" t="str">
        <f>VLOOKUP(G1028,species.lookup!$A$2:$I$108,4,0)</f>
        <v>Carangidae</v>
      </c>
      <c r="N1028" t="str">
        <f>VLOOKUP(G1028,species.lookup!$A$2:$I$108,5,0)</f>
        <v>Carnivores</v>
      </c>
      <c r="O1028">
        <f>VLOOKUP(G1028,species.lookup!$A$2:$I$108,6,0)</f>
        <v>7.4000000000000003E-3</v>
      </c>
      <c r="P1028">
        <f>VLOOKUP(G1028,species.lookup!$A$2:$I$108,7,0)</f>
        <v>3.2370000000000001</v>
      </c>
      <c r="Q1028">
        <f t="shared" si="16"/>
        <v>23.043126988181996</v>
      </c>
    </row>
    <row r="1029" spans="1:17" x14ac:dyDescent="0.2">
      <c r="A1029" s="32">
        <v>44144</v>
      </c>
      <c r="B1029" s="33">
        <v>0.40972222222222199</v>
      </c>
      <c r="C1029" t="s">
        <v>397</v>
      </c>
      <c r="D1029" t="s">
        <v>384</v>
      </c>
      <c r="E1029">
        <v>2</v>
      </c>
      <c r="F1029">
        <v>1.5</v>
      </c>
      <c r="G1029" t="s">
        <v>334</v>
      </c>
      <c r="H1029">
        <v>12</v>
      </c>
      <c r="I1029">
        <v>1</v>
      </c>
      <c r="J1029" t="s">
        <v>387</v>
      </c>
      <c r="K1029" t="str">
        <f>VLOOKUP(G1029,species.lookup!$A$2:$I$108,2,0)</f>
        <v>Redband Parrotfish</v>
      </c>
      <c r="L1029" t="str">
        <f>VLOOKUP(G1029,species.lookup!$A$2:$I$108,3,0)</f>
        <v>Sparisoma aurofrenatum</v>
      </c>
      <c r="M1029" t="str">
        <f>VLOOKUP(G1029,species.lookup!$A$2:$I$108,4,0)</f>
        <v>Scaridae</v>
      </c>
      <c r="N1029" t="str">
        <f>VLOOKUP(G1029,species.lookup!$A$2:$I$108,5,0)</f>
        <v>Herbivores</v>
      </c>
      <c r="O1029">
        <f>VLOOKUP(G1029,species.lookup!$A$2:$I$108,6,0)</f>
        <v>4.5999999999999999E-3</v>
      </c>
      <c r="P1029">
        <f>VLOOKUP(G1029,species.lookup!$A$2:$I$108,7,0)</f>
        <v>3.4291</v>
      </c>
      <c r="Q1029">
        <f t="shared" si="16"/>
        <v>23.087570919727767</v>
      </c>
    </row>
    <row r="1030" spans="1:17" x14ac:dyDescent="0.2">
      <c r="A1030" s="32">
        <v>44144</v>
      </c>
      <c r="B1030" s="33">
        <v>0.40972222222222199</v>
      </c>
      <c r="C1030" t="s">
        <v>397</v>
      </c>
      <c r="D1030" t="s">
        <v>384</v>
      </c>
      <c r="E1030">
        <v>2</v>
      </c>
      <c r="F1030">
        <v>1.5</v>
      </c>
      <c r="G1030" t="s">
        <v>362</v>
      </c>
      <c r="H1030">
        <v>4</v>
      </c>
      <c r="I1030">
        <v>1</v>
      </c>
      <c r="K1030" t="str">
        <f>VLOOKUP(G1030,species.lookup!$A$2:$I$108,2,0)</f>
        <v>Bicolour Damselfish</v>
      </c>
      <c r="L1030" t="str">
        <f>VLOOKUP(G1030,species.lookup!$A$2:$I$108,3,0)</f>
        <v>Stegastes partitus</v>
      </c>
      <c r="M1030" t="str">
        <f>VLOOKUP(G1030,species.lookup!$A$2:$I$108,4,0)</f>
        <v>Pomacentridae</v>
      </c>
      <c r="N1030" t="str">
        <f>VLOOKUP(G1030,species.lookup!$A$2:$I$108,5,0)</f>
        <v>Herbivores</v>
      </c>
      <c r="O1030">
        <f>VLOOKUP(G1030,species.lookup!$A$2:$I$108,6,0)</f>
        <v>1.4789999999999999E-2</v>
      </c>
      <c r="P1030">
        <f>VLOOKUP(G1030,species.lookup!$A$2:$I$108,7,0)</f>
        <v>3.01</v>
      </c>
      <c r="Q1030">
        <f t="shared" si="16"/>
        <v>0.95977348519004924</v>
      </c>
    </row>
    <row r="1031" spans="1:17" x14ac:dyDescent="0.2">
      <c r="A1031" s="32">
        <v>44144</v>
      </c>
      <c r="B1031" s="33">
        <v>0.40972222222222199</v>
      </c>
      <c r="C1031" t="s">
        <v>397</v>
      </c>
      <c r="D1031" t="s">
        <v>384</v>
      </c>
      <c r="E1031">
        <v>2</v>
      </c>
      <c r="F1031">
        <v>1.5</v>
      </c>
      <c r="G1031" t="s">
        <v>334</v>
      </c>
      <c r="H1031">
        <v>3</v>
      </c>
      <c r="I1031">
        <v>4</v>
      </c>
      <c r="J1031" t="s">
        <v>385</v>
      </c>
      <c r="K1031" t="str">
        <f>VLOOKUP(G1031,species.lookup!$A$2:$I$108,2,0)</f>
        <v>Redband Parrotfish</v>
      </c>
      <c r="L1031" t="str">
        <f>VLOOKUP(G1031,species.lookup!$A$2:$I$108,3,0)</f>
        <v>Sparisoma aurofrenatum</v>
      </c>
      <c r="M1031" t="str">
        <f>VLOOKUP(G1031,species.lookup!$A$2:$I$108,4,0)</f>
        <v>Scaridae</v>
      </c>
      <c r="N1031" t="str">
        <f>VLOOKUP(G1031,species.lookup!$A$2:$I$108,5,0)</f>
        <v>Herbivores</v>
      </c>
      <c r="O1031">
        <f>VLOOKUP(G1031,species.lookup!$A$2:$I$108,6,0)</f>
        <v>4.5999999999999999E-3</v>
      </c>
      <c r="P1031">
        <f>VLOOKUP(G1031,species.lookup!$A$2:$I$108,7,0)</f>
        <v>3.4291</v>
      </c>
      <c r="Q1031">
        <f t="shared" si="16"/>
        <v>0.19900057269145616</v>
      </c>
    </row>
    <row r="1032" spans="1:17" x14ac:dyDescent="0.2">
      <c r="A1032" s="32">
        <v>44144</v>
      </c>
      <c r="B1032" s="33">
        <v>0.40972222222222199</v>
      </c>
      <c r="C1032" t="s">
        <v>397</v>
      </c>
      <c r="D1032" t="s">
        <v>384</v>
      </c>
      <c r="E1032">
        <v>2</v>
      </c>
      <c r="F1032">
        <v>1.5</v>
      </c>
      <c r="G1032" t="s">
        <v>334</v>
      </c>
      <c r="H1032">
        <v>1</v>
      </c>
      <c r="I1032">
        <v>1</v>
      </c>
      <c r="J1032" t="s">
        <v>385</v>
      </c>
      <c r="K1032" t="str">
        <f>VLOOKUP(G1032,species.lookup!$A$2:$I$108,2,0)</f>
        <v>Redband Parrotfish</v>
      </c>
      <c r="L1032" t="str">
        <f>VLOOKUP(G1032,species.lookup!$A$2:$I$108,3,0)</f>
        <v>Sparisoma aurofrenatum</v>
      </c>
      <c r="M1032" t="str">
        <f>VLOOKUP(G1032,species.lookup!$A$2:$I$108,4,0)</f>
        <v>Scaridae</v>
      </c>
      <c r="N1032" t="str">
        <f>VLOOKUP(G1032,species.lookup!$A$2:$I$108,5,0)</f>
        <v>Herbivores</v>
      </c>
      <c r="O1032">
        <f>VLOOKUP(G1032,species.lookup!$A$2:$I$108,6,0)</f>
        <v>4.5999999999999999E-3</v>
      </c>
      <c r="P1032">
        <f>VLOOKUP(G1032,species.lookup!$A$2:$I$108,7,0)</f>
        <v>3.4291</v>
      </c>
      <c r="Q1032">
        <f t="shared" si="16"/>
        <v>4.5999999999999999E-3</v>
      </c>
    </row>
    <row r="1033" spans="1:17" x14ac:dyDescent="0.2">
      <c r="A1033" s="32">
        <v>44144</v>
      </c>
      <c r="B1033" s="33">
        <v>0.40972222222222199</v>
      </c>
      <c r="C1033" t="s">
        <v>397</v>
      </c>
      <c r="D1033" t="s">
        <v>384</v>
      </c>
      <c r="E1033">
        <v>2</v>
      </c>
      <c r="F1033">
        <v>1.5</v>
      </c>
      <c r="G1033" t="s">
        <v>318</v>
      </c>
      <c r="H1033">
        <v>3</v>
      </c>
      <c r="I1033">
        <v>3</v>
      </c>
      <c r="J1033" t="s">
        <v>385</v>
      </c>
      <c r="K1033" t="str">
        <f>VLOOKUP(G1033,species.lookup!$A$2:$I$108,2,0)</f>
        <v>Striped Parrotfish</v>
      </c>
      <c r="L1033" t="str">
        <f>VLOOKUP(G1033,species.lookup!$A$2:$I$108,3,0)</f>
        <v>Scarus iserti</v>
      </c>
      <c r="M1033" t="str">
        <f>VLOOKUP(G1033,species.lookup!$A$2:$I$108,4,0)</f>
        <v>Scaridae</v>
      </c>
      <c r="N1033" t="str">
        <f>VLOOKUP(G1033,species.lookup!$A$2:$I$108,5,0)</f>
        <v>Herbivores</v>
      </c>
      <c r="O1033">
        <f>VLOOKUP(G1033,species.lookup!$A$2:$I$108,6,0)</f>
        <v>1.47E-2</v>
      </c>
      <c r="P1033">
        <f>VLOOKUP(G1033,species.lookup!$A$2:$I$108,7,0)</f>
        <v>3.0548000000000002</v>
      </c>
      <c r="Q1033">
        <f t="shared" si="16"/>
        <v>0.42152888881536776</v>
      </c>
    </row>
    <row r="1034" spans="1:17" x14ac:dyDescent="0.2">
      <c r="A1034" s="32">
        <v>44144</v>
      </c>
      <c r="B1034" s="33">
        <v>0.40972222222222199</v>
      </c>
      <c r="C1034" t="s">
        <v>397</v>
      </c>
      <c r="D1034" t="s">
        <v>384</v>
      </c>
      <c r="E1034">
        <v>2</v>
      </c>
      <c r="F1034">
        <v>1.5</v>
      </c>
      <c r="G1034" t="s">
        <v>111</v>
      </c>
      <c r="H1034">
        <v>7</v>
      </c>
      <c r="I1034">
        <v>2</v>
      </c>
      <c r="K1034" t="str">
        <f>VLOOKUP(G1034,species.lookup!$A$2:$I$108,2,0)</f>
        <v>Foureye Butterflyfish</v>
      </c>
      <c r="L1034" t="str">
        <f>VLOOKUP(G1034,species.lookup!$A$2:$I$108,3,0)</f>
        <v>Chaetodon capistratus</v>
      </c>
      <c r="M1034" t="str">
        <f>VLOOKUP(G1034,species.lookup!$A$2:$I$108,4,0)</f>
        <v>Chaetodontidae</v>
      </c>
      <c r="N1034" t="str">
        <f>VLOOKUP(G1034,species.lookup!$A$2:$I$108,5,0)</f>
        <v>Carnivores</v>
      </c>
      <c r="O1034">
        <f>VLOOKUP(G1034,species.lookup!$A$2:$I$108,6,0)</f>
        <v>2.1999999999999999E-2</v>
      </c>
      <c r="P1034">
        <f>VLOOKUP(G1034,species.lookup!$A$2:$I$108,7,0)</f>
        <v>3.1897000000000002</v>
      </c>
      <c r="Q1034">
        <f t="shared" si="16"/>
        <v>10.915205060022897</v>
      </c>
    </row>
    <row r="1035" spans="1:17" x14ac:dyDescent="0.2">
      <c r="A1035" s="32">
        <v>44144</v>
      </c>
      <c r="B1035" s="33">
        <v>0.40972222222222199</v>
      </c>
      <c r="C1035" t="s">
        <v>397</v>
      </c>
      <c r="D1035" t="s">
        <v>384</v>
      </c>
      <c r="E1035">
        <v>2</v>
      </c>
      <c r="F1035">
        <v>1.5</v>
      </c>
      <c r="G1035" t="s">
        <v>191</v>
      </c>
      <c r="H1035">
        <v>8</v>
      </c>
      <c r="I1035">
        <v>1</v>
      </c>
      <c r="K1035" t="str">
        <f>VLOOKUP(G1035,species.lookup!$A$2:$I$108,2,0)</f>
        <v>Slippery Dick</v>
      </c>
      <c r="L1035" t="str">
        <f>VLOOKUP(G1035,species.lookup!$A$2:$I$108,3,0)</f>
        <v>Halichoeres bivittatus</v>
      </c>
      <c r="M1035" t="str">
        <f>VLOOKUP(G1035,species.lookup!$A$2:$I$108,4,0)</f>
        <v>Labridae</v>
      </c>
      <c r="N1035" t="str">
        <f>VLOOKUP(G1035,species.lookup!$A$2:$I$108,5,0)</f>
        <v>Carnivores</v>
      </c>
      <c r="O1035">
        <f>VLOOKUP(G1035,species.lookup!$A$2:$I$108,6,0)</f>
        <v>9.3299999999999998E-3</v>
      </c>
      <c r="P1035">
        <f>VLOOKUP(G1035,species.lookup!$A$2:$I$108,7,0)</f>
        <v>3.06</v>
      </c>
      <c r="Q1035">
        <f t="shared" si="16"/>
        <v>5.4117410047026144</v>
      </c>
    </row>
    <row r="1036" spans="1:17" x14ac:dyDescent="0.2">
      <c r="A1036" s="32">
        <v>44144</v>
      </c>
      <c r="B1036" s="33">
        <v>0.40972222222222199</v>
      </c>
      <c r="C1036" t="s">
        <v>397</v>
      </c>
      <c r="D1036" t="s">
        <v>384</v>
      </c>
      <c r="E1036">
        <v>2</v>
      </c>
      <c r="F1036">
        <v>1.5</v>
      </c>
      <c r="G1036" t="s">
        <v>286</v>
      </c>
      <c r="H1036">
        <v>10</v>
      </c>
      <c r="I1036">
        <v>4</v>
      </c>
      <c r="K1036" t="str">
        <f>VLOOKUP(G1036,species.lookup!$A$2:$I$108,2,0)</f>
        <v>Yellowtail Snapper</v>
      </c>
      <c r="L1036" t="str">
        <f>VLOOKUP(G1036,species.lookup!$A$2:$I$108,3,0)</f>
        <v>Ocyurus chrysurus</v>
      </c>
      <c r="M1036" t="str">
        <f>VLOOKUP(G1036,species.lookup!$A$2:$I$108,4,0)</f>
        <v>Lutjanidae</v>
      </c>
      <c r="N1036" t="str">
        <f>VLOOKUP(G1036,species.lookup!$A$2:$I$108,5,0)</f>
        <v>Carnivores</v>
      </c>
      <c r="O1036">
        <f>VLOOKUP(G1036,species.lookup!$A$2:$I$108,6,0)</f>
        <v>4.0500000000000001E-2</v>
      </c>
      <c r="P1036">
        <f>VLOOKUP(G1036,species.lookup!$A$2:$I$108,7,0)</f>
        <v>2.718</v>
      </c>
      <c r="Q1036">
        <f t="shared" si="16"/>
        <v>21.157045654464355</v>
      </c>
    </row>
    <row r="1037" spans="1:17" x14ac:dyDescent="0.2">
      <c r="A1037" s="32">
        <v>44144</v>
      </c>
      <c r="B1037" s="33">
        <v>0.40972222222222199</v>
      </c>
      <c r="C1037" t="s">
        <v>397</v>
      </c>
      <c r="D1037" t="s">
        <v>384</v>
      </c>
      <c r="E1037">
        <v>2</v>
      </c>
      <c r="F1037">
        <v>1.5</v>
      </c>
      <c r="G1037" t="s">
        <v>286</v>
      </c>
      <c r="H1037">
        <v>8</v>
      </c>
      <c r="I1037">
        <v>4</v>
      </c>
      <c r="K1037" t="str">
        <f>VLOOKUP(G1037,species.lookup!$A$2:$I$108,2,0)</f>
        <v>Yellowtail Snapper</v>
      </c>
      <c r="L1037" t="str">
        <f>VLOOKUP(G1037,species.lookup!$A$2:$I$108,3,0)</f>
        <v>Ocyurus chrysurus</v>
      </c>
      <c r="M1037" t="str">
        <f>VLOOKUP(G1037,species.lookup!$A$2:$I$108,4,0)</f>
        <v>Lutjanidae</v>
      </c>
      <c r="N1037" t="str">
        <f>VLOOKUP(G1037,species.lookup!$A$2:$I$108,5,0)</f>
        <v>Carnivores</v>
      </c>
      <c r="O1037">
        <f>VLOOKUP(G1037,species.lookup!$A$2:$I$108,6,0)</f>
        <v>4.0500000000000001E-2</v>
      </c>
      <c r="P1037">
        <f>VLOOKUP(G1037,species.lookup!$A$2:$I$108,7,0)</f>
        <v>2.718</v>
      </c>
      <c r="Q1037">
        <f t="shared" si="16"/>
        <v>11.535956450223555</v>
      </c>
    </row>
    <row r="1038" spans="1:17" x14ac:dyDescent="0.2">
      <c r="A1038" s="32">
        <v>44144</v>
      </c>
      <c r="B1038" s="33">
        <v>0.40972222222222199</v>
      </c>
      <c r="C1038" t="s">
        <v>397</v>
      </c>
      <c r="D1038" t="s">
        <v>384</v>
      </c>
      <c r="E1038">
        <v>2</v>
      </c>
      <c r="F1038">
        <v>1.5</v>
      </c>
      <c r="G1038" t="s">
        <v>222</v>
      </c>
      <c r="H1038">
        <v>15</v>
      </c>
      <c r="I1038">
        <v>2</v>
      </c>
      <c r="K1038" t="str">
        <f>VLOOKUP(G1038,species.lookup!$A$2:$I$108,2,0)</f>
        <v>Longspine squirrelfish</v>
      </c>
      <c r="L1038" t="str">
        <f>VLOOKUP(G1038,species.lookup!$A$2:$I$108,3,0)</f>
        <v>Holocentrus rufus</v>
      </c>
      <c r="M1038" t="str">
        <f>VLOOKUP(G1038,species.lookup!$A$2:$I$108,4,0)</f>
        <v>Holocentridae</v>
      </c>
      <c r="N1038" t="str">
        <f>VLOOKUP(G1038,species.lookup!$A$2:$I$108,5,0)</f>
        <v>Carnivores</v>
      </c>
      <c r="O1038">
        <f>VLOOKUP(G1038,species.lookup!$A$2:$I$108,6,0)</f>
        <v>1.1480000000000001E-2</v>
      </c>
      <c r="P1038">
        <f>VLOOKUP(G1038,species.lookup!$A$2:$I$108,7,0)</f>
        <v>2.89</v>
      </c>
      <c r="Q1038">
        <f t="shared" si="16"/>
        <v>28.763758034062359</v>
      </c>
    </row>
    <row r="1039" spans="1:17" x14ac:dyDescent="0.2">
      <c r="A1039" s="32">
        <v>44144</v>
      </c>
      <c r="B1039" s="33">
        <v>0.40972222222222199</v>
      </c>
      <c r="C1039" t="s">
        <v>397</v>
      </c>
      <c r="D1039" t="s">
        <v>384</v>
      </c>
      <c r="E1039">
        <v>2</v>
      </c>
      <c r="F1039">
        <v>1.5</v>
      </c>
      <c r="G1039" t="s">
        <v>222</v>
      </c>
      <c r="H1039">
        <v>20</v>
      </c>
      <c r="I1039">
        <v>1</v>
      </c>
      <c r="K1039" t="str">
        <f>VLOOKUP(G1039,species.lookup!$A$2:$I$108,2,0)</f>
        <v>Longspine squirrelfish</v>
      </c>
      <c r="L1039" t="str">
        <f>VLOOKUP(G1039,species.lookup!$A$2:$I$108,3,0)</f>
        <v>Holocentrus rufus</v>
      </c>
      <c r="M1039" t="str">
        <f>VLOOKUP(G1039,species.lookup!$A$2:$I$108,4,0)</f>
        <v>Holocentridae</v>
      </c>
      <c r="N1039" t="str">
        <f>VLOOKUP(G1039,species.lookup!$A$2:$I$108,5,0)</f>
        <v>Carnivores</v>
      </c>
      <c r="O1039">
        <f>VLOOKUP(G1039,species.lookup!$A$2:$I$108,6,0)</f>
        <v>1.1480000000000001E-2</v>
      </c>
      <c r="P1039">
        <f>VLOOKUP(G1039,species.lookup!$A$2:$I$108,7,0)</f>
        <v>2.89</v>
      </c>
      <c r="Q1039">
        <f t="shared" si="16"/>
        <v>66.056958833921925</v>
      </c>
    </row>
    <row r="1040" spans="1:17" x14ac:dyDescent="0.2">
      <c r="A1040" s="32">
        <v>44144</v>
      </c>
      <c r="B1040" s="33">
        <v>0.40972222222222199</v>
      </c>
      <c r="C1040" t="s">
        <v>397</v>
      </c>
      <c r="D1040" t="s">
        <v>384</v>
      </c>
      <c r="E1040">
        <v>2</v>
      </c>
      <c r="F1040">
        <v>1.5</v>
      </c>
      <c r="G1040" t="s">
        <v>181</v>
      </c>
      <c r="H1040">
        <v>14</v>
      </c>
      <c r="I1040">
        <v>1</v>
      </c>
      <c r="K1040" t="str">
        <f>VLOOKUP(G1040,species.lookup!$A$2:$I$108,2,0)</f>
        <v>Bluestriped Grunt</v>
      </c>
      <c r="L1040" t="str">
        <f>VLOOKUP(G1040,species.lookup!$A$2:$I$108,3,0)</f>
        <v>Haemulon sciurus</v>
      </c>
      <c r="M1040" t="str">
        <f>VLOOKUP(G1040,species.lookup!$A$2:$I$108,4,0)</f>
        <v>Haemulidae</v>
      </c>
      <c r="N1040" t="str">
        <f>VLOOKUP(G1040,species.lookup!$A$2:$I$108,5,0)</f>
        <v>Carnivores</v>
      </c>
      <c r="O1040">
        <f>VLOOKUP(G1040,species.lookup!$A$2:$I$108,6,0)</f>
        <v>1.9400000000000001E-2</v>
      </c>
      <c r="P1040">
        <f>VLOOKUP(G1040,species.lookup!$A$2:$I$108,7,0)</f>
        <v>2.9996</v>
      </c>
      <c r="Q1040">
        <f t="shared" si="16"/>
        <v>53.177435040820249</v>
      </c>
    </row>
    <row r="1041" spans="1:17" x14ac:dyDescent="0.2">
      <c r="A1041" s="32">
        <v>44144</v>
      </c>
      <c r="B1041" s="33">
        <v>0.40972222222222199</v>
      </c>
      <c r="C1041" t="s">
        <v>397</v>
      </c>
      <c r="D1041" t="s">
        <v>384</v>
      </c>
      <c r="E1041">
        <v>2</v>
      </c>
      <c r="F1041">
        <v>1.5</v>
      </c>
      <c r="G1041" t="s">
        <v>225</v>
      </c>
      <c r="H1041">
        <v>5</v>
      </c>
      <c r="I1041">
        <v>1</v>
      </c>
      <c r="K1041" t="str">
        <f>VLOOKUP(G1041,species.lookup!$A$2:$I$108,2,0)</f>
        <v>Hamlet spp.</v>
      </c>
      <c r="L1041" t="str">
        <f>VLOOKUP(G1041,species.lookup!$A$2:$I$108,3,0)</f>
        <v>Hypoplectrus puella</v>
      </c>
      <c r="M1041" t="str">
        <f>VLOOKUP(G1041,species.lookup!$A$2:$I$108,4,0)</f>
        <v>Serranidae</v>
      </c>
      <c r="N1041" t="str">
        <f>VLOOKUP(G1041,species.lookup!$A$2:$I$108,5,0)</f>
        <v>Carnivores</v>
      </c>
      <c r="O1041">
        <f>VLOOKUP(G1041,species.lookup!$A$2:$I$108,6,0)</f>
        <v>1.7780000000000001E-2</v>
      </c>
      <c r="P1041">
        <f>VLOOKUP(G1041,species.lookup!$A$2:$I$108,7,0)</f>
        <v>3.03</v>
      </c>
      <c r="Q1041">
        <f t="shared" si="16"/>
        <v>2.3324420895012303</v>
      </c>
    </row>
    <row r="1042" spans="1:17" x14ac:dyDescent="0.2">
      <c r="A1042" s="32">
        <v>44144</v>
      </c>
      <c r="B1042" s="33">
        <v>0.40972222222222199</v>
      </c>
      <c r="C1042" t="s">
        <v>397</v>
      </c>
      <c r="D1042" t="s">
        <v>384</v>
      </c>
      <c r="E1042">
        <v>2</v>
      </c>
      <c r="F1042">
        <v>1.5</v>
      </c>
      <c r="G1042" t="s">
        <v>346</v>
      </c>
      <c r="H1042">
        <v>5</v>
      </c>
      <c r="I1042">
        <v>1</v>
      </c>
      <c r="J1042" t="s">
        <v>385</v>
      </c>
      <c r="K1042" t="str">
        <f>VLOOKUP(G1042,species.lookup!$A$2:$I$108,2,0)</f>
        <v>Stoplight Parrotfish</v>
      </c>
      <c r="L1042" t="str">
        <f>VLOOKUP(G1042,species.lookup!$A$2:$I$108,3,0)</f>
        <v>Sparisoma viride</v>
      </c>
      <c r="M1042" t="str">
        <f>VLOOKUP(G1042,species.lookup!$A$2:$I$108,4,0)</f>
        <v>Scaridae</v>
      </c>
      <c r="N1042" t="str">
        <f>VLOOKUP(G1042,species.lookup!$A$2:$I$108,5,0)</f>
        <v>Herbivores</v>
      </c>
      <c r="O1042">
        <f>VLOOKUP(G1042,species.lookup!$A$2:$I$108,6,0)</f>
        <v>2.5000000000000001E-2</v>
      </c>
      <c r="P1042">
        <f>VLOOKUP(G1042,species.lookup!$A$2:$I$108,7,0)</f>
        <v>2.9214000000000002</v>
      </c>
      <c r="Q1042">
        <f t="shared" si="16"/>
        <v>2.7536642058777425</v>
      </c>
    </row>
    <row r="1043" spans="1:17" x14ac:dyDescent="0.2">
      <c r="A1043" s="32">
        <v>44144</v>
      </c>
      <c r="B1043" s="33">
        <v>0.40972222222222199</v>
      </c>
      <c r="C1043" t="s">
        <v>397</v>
      </c>
      <c r="D1043" t="s">
        <v>384</v>
      </c>
      <c r="E1043">
        <v>2</v>
      </c>
      <c r="F1043">
        <v>1.5</v>
      </c>
      <c r="G1043" t="s">
        <v>346</v>
      </c>
      <c r="H1043">
        <v>8</v>
      </c>
      <c r="I1043">
        <v>1</v>
      </c>
      <c r="K1043" t="str">
        <f>VLOOKUP(G1043,species.lookup!$A$2:$I$108,2,0)</f>
        <v>Stoplight Parrotfish</v>
      </c>
      <c r="L1043" t="str">
        <f>VLOOKUP(G1043,species.lookup!$A$2:$I$108,3,0)</f>
        <v>Sparisoma viride</v>
      </c>
      <c r="M1043" t="str">
        <f>VLOOKUP(G1043,species.lookup!$A$2:$I$108,4,0)</f>
        <v>Scaridae</v>
      </c>
      <c r="N1043" t="str">
        <f>VLOOKUP(G1043,species.lookup!$A$2:$I$108,5,0)</f>
        <v>Herbivores</v>
      </c>
      <c r="O1043">
        <f>VLOOKUP(G1043,species.lookup!$A$2:$I$108,6,0)</f>
        <v>2.5000000000000001E-2</v>
      </c>
      <c r="P1043">
        <f>VLOOKUP(G1043,species.lookup!$A$2:$I$108,7,0)</f>
        <v>2.9214000000000002</v>
      </c>
      <c r="Q1043">
        <f t="shared" si="16"/>
        <v>10.869938743553069</v>
      </c>
    </row>
    <row r="1044" spans="1:17" x14ac:dyDescent="0.2">
      <c r="A1044" s="32">
        <v>44144</v>
      </c>
      <c r="B1044" s="33">
        <v>0.40972222222222199</v>
      </c>
      <c r="C1044" t="s">
        <v>397</v>
      </c>
      <c r="D1044" t="s">
        <v>384</v>
      </c>
      <c r="E1044">
        <v>2</v>
      </c>
      <c r="F1044">
        <v>1.5</v>
      </c>
      <c r="G1044" t="s">
        <v>346</v>
      </c>
      <c r="H1044">
        <v>11</v>
      </c>
      <c r="I1044">
        <v>1</v>
      </c>
      <c r="K1044" t="str">
        <f>VLOOKUP(G1044,species.lookup!$A$2:$I$108,2,0)</f>
        <v>Stoplight Parrotfish</v>
      </c>
      <c r="L1044" t="str">
        <f>VLOOKUP(G1044,species.lookup!$A$2:$I$108,3,0)</f>
        <v>Sparisoma viride</v>
      </c>
      <c r="M1044" t="str">
        <f>VLOOKUP(G1044,species.lookup!$A$2:$I$108,4,0)</f>
        <v>Scaridae</v>
      </c>
      <c r="N1044" t="str">
        <f>VLOOKUP(G1044,species.lookup!$A$2:$I$108,5,0)</f>
        <v>Herbivores</v>
      </c>
      <c r="O1044">
        <f>VLOOKUP(G1044,species.lookup!$A$2:$I$108,6,0)</f>
        <v>2.5000000000000001E-2</v>
      </c>
      <c r="P1044">
        <f>VLOOKUP(G1044,species.lookup!$A$2:$I$108,7,0)</f>
        <v>2.9214000000000002</v>
      </c>
      <c r="Q1044">
        <f t="shared" si="16"/>
        <v>27.559072613163718</v>
      </c>
    </row>
    <row r="1045" spans="1:17" x14ac:dyDescent="0.2">
      <c r="A1045" s="32">
        <v>44144</v>
      </c>
      <c r="B1045" s="33">
        <v>0.40972222222222199</v>
      </c>
      <c r="C1045" t="s">
        <v>397</v>
      </c>
      <c r="D1045" t="s">
        <v>384</v>
      </c>
      <c r="E1045">
        <v>2</v>
      </c>
      <c r="F1045">
        <v>1.5</v>
      </c>
      <c r="G1045" t="s">
        <v>172</v>
      </c>
      <c r="H1045">
        <v>8</v>
      </c>
      <c r="I1045">
        <v>5</v>
      </c>
      <c r="K1045" t="str">
        <f>VLOOKUP(G1045,species.lookup!$A$2:$I$108,2,0)</f>
        <v>French Grunt</v>
      </c>
      <c r="L1045" t="str">
        <f>VLOOKUP(G1045,species.lookup!$A$2:$I$108,3,0)</f>
        <v>Haemulon flavolineatum</v>
      </c>
      <c r="M1045" t="str">
        <f>VLOOKUP(G1045,species.lookup!$A$2:$I$108,4,0)</f>
        <v>Haemulidae</v>
      </c>
      <c r="N1045" t="str">
        <f>VLOOKUP(G1045,species.lookup!$A$2:$I$108,5,0)</f>
        <v>Carnivores</v>
      </c>
      <c r="O1045">
        <f>VLOOKUP(G1045,species.lookup!$A$2:$I$108,6,0)</f>
        <v>1.2699999999999999E-2</v>
      </c>
      <c r="P1045">
        <f>VLOOKUP(G1045,species.lookup!$A$2:$I$108,7,0)</f>
        <v>3.1581000000000001</v>
      </c>
      <c r="Q1045">
        <f t="shared" si="16"/>
        <v>9.0334201264139971</v>
      </c>
    </row>
    <row r="1046" spans="1:17" x14ac:dyDescent="0.2">
      <c r="A1046" s="32">
        <v>44144</v>
      </c>
      <c r="B1046" s="33">
        <v>0.40972222222222199</v>
      </c>
      <c r="C1046" t="s">
        <v>397</v>
      </c>
      <c r="D1046" t="s">
        <v>384</v>
      </c>
      <c r="E1046">
        <v>2</v>
      </c>
      <c r="F1046">
        <v>1.5</v>
      </c>
      <c r="G1046" t="s">
        <v>172</v>
      </c>
      <c r="H1046">
        <v>10</v>
      </c>
      <c r="I1046">
        <v>5</v>
      </c>
      <c r="K1046" t="str">
        <f>VLOOKUP(G1046,species.lookup!$A$2:$I$108,2,0)</f>
        <v>French Grunt</v>
      </c>
      <c r="L1046" t="str">
        <f>VLOOKUP(G1046,species.lookup!$A$2:$I$108,3,0)</f>
        <v>Haemulon flavolineatum</v>
      </c>
      <c r="M1046" t="str">
        <f>VLOOKUP(G1046,species.lookup!$A$2:$I$108,4,0)</f>
        <v>Haemulidae</v>
      </c>
      <c r="N1046" t="str">
        <f>VLOOKUP(G1046,species.lookup!$A$2:$I$108,5,0)</f>
        <v>Carnivores</v>
      </c>
      <c r="O1046">
        <f>VLOOKUP(G1046,species.lookup!$A$2:$I$108,6,0)</f>
        <v>1.2699999999999999E-2</v>
      </c>
      <c r="P1046">
        <f>VLOOKUP(G1046,species.lookup!$A$2:$I$108,7,0)</f>
        <v>3.1581000000000001</v>
      </c>
      <c r="Q1046">
        <f t="shared" si="16"/>
        <v>18.276949882608324</v>
      </c>
    </row>
    <row r="1047" spans="1:17" x14ac:dyDescent="0.2">
      <c r="A1047" s="32">
        <v>44144</v>
      </c>
      <c r="B1047" s="33">
        <v>0.40972222222222199</v>
      </c>
      <c r="C1047" t="s">
        <v>397</v>
      </c>
      <c r="D1047" t="s">
        <v>384</v>
      </c>
      <c r="E1047">
        <v>2</v>
      </c>
      <c r="F1047">
        <v>1.5</v>
      </c>
      <c r="G1047" t="s">
        <v>172</v>
      </c>
      <c r="H1047">
        <v>12</v>
      </c>
      <c r="I1047">
        <v>5</v>
      </c>
      <c r="K1047" t="str">
        <f>VLOOKUP(G1047,species.lookup!$A$2:$I$108,2,0)</f>
        <v>French Grunt</v>
      </c>
      <c r="L1047" t="str">
        <f>VLOOKUP(G1047,species.lookup!$A$2:$I$108,3,0)</f>
        <v>Haemulon flavolineatum</v>
      </c>
      <c r="M1047" t="str">
        <f>VLOOKUP(G1047,species.lookup!$A$2:$I$108,4,0)</f>
        <v>Haemulidae</v>
      </c>
      <c r="N1047" t="str">
        <f>VLOOKUP(G1047,species.lookup!$A$2:$I$108,5,0)</f>
        <v>Carnivores</v>
      </c>
      <c r="O1047">
        <f>VLOOKUP(G1047,species.lookup!$A$2:$I$108,6,0)</f>
        <v>1.2699999999999999E-2</v>
      </c>
      <c r="P1047">
        <f>VLOOKUP(G1047,species.lookup!$A$2:$I$108,7,0)</f>
        <v>3.1581000000000001</v>
      </c>
      <c r="Q1047">
        <f t="shared" si="16"/>
        <v>32.506185853485817</v>
      </c>
    </row>
    <row r="1048" spans="1:17" x14ac:dyDescent="0.2">
      <c r="A1048" s="32">
        <v>44144</v>
      </c>
      <c r="B1048" s="33">
        <v>0.40972222222222199</v>
      </c>
      <c r="C1048" t="s">
        <v>397</v>
      </c>
      <c r="D1048" t="s">
        <v>384</v>
      </c>
      <c r="E1048">
        <v>2</v>
      </c>
      <c r="F1048">
        <v>1.5</v>
      </c>
      <c r="G1048" t="s">
        <v>359</v>
      </c>
      <c r="H1048">
        <v>6</v>
      </c>
      <c r="I1048">
        <v>2</v>
      </c>
      <c r="K1048" t="str">
        <f>VLOOKUP(G1048,species.lookup!$A$2:$I$108,2,0)</f>
        <v>Beaugregory</v>
      </c>
      <c r="L1048" t="str">
        <f>VLOOKUP(G1048,species.lookup!$A$2:$I$108,3,0)</f>
        <v>Stegastes leucostictus</v>
      </c>
      <c r="M1048" t="str">
        <f>VLOOKUP(G1048,species.lookup!$A$2:$I$108,4,0)</f>
        <v>Pomacentridae</v>
      </c>
      <c r="N1048" t="str">
        <f>VLOOKUP(G1048,species.lookup!$A$2:$I$108,5,0)</f>
        <v>Omnivores</v>
      </c>
      <c r="O1048">
        <f>VLOOKUP(G1048,species.lookup!$A$2:$I$108,6,0)</f>
        <v>1.9949999999999999E-2</v>
      </c>
      <c r="P1048">
        <f>VLOOKUP(G1048,species.lookup!$A$2:$I$108,7,0)</f>
        <v>2.95</v>
      </c>
      <c r="Q1048">
        <f t="shared" si="16"/>
        <v>3.9399352870820694</v>
      </c>
    </row>
    <row r="1049" spans="1:17" x14ac:dyDescent="0.2">
      <c r="A1049" s="32">
        <v>44144</v>
      </c>
      <c r="B1049" s="33">
        <v>0.40972222222222199</v>
      </c>
      <c r="C1049" t="s">
        <v>397</v>
      </c>
      <c r="D1049" t="s">
        <v>384</v>
      </c>
      <c r="E1049">
        <v>2</v>
      </c>
      <c r="F1049">
        <v>1.5</v>
      </c>
      <c r="G1049" t="s">
        <v>318</v>
      </c>
      <c r="H1049">
        <v>4</v>
      </c>
      <c r="I1049">
        <v>1</v>
      </c>
      <c r="J1049" t="s">
        <v>385</v>
      </c>
      <c r="K1049" t="str">
        <f>VLOOKUP(G1049,species.lookup!$A$2:$I$108,2,0)</f>
        <v>Striped Parrotfish</v>
      </c>
      <c r="L1049" t="str">
        <f>VLOOKUP(G1049,species.lookup!$A$2:$I$108,3,0)</f>
        <v>Scarus iserti</v>
      </c>
      <c r="M1049" t="str">
        <f>VLOOKUP(G1049,species.lookup!$A$2:$I$108,4,0)</f>
        <v>Scaridae</v>
      </c>
      <c r="N1049" t="str">
        <f>VLOOKUP(G1049,species.lookup!$A$2:$I$108,5,0)</f>
        <v>Herbivores</v>
      </c>
      <c r="O1049">
        <f>VLOOKUP(G1049,species.lookup!$A$2:$I$108,6,0)</f>
        <v>1.47E-2</v>
      </c>
      <c r="P1049">
        <f>VLOOKUP(G1049,species.lookup!$A$2:$I$108,7,0)</f>
        <v>3.0548000000000002</v>
      </c>
      <c r="Q1049">
        <f t="shared" si="16"/>
        <v>1.0150564524775472</v>
      </c>
    </row>
    <row r="1050" spans="1:17" x14ac:dyDescent="0.2">
      <c r="A1050" s="32">
        <v>44144</v>
      </c>
      <c r="B1050" s="33">
        <v>0.40972222222222199</v>
      </c>
      <c r="C1050" t="s">
        <v>397</v>
      </c>
      <c r="D1050" t="s">
        <v>384</v>
      </c>
      <c r="E1050">
        <v>2</v>
      </c>
      <c r="F1050">
        <v>1.5</v>
      </c>
      <c r="G1050" t="s">
        <v>318</v>
      </c>
      <c r="H1050">
        <v>6</v>
      </c>
      <c r="I1050">
        <v>1</v>
      </c>
      <c r="J1050" t="s">
        <v>385</v>
      </c>
      <c r="K1050" t="str">
        <f>VLOOKUP(G1050,species.lookup!$A$2:$I$108,2,0)</f>
        <v>Striped Parrotfish</v>
      </c>
      <c r="L1050" t="str">
        <f>VLOOKUP(G1050,species.lookup!$A$2:$I$108,3,0)</f>
        <v>Scarus iserti</v>
      </c>
      <c r="M1050" t="str">
        <f>VLOOKUP(G1050,species.lookup!$A$2:$I$108,4,0)</f>
        <v>Scaridae</v>
      </c>
      <c r="N1050" t="str">
        <f>VLOOKUP(G1050,species.lookup!$A$2:$I$108,5,0)</f>
        <v>Herbivores</v>
      </c>
      <c r="O1050">
        <f>VLOOKUP(G1050,species.lookup!$A$2:$I$108,6,0)</f>
        <v>1.47E-2</v>
      </c>
      <c r="P1050">
        <f>VLOOKUP(G1050,species.lookup!$A$2:$I$108,7,0)</f>
        <v>3.0548000000000002</v>
      </c>
      <c r="Q1050">
        <f t="shared" si="16"/>
        <v>3.5027873644931384</v>
      </c>
    </row>
    <row r="1051" spans="1:17" x14ac:dyDescent="0.2">
      <c r="A1051" s="32">
        <v>44144</v>
      </c>
      <c r="B1051" s="33">
        <v>0.40972222222222199</v>
      </c>
      <c r="C1051" t="s">
        <v>397</v>
      </c>
      <c r="D1051" t="s">
        <v>384</v>
      </c>
      <c r="E1051">
        <v>2</v>
      </c>
      <c r="F1051">
        <v>1.5</v>
      </c>
      <c r="G1051" t="s">
        <v>318</v>
      </c>
      <c r="H1051">
        <v>10</v>
      </c>
      <c r="I1051">
        <v>1</v>
      </c>
      <c r="J1051" t="s">
        <v>398</v>
      </c>
      <c r="K1051" t="str">
        <f>VLOOKUP(G1051,species.lookup!$A$2:$I$108,2,0)</f>
        <v>Striped Parrotfish</v>
      </c>
      <c r="L1051" t="str">
        <f>VLOOKUP(G1051,species.lookup!$A$2:$I$108,3,0)</f>
        <v>Scarus iserti</v>
      </c>
      <c r="M1051" t="str">
        <f>VLOOKUP(G1051,species.lookup!$A$2:$I$108,4,0)</f>
        <v>Scaridae</v>
      </c>
      <c r="N1051" t="str">
        <f>VLOOKUP(G1051,species.lookup!$A$2:$I$108,5,0)</f>
        <v>Herbivores</v>
      </c>
      <c r="O1051">
        <f>VLOOKUP(G1051,species.lookup!$A$2:$I$108,6,0)</f>
        <v>1.47E-2</v>
      </c>
      <c r="P1051">
        <f>VLOOKUP(G1051,species.lookup!$A$2:$I$108,7,0)</f>
        <v>3.0548000000000002</v>
      </c>
      <c r="Q1051">
        <f t="shared" si="16"/>
        <v>16.676977189904147</v>
      </c>
    </row>
    <row r="1052" spans="1:17" x14ac:dyDescent="0.2">
      <c r="A1052" s="32">
        <v>44144</v>
      </c>
      <c r="B1052" s="33">
        <v>0.40972222222222199</v>
      </c>
      <c r="C1052" t="s">
        <v>397</v>
      </c>
      <c r="D1052" t="s">
        <v>384</v>
      </c>
      <c r="E1052">
        <v>2</v>
      </c>
      <c r="F1052">
        <v>1.5</v>
      </c>
      <c r="G1052" t="s">
        <v>318</v>
      </c>
      <c r="H1052">
        <v>9</v>
      </c>
      <c r="I1052">
        <v>1</v>
      </c>
      <c r="J1052" t="s">
        <v>398</v>
      </c>
      <c r="K1052" t="str">
        <f>VLOOKUP(G1052,species.lookup!$A$2:$I$108,2,0)</f>
        <v>Striped Parrotfish</v>
      </c>
      <c r="L1052" t="str">
        <f>VLOOKUP(G1052,species.lookup!$A$2:$I$108,3,0)</f>
        <v>Scarus iserti</v>
      </c>
      <c r="M1052" t="str">
        <f>VLOOKUP(G1052,species.lookup!$A$2:$I$108,4,0)</f>
        <v>Scaridae</v>
      </c>
      <c r="N1052" t="str">
        <f>VLOOKUP(G1052,species.lookup!$A$2:$I$108,5,0)</f>
        <v>Herbivores</v>
      </c>
      <c r="O1052">
        <f>VLOOKUP(G1052,species.lookup!$A$2:$I$108,6,0)</f>
        <v>1.47E-2</v>
      </c>
      <c r="P1052">
        <f>VLOOKUP(G1052,species.lookup!$A$2:$I$108,7,0)</f>
        <v>3.0548000000000002</v>
      </c>
      <c r="Q1052">
        <f t="shared" si="16"/>
        <v>12.087524088838006</v>
      </c>
    </row>
    <row r="1053" spans="1:17" x14ac:dyDescent="0.2">
      <c r="A1053" s="32">
        <v>44144</v>
      </c>
      <c r="B1053" s="33">
        <v>0.40972222222222199</v>
      </c>
      <c r="C1053" t="s">
        <v>397</v>
      </c>
      <c r="D1053" t="s">
        <v>384</v>
      </c>
      <c r="E1053">
        <v>2</v>
      </c>
      <c r="F1053">
        <v>1.5</v>
      </c>
      <c r="G1053" t="s">
        <v>324</v>
      </c>
      <c r="H1053">
        <v>4</v>
      </c>
      <c r="I1053">
        <v>1</v>
      </c>
      <c r="J1053" t="s">
        <v>385</v>
      </c>
      <c r="K1053" t="str">
        <f>VLOOKUP(G1053,species.lookup!$A$2:$I$108,2,0)</f>
        <v>Queen Parrotfish</v>
      </c>
      <c r="L1053" t="str">
        <f>VLOOKUP(G1053,species.lookup!$A$2:$I$108,3,0)</f>
        <v>Scarus vetula</v>
      </c>
      <c r="M1053" t="str">
        <f>VLOOKUP(G1053,species.lookup!$A$2:$I$108,4,0)</f>
        <v>Scaridae</v>
      </c>
      <c r="N1053" t="str">
        <f>VLOOKUP(G1053,species.lookup!$A$2:$I$108,5,0)</f>
        <v>Herbivores</v>
      </c>
      <c r="O1053">
        <f>VLOOKUP(G1053,species.lookup!$A$2:$I$108,6,0)</f>
        <v>2.5000000000000001E-2</v>
      </c>
      <c r="P1053">
        <f>VLOOKUP(G1053,species.lookup!$A$2:$I$108,7,0)</f>
        <v>2.9214000000000002</v>
      </c>
      <c r="Q1053">
        <f t="shared" si="16"/>
        <v>1.4348221330880631</v>
      </c>
    </row>
    <row r="1054" spans="1:17" x14ac:dyDescent="0.2">
      <c r="A1054" s="32">
        <v>44144</v>
      </c>
      <c r="B1054" s="33">
        <v>0.40972222222222199</v>
      </c>
      <c r="C1054" t="s">
        <v>397</v>
      </c>
      <c r="D1054" t="s">
        <v>384</v>
      </c>
      <c r="E1054">
        <v>2</v>
      </c>
      <c r="F1054">
        <v>1.5</v>
      </c>
      <c r="G1054" t="s">
        <v>84</v>
      </c>
      <c r="H1054">
        <v>3</v>
      </c>
      <c r="I1054">
        <v>1</v>
      </c>
      <c r="K1054" t="str">
        <f>VLOOKUP(G1054,species.lookup!$A$2:$I$108,2,0)</f>
        <v xml:space="preserve">Caribbean sharp-nose puffer </v>
      </c>
      <c r="L1054" t="str">
        <f>VLOOKUP(G1054,species.lookup!$A$2:$I$108,3,0)</f>
        <v>Canthigaster rostrata</v>
      </c>
      <c r="M1054" t="str">
        <f>VLOOKUP(G1054,species.lookup!$A$2:$I$108,4,0)</f>
        <v>Tetraodontidae</v>
      </c>
      <c r="N1054" t="str">
        <f>VLOOKUP(G1054,species.lookup!$A$2:$I$108,5,0)</f>
        <v>Omnivores</v>
      </c>
      <c r="O1054">
        <f>VLOOKUP(G1054,species.lookup!$A$2:$I$108,6,0)</f>
        <v>2.239E-2</v>
      </c>
      <c r="P1054">
        <f>VLOOKUP(G1054,species.lookup!$A$2:$I$108,7,0)</f>
        <v>2.96</v>
      </c>
      <c r="Q1054">
        <f t="shared" si="16"/>
        <v>0.57853948885208784</v>
      </c>
    </row>
    <row r="1055" spans="1:17" x14ac:dyDescent="0.2">
      <c r="A1055" s="32">
        <v>44144</v>
      </c>
      <c r="B1055" s="33">
        <v>0.40972222222222199</v>
      </c>
      <c r="C1055" t="s">
        <v>397</v>
      </c>
      <c r="D1055" t="s">
        <v>384</v>
      </c>
      <c r="E1055">
        <v>2</v>
      </c>
      <c r="F1055">
        <v>1.5</v>
      </c>
      <c r="G1055" t="s">
        <v>286</v>
      </c>
      <c r="H1055">
        <v>6</v>
      </c>
      <c r="I1055">
        <v>3</v>
      </c>
      <c r="K1055" t="str">
        <f>VLOOKUP(G1055,species.lookup!$A$2:$I$108,2,0)</f>
        <v>Yellowtail Snapper</v>
      </c>
      <c r="L1055" t="str">
        <f>VLOOKUP(G1055,species.lookup!$A$2:$I$108,3,0)</f>
        <v>Ocyurus chrysurus</v>
      </c>
      <c r="M1055" t="str">
        <f>VLOOKUP(G1055,species.lookup!$A$2:$I$108,4,0)</f>
        <v>Lutjanidae</v>
      </c>
      <c r="N1055" t="str">
        <f>VLOOKUP(G1055,species.lookup!$A$2:$I$108,5,0)</f>
        <v>Carnivores</v>
      </c>
      <c r="O1055">
        <f>VLOOKUP(G1055,species.lookup!$A$2:$I$108,6,0)</f>
        <v>4.0500000000000001E-2</v>
      </c>
      <c r="P1055">
        <f>VLOOKUP(G1055,species.lookup!$A$2:$I$108,7,0)</f>
        <v>2.718</v>
      </c>
      <c r="Q1055">
        <f t="shared" si="16"/>
        <v>5.278008943109243</v>
      </c>
    </row>
    <row r="1056" spans="1:17" x14ac:dyDescent="0.2">
      <c r="A1056" s="32">
        <v>44144</v>
      </c>
      <c r="B1056" s="33">
        <v>0.40972222222222199</v>
      </c>
      <c r="C1056" t="s">
        <v>397</v>
      </c>
      <c r="D1056" t="s">
        <v>384</v>
      </c>
      <c r="E1056">
        <v>2</v>
      </c>
      <c r="F1056">
        <v>1.5</v>
      </c>
      <c r="G1056" t="s">
        <v>286</v>
      </c>
      <c r="H1056">
        <v>10</v>
      </c>
      <c r="I1056">
        <v>1</v>
      </c>
      <c r="K1056" t="str">
        <f>VLOOKUP(G1056,species.lookup!$A$2:$I$108,2,0)</f>
        <v>Yellowtail Snapper</v>
      </c>
      <c r="L1056" t="str">
        <f>VLOOKUP(G1056,species.lookup!$A$2:$I$108,3,0)</f>
        <v>Ocyurus chrysurus</v>
      </c>
      <c r="M1056" t="str">
        <f>VLOOKUP(G1056,species.lookup!$A$2:$I$108,4,0)</f>
        <v>Lutjanidae</v>
      </c>
      <c r="N1056" t="str">
        <f>VLOOKUP(G1056,species.lookup!$A$2:$I$108,5,0)</f>
        <v>Carnivores</v>
      </c>
      <c r="O1056">
        <f>VLOOKUP(G1056,species.lookup!$A$2:$I$108,6,0)</f>
        <v>4.0500000000000001E-2</v>
      </c>
      <c r="P1056">
        <f>VLOOKUP(G1056,species.lookup!$A$2:$I$108,7,0)</f>
        <v>2.718</v>
      </c>
      <c r="Q1056">
        <f t="shared" si="16"/>
        <v>21.157045654464355</v>
      </c>
    </row>
    <row r="1057" spans="1:17" x14ac:dyDescent="0.2">
      <c r="A1057" s="32">
        <v>44144</v>
      </c>
      <c r="B1057" s="33">
        <v>0.40972222222222199</v>
      </c>
      <c r="C1057" t="s">
        <v>397</v>
      </c>
      <c r="D1057" t="s">
        <v>384</v>
      </c>
      <c r="E1057">
        <v>2</v>
      </c>
      <c r="F1057">
        <v>1.5</v>
      </c>
      <c r="G1057" t="s">
        <v>359</v>
      </c>
      <c r="H1057">
        <v>6</v>
      </c>
      <c r="I1057">
        <v>1</v>
      </c>
      <c r="K1057" t="str">
        <f>VLOOKUP(G1057,species.lookup!$A$2:$I$108,2,0)</f>
        <v>Beaugregory</v>
      </c>
      <c r="L1057" t="str">
        <f>VLOOKUP(G1057,species.lookup!$A$2:$I$108,3,0)</f>
        <v>Stegastes leucostictus</v>
      </c>
      <c r="M1057" t="str">
        <f>VLOOKUP(G1057,species.lookup!$A$2:$I$108,4,0)</f>
        <v>Pomacentridae</v>
      </c>
      <c r="N1057" t="str">
        <f>VLOOKUP(G1057,species.lookup!$A$2:$I$108,5,0)</f>
        <v>Omnivores</v>
      </c>
      <c r="O1057">
        <f>VLOOKUP(G1057,species.lookup!$A$2:$I$108,6,0)</f>
        <v>1.9949999999999999E-2</v>
      </c>
      <c r="P1057">
        <f>VLOOKUP(G1057,species.lookup!$A$2:$I$108,7,0)</f>
        <v>2.95</v>
      </c>
      <c r="Q1057">
        <f t="shared" si="16"/>
        <v>3.9399352870820694</v>
      </c>
    </row>
    <row r="1058" spans="1:17" x14ac:dyDescent="0.2">
      <c r="A1058" s="32">
        <v>44144</v>
      </c>
      <c r="B1058" s="33">
        <v>0.40972222222222199</v>
      </c>
      <c r="C1058" t="s">
        <v>397</v>
      </c>
      <c r="D1058" t="s">
        <v>384</v>
      </c>
      <c r="E1058">
        <v>2</v>
      </c>
      <c r="F1058">
        <v>1.5</v>
      </c>
      <c r="G1058" t="s">
        <v>359</v>
      </c>
      <c r="H1058">
        <v>8</v>
      </c>
      <c r="I1058">
        <v>1</v>
      </c>
      <c r="K1058" t="str">
        <f>VLOOKUP(G1058,species.lookup!$A$2:$I$108,2,0)</f>
        <v>Beaugregory</v>
      </c>
      <c r="L1058" t="str">
        <f>VLOOKUP(G1058,species.lookup!$A$2:$I$108,3,0)</f>
        <v>Stegastes leucostictus</v>
      </c>
      <c r="M1058" t="str">
        <f>VLOOKUP(G1058,species.lookup!$A$2:$I$108,4,0)</f>
        <v>Pomacentridae</v>
      </c>
      <c r="N1058" t="str">
        <f>VLOOKUP(G1058,species.lookup!$A$2:$I$108,5,0)</f>
        <v>Omnivores</v>
      </c>
      <c r="O1058">
        <f>VLOOKUP(G1058,species.lookup!$A$2:$I$108,6,0)</f>
        <v>1.9949999999999999E-2</v>
      </c>
      <c r="P1058">
        <f>VLOOKUP(G1058,species.lookup!$A$2:$I$108,7,0)</f>
        <v>2.95</v>
      </c>
      <c r="Q1058">
        <f t="shared" si="16"/>
        <v>9.2057327252920587</v>
      </c>
    </row>
    <row r="1059" spans="1:17" x14ac:dyDescent="0.2">
      <c r="A1059" s="32">
        <v>44144</v>
      </c>
      <c r="B1059" s="33">
        <v>0.40972222222222199</v>
      </c>
      <c r="C1059" t="s">
        <v>397</v>
      </c>
      <c r="D1059" t="s">
        <v>384</v>
      </c>
      <c r="E1059">
        <v>2</v>
      </c>
      <c r="F1059">
        <v>1.5</v>
      </c>
      <c r="G1059" t="s">
        <v>191</v>
      </c>
      <c r="H1059">
        <v>12</v>
      </c>
      <c r="I1059">
        <v>1</v>
      </c>
      <c r="K1059" t="str">
        <f>VLOOKUP(G1059,species.lookup!$A$2:$I$108,2,0)</f>
        <v>Slippery Dick</v>
      </c>
      <c r="L1059" t="str">
        <f>VLOOKUP(G1059,species.lookup!$A$2:$I$108,3,0)</f>
        <v>Halichoeres bivittatus</v>
      </c>
      <c r="M1059" t="str">
        <f>VLOOKUP(G1059,species.lookup!$A$2:$I$108,4,0)</f>
        <v>Labridae</v>
      </c>
      <c r="N1059" t="str">
        <f>VLOOKUP(G1059,species.lookup!$A$2:$I$108,5,0)</f>
        <v>Carnivores</v>
      </c>
      <c r="O1059">
        <f>VLOOKUP(G1059,species.lookup!$A$2:$I$108,6,0)</f>
        <v>9.3299999999999998E-3</v>
      </c>
      <c r="P1059">
        <f>VLOOKUP(G1059,species.lookup!$A$2:$I$108,7,0)</f>
        <v>3.06</v>
      </c>
      <c r="Q1059">
        <f t="shared" si="16"/>
        <v>18.714415031991813</v>
      </c>
    </row>
    <row r="1060" spans="1:17" x14ac:dyDescent="0.2">
      <c r="A1060" s="32">
        <v>44144</v>
      </c>
      <c r="B1060" s="33">
        <v>0.40972222222222199</v>
      </c>
      <c r="C1060" t="s">
        <v>397</v>
      </c>
      <c r="D1060" t="s">
        <v>384</v>
      </c>
      <c r="E1060">
        <v>2</v>
      </c>
      <c r="F1060">
        <v>1.5</v>
      </c>
      <c r="G1060" t="s">
        <v>191</v>
      </c>
      <c r="H1060">
        <v>8</v>
      </c>
      <c r="I1060">
        <v>1</v>
      </c>
      <c r="K1060" t="str">
        <f>VLOOKUP(G1060,species.lookup!$A$2:$I$108,2,0)</f>
        <v>Slippery Dick</v>
      </c>
      <c r="L1060" t="str">
        <f>VLOOKUP(G1060,species.lookup!$A$2:$I$108,3,0)</f>
        <v>Halichoeres bivittatus</v>
      </c>
      <c r="M1060" t="str">
        <f>VLOOKUP(G1060,species.lookup!$A$2:$I$108,4,0)</f>
        <v>Labridae</v>
      </c>
      <c r="N1060" t="str">
        <f>VLOOKUP(G1060,species.lookup!$A$2:$I$108,5,0)</f>
        <v>Carnivores</v>
      </c>
      <c r="O1060">
        <f>VLOOKUP(G1060,species.lookup!$A$2:$I$108,6,0)</f>
        <v>9.3299999999999998E-3</v>
      </c>
      <c r="P1060">
        <f>VLOOKUP(G1060,species.lookup!$A$2:$I$108,7,0)</f>
        <v>3.06</v>
      </c>
      <c r="Q1060">
        <f t="shared" si="16"/>
        <v>5.4117410047026144</v>
      </c>
    </row>
    <row r="1061" spans="1:17" x14ac:dyDescent="0.2">
      <c r="A1061" s="32">
        <v>44144</v>
      </c>
      <c r="B1061" s="33">
        <v>0.40972222222222199</v>
      </c>
      <c r="C1061" t="s">
        <v>397</v>
      </c>
      <c r="D1061" t="s">
        <v>384</v>
      </c>
      <c r="E1061">
        <v>2</v>
      </c>
      <c r="F1061">
        <v>1.5</v>
      </c>
      <c r="G1061" t="s">
        <v>330</v>
      </c>
      <c r="H1061">
        <v>8</v>
      </c>
      <c r="I1061">
        <v>1</v>
      </c>
      <c r="K1061" t="str">
        <f>VLOOKUP(G1061,species.lookup!$A$2:$I$108,2,0)</f>
        <v>Greenblotch Parrotfish</v>
      </c>
      <c r="L1061" t="str">
        <f>VLOOKUP(G1061,species.lookup!$A$2:$I$108,3,0)</f>
        <v>Sparisoma atomarium</v>
      </c>
      <c r="M1061" t="str">
        <f>VLOOKUP(G1061,species.lookup!$A$2:$I$108,4,0)</f>
        <v>Scaridae</v>
      </c>
      <c r="N1061" t="str">
        <f>VLOOKUP(G1061,species.lookup!$A$2:$I$108,5,0)</f>
        <v>Herbivores</v>
      </c>
      <c r="O1061">
        <f>VLOOKUP(G1061,species.lookup!$A$2:$I$108,6,0)</f>
        <v>1.21E-2</v>
      </c>
      <c r="P1061">
        <f>VLOOKUP(G1061,species.lookup!$A$2:$I$108,7,0)</f>
        <v>3.0274999999999999</v>
      </c>
      <c r="Q1061">
        <f t="shared" si="16"/>
        <v>6.5597955811227795</v>
      </c>
    </row>
    <row r="1062" spans="1:17" x14ac:dyDescent="0.2">
      <c r="A1062" s="32">
        <v>44144</v>
      </c>
      <c r="B1062" s="33">
        <v>0.40972222222222199</v>
      </c>
      <c r="C1062" t="s">
        <v>397</v>
      </c>
      <c r="D1062" t="s">
        <v>384</v>
      </c>
      <c r="E1062">
        <v>2</v>
      </c>
      <c r="F1062">
        <v>1.5</v>
      </c>
      <c r="G1062" t="s">
        <v>194</v>
      </c>
      <c r="H1062">
        <v>12</v>
      </c>
      <c r="I1062">
        <v>1</v>
      </c>
      <c r="K1062" t="str">
        <f>VLOOKUP(G1062,species.lookup!$A$2:$I$108,2,0)</f>
        <v>Yellowhead Wrasse</v>
      </c>
      <c r="L1062" t="str">
        <f>VLOOKUP(G1062,species.lookup!$A$2:$I$108,3,0)</f>
        <v>Halichoeres garnoti</v>
      </c>
      <c r="M1062" t="str">
        <f>VLOOKUP(G1062,species.lookup!$A$2:$I$108,4,0)</f>
        <v>Labridae</v>
      </c>
      <c r="N1062" t="str">
        <f>VLOOKUP(G1062,species.lookup!$A$2:$I$108,5,0)</f>
        <v>Carnivores</v>
      </c>
      <c r="O1062">
        <f>VLOOKUP(G1062,species.lookup!$A$2:$I$108,6,0)</f>
        <v>0.01</v>
      </c>
      <c r="P1062">
        <f>VLOOKUP(G1062,species.lookup!$A$2:$I$108,7,0)</f>
        <v>3.13</v>
      </c>
      <c r="Q1062">
        <f t="shared" si="16"/>
        <v>23.869169040031956</v>
      </c>
    </row>
    <row r="1063" spans="1:17" x14ac:dyDescent="0.2">
      <c r="A1063" s="32">
        <v>44144</v>
      </c>
      <c r="B1063" s="33">
        <v>0.40972222222222199</v>
      </c>
      <c r="C1063" t="s">
        <v>397</v>
      </c>
      <c r="D1063" t="s">
        <v>384</v>
      </c>
      <c r="E1063">
        <v>2</v>
      </c>
      <c r="F1063">
        <v>1.5</v>
      </c>
      <c r="G1063" t="s">
        <v>334</v>
      </c>
      <c r="H1063">
        <v>8</v>
      </c>
      <c r="I1063">
        <v>1</v>
      </c>
      <c r="J1063" t="s">
        <v>385</v>
      </c>
      <c r="K1063" t="str">
        <f>VLOOKUP(G1063,species.lookup!$A$2:$I$108,2,0)</f>
        <v>Redband Parrotfish</v>
      </c>
      <c r="L1063" t="str">
        <f>VLOOKUP(G1063,species.lookup!$A$2:$I$108,3,0)</f>
        <v>Sparisoma aurofrenatum</v>
      </c>
      <c r="M1063" t="str">
        <f>VLOOKUP(G1063,species.lookup!$A$2:$I$108,4,0)</f>
        <v>Scaridae</v>
      </c>
      <c r="N1063" t="str">
        <f>VLOOKUP(G1063,species.lookup!$A$2:$I$108,5,0)</f>
        <v>Herbivores</v>
      </c>
      <c r="O1063">
        <f>VLOOKUP(G1063,species.lookup!$A$2:$I$108,6,0)</f>
        <v>4.5999999999999999E-3</v>
      </c>
      <c r="P1063">
        <f>VLOOKUP(G1063,species.lookup!$A$2:$I$108,7,0)</f>
        <v>3.4291</v>
      </c>
      <c r="Q1063">
        <f t="shared" si="16"/>
        <v>5.748356656475992</v>
      </c>
    </row>
    <row r="1064" spans="1:17" x14ac:dyDescent="0.2">
      <c r="A1064" s="32">
        <v>44144</v>
      </c>
      <c r="B1064" s="33">
        <v>0.40972222222222199</v>
      </c>
      <c r="C1064" t="s">
        <v>397</v>
      </c>
      <c r="D1064" t="s">
        <v>384</v>
      </c>
      <c r="E1064">
        <v>2</v>
      </c>
      <c r="F1064">
        <v>1.5</v>
      </c>
      <c r="G1064" t="s">
        <v>359</v>
      </c>
      <c r="H1064">
        <v>3</v>
      </c>
      <c r="I1064">
        <v>1</v>
      </c>
      <c r="K1064" t="str">
        <f>VLOOKUP(G1064,species.lookup!$A$2:$I$108,2,0)</f>
        <v>Beaugregory</v>
      </c>
      <c r="L1064" t="str">
        <f>VLOOKUP(G1064,species.lookup!$A$2:$I$108,3,0)</f>
        <v>Stegastes leucostictus</v>
      </c>
      <c r="M1064" t="str">
        <f>VLOOKUP(G1064,species.lookup!$A$2:$I$108,4,0)</f>
        <v>Pomacentridae</v>
      </c>
      <c r="N1064" t="str">
        <f>VLOOKUP(G1064,species.lookup!$A$2:$I$108,5,0)</f>
        <v>Omnivores</v>
      </c>
      <c r="O1064">
        <f>VLOOKUP(G1064,species.lookup!$A$2:$I$108,6,0)</f>
        <v>1.9949999999999999E-2</v>
      </c>
      <c r="P1064">
        <f>VLOOKUP(G1064,species.lookup!$A$2:$I$108,7,0)</f>
        <v>2.95</v>
      </c>
      <c r="Q1064">
        <f t="shared" si="16"/>
        <v>0.50985960061512192</v>
      </c>
    </row>
    <row r="1065" spans="1:17" x14ac:dyDescent="0.2">
      <c r="A1065" s="32">
        <v>44144</v>
      </c>
      <c r="B1065" s="33">
        <v>0.40972222222222199</v>
      </c>
      <c r="C1065" t="s">
        <v>397</v>
      </c>
      <c r="D1065" t="s">
        <v>384</v>
      </c>
      <c r="E1065">
        <v>2</v>
      </c>
      <c r="F1065">
        <v>1.5</v>
      </c>
      <c r="G1065" t="s">
        <v>225</v>
      </c>
      <c r="H1065">
        <v>6</v>
      </c>
      <c r="I1065">
        <v>1</v>
      </c>
      <c r="K1065" t="str">
        <f>VLOOKUP(G1065,species.lookup!$A$2:$I$108,2,0)</f>
        <v>Hamlet spp.</v>
      </c>
      <c r="L1065" t="str">
        <f>VLOOKUP(G1065,species.lookup!$A$2:$I$108,3,0)</f>
        <v>Hypoplectrus puella</v>
      </c>
      <c r="M1065" t="str">
        <f>VLOOKUP(G1065,species.lookup!$A$2:$I$108,4,0)</f>
        <v>Serranidae</v>
      </c>
      <c r="N1065" t="str">
        <f>VLOOKUP(G1065,species.lookup!$A$2:$I$108,5,0)</f>
        <v>Carnivores</v>
      </c>
      <c r="O1065">
        <f>VLOOKUP(G1065,species.lookup!$A$2:$I$108,6,0)</f>
        <v>1.7780000000000001E-2</v>
      </c>
      <c r="P1065">
        <f>VLOOKUP(G1065,species.lookup!$A$2:$I$108,7,0)</f>
        <v>3.03</v>
      </c>
      <c r="Q1065">
        <f t="shared" si="16"/>
        <v>4.0525655223098624</v>
      </c>
    </row>
    <row r="1066" spans="1:17" x14ac:dyDescent="0.2">
      <c r="A1066" s="32">
        <v>44144</v>
      </c>
      <c r="B1066" s="33">
        <v>0.40972222222222199</v>
      </c>
      <c r="C1066" t="s">
        <v>397</v>
      </c>
      <c r="D1066" t="s">
        <v>384</v>
      </c>
      <c r="E1066">
        <v>2</v>
      </c>
      <c r="F1066">
        <v>1.5</v>
      </c>
      <c r="G1066" t="s">
        <v>374</v>
      </c>
      <c r="H1066">
        <v>2</v>
      </c>
      <c r="I1066">
        <v>10</v>
      </c>
      <c r="K1066" t="str">
        <f>VLOOKUP(G1066,species.lookup!$A$2:$I$108,2,0)</f>
        <v>Bluehead Wrasse</v>
      </c>
      <c r="L1066" t="str">
        <f>VLOOKUP(G1066,species.lookup!$A$2:$I$108,3,0)</f>
        <v>Thalassoma bifasciatum</v>
      </c>
      <c r="M1066" t="str">
        <f>VLOOKUP(G1066,species.lookup!$A$2:$I$108,4,0)</f>
        <v>Labridae</v>
      </c>
      <c r="N1066" t="str">
        <f>VLOOKUP(G1066,species.lookup!$A$2:$I$108,5,0)</f>
        <v>Carnivores</v>
      </c>
      <c r="O1066">
        <f>VLOOKUP(G1066,species.lookup!$A$2:$I$108,6,0)</f>
        <v>8.9099999999999995E-3</v>
      </c>
      <c r="P1066">
        <f>VLOOKUP(G1066,species.lookup!$A$2:$I$108,7,0)</f>
        <v>3.01</v>
      </c>
      <c r="Q1066">
        <f t="shared" si="16"/>
        <v>7.1775791608042885E-2</v>
      </c>
    </row>
    <row r="1067" spans="1:17" x14ac:dyDescent="0.2">
      <c r="A1067" s="32">
        <v>44144</v>
      </c>
      <c r="B1067" s="33">
        <v>0.40972222222222199</v>
      </c>
      <c r="C1067" t="s">
        <v>397</v>
      </c>
      <c r="D1067" t="s">
        <v>384</v>
      </c>
      <c r="E1067">
        <v>2</v>
      </c>
      <c r="F1067">
        <v>1.5</v>
      </c>
      <c r="G1067" t="s">
        <v>374</v>
      </c>
      <c r="H1067">
        <v>6</v>
      </c>
      <c r="I1067">
        <v>5</v>
      </c>
      <c r="K1067" t="str">
        <f>VLOOKUP(G1067,species.lookup!$A$2:$I$108,2,0)</f>
        <v>Bluehead Wrasse</v>
      </c>
      <c r="L1067" t="str">
        <f>VLOOKUP(G1067,species.lookup!$A$2:$I$108,3,0)</f>
        <v>Thalassoma bifasciatum</v>
      </c>
      <c r="M1067" t="str">
        <f>VLOOKUP(G1067,species.lookup!$A$2:$I$108,4,0)</f>
        <v>Labridae</v>
      </c>
      <c r="N1067" t="str">
        <f>VLOOKUP(G1067,species.lookup!$A$2:$I$108,5,0)</f>
        <v>Carnivores</v>
      </c>
      <c r="O1067">
        <f>VLOOKUP(G1067,species.lookup!$A$2:$I$108,6,0)</f>
        <v>8.9099999999999995E-3</v>
      </c>
      <c r="P1067">
        <f>VLOOKUP(G1067,species.lookup!$A$2:$I$108,7,0)</f>
        <v>3.01</v>
      </c>
      <c r="Q1067">
        <f t="shared" si="16"/>
        <v>1.9593542699963782</v>
      </c>
    </row>
    <row r="1068" spans="1:17" x14ac:dyDescent="0.2">
      <c r="A1068" s="32">
        <v>44144</v>
      </c>
      <c r="B1068" s="33">
        <v>0.40972222222222199</v>
      </c>
      <c r="C1068" t="s">
        <v>397</v>
      </c>
      <c r="D1068" t="s">
        <v>384</v>
      </c>
      <c r="E1068">
        <v>2</v>
      </c>
      <c r="F1068">
        <v>1.5</v>
      </c>
      <c r="G1068" t="s">
        <v>374</v>
      </c>
      <c r="H1068">
        <v>3</v>
      </c>
      <c r="I1068">
        <v>5</v>
      </c>
      <c r="K1068" t="str">
        <f>VLOOKUP(G1068,species.lookup!$A$2:$I$108,2,0)</f>
        <v>Bluehead Wrasse</v>
      </c>
      <c r="L1068" t="str">
        <f>VLOOKUP(G1068,species.lookup!$A$2:$I$108,3,0)</f>
        <v>Thalassoma bifasciatum</v>
      </c>
      <c r="M1068" t="str">
        <f>VLOOKUP(G1068,species.lookup!$A$2:$I$108,4,0)</f>
        <v>Labridae</v>
      </c>
      <c r="N1068" t="str">
        <f>VLOOKUP(G1068,species.lookup!$A$2:$I$108,5,0)</f>
        <v>Carnivores</v>
      </c>
      <c r="O1068">
        <f>VLOOKUP(G1068,species.lookup!$A$2:$I$108,6,0)</f>
        <v>8.9099999999999995E-3</v>
      </c>
      <c r="P1068">
        <f>VLOOKUP(G1068,species.lookup!$A$2:$I$108,7,0)</f>
        <v>3.01</v>
      </c>
      <c r="Q1068">
        <f t="shared" si="16"/>
        <v>0.24322750267948948</v>
      </c>
    </row>
    <row r="1069" spans="1:17" x14ac:dyDescent="0.2">
      <c r="A1069" s="32">
        <v>44144</v>
      </c>
      <c r="B1069" s="33">
        <v>0.40972222222222199</v>
      </c>
      <c r="C1069" t="s">
        <v>397</v>
      </c>
      <c r="D1069" t="s">
        <v>384</v>
      </c>
      <c r="E1069">
        <v>3</v>
      </c>
      <c r="F1069">
        <v>1.2</v>
      </c>
      <c r="G1069" t="s">
        <v>225</v>
      </c>
      <c r="H1069">
        <v>4</v>
      </c>
      <c r="I1069">
        <v>1</v>
      </c>
      <c r="K1069" t="str">
        <f>VLOOKUP(G1069,species.lookup!$A$2:$I$108,2,0)</f>
        <v>Hamlet spp.</v>
      </c>
      <c r="L1069" t="str">
        <f>VLOOKUP(G1069,species.lookup!$A$2:$I$108,3,0)</f>
        <v>Hypoplectrus puella</v>
      </c>
      <c r="M1069" t="str">
        <f>VLOOKUP(G1069,species.lookup!$A$2:$I$108,4,0)</f>
        <v>Serranidae</v>
      </c>
      <c r="N1069" t="str">
        <f>VLOOKUP(G1069,species.lookup!$A$2:$I$108,5,0)</f>
        <v>Carnivores</v>
      </c>
      <c r="O1069">
        <f>VLOOKUP(G1069,species.lookup!$A$2:$I$108,6,0)</f>
        <v>1.7780000000000001E-2</v>
      </c>
      <c r="P1069">
        <f>VLOOKUP(G1069,species.lookup!$A$2:$I$108,7,0)</f>
        <v>3.03</v>
      </c>
      <c r="Q1069">
        <f t="shared" si="16"/>
        <v>1.1862426385763281</v>
      </c>
    </row>
    <row r="1070" spans="1:17" x14ac:dyDescent="0.2">
      <c r="A1070" s="32">
        <v>44144</v>
      </c>
      <c r="B1070" s="33">
        <v>0.40972222222222199</v>
      </c>
      <c r="C1070" t="s">
        <v>397</v>
      </c>
      <c r="D1070" t="s">
        <v>384</v>
      </c>
      <c r="E1070">
        <v>3</v>
      </c>
      <c r="F1070">
        <v>1.2</v>
      </c>
      <c r="G1070" t="s">
        <v>225</v>
      </c>
      <c r="H1070">
        <v>6</v>
      </c>
      <c r="I1070">
        <v>1</v>
      </c>
      <c r="K1070" t="str">
        <f>VLOOKUP(G1070,species.lookup!$A$2:$I$108,2,0)</f>
        <v>Hamlet spp.</v>
      </c>
      <c r="L1070" t="str">
        <f>VLOOKUP(G1070,species.lookup!$A$2:$I$108,3,0)</f>
        <v>Hypoplectrus puella</v>
      </c>
      <c r="M1070" t="str">
        <f>VLOOKUP(G1070,species.lookup!$A$2:$I$108,4,0)</f>
        <v>Serranidae</v>
      </c>
      <c r="N1070" t="str">
        <f>VLOOKUP(G1070,species.lookup!$A$2:$I$108,5,0)</f>
        <v>Carnivores</v>
      </c>
      <c r="O1070">
        <f>VLOOKUP(G1070,species.lookup!$A$2:$I$108,6,0)</f>
        <v>1.7780000000000001E-2</v>
      </c>
      <c r="P1070">
        <f>VLOOKUP(G1070,species.lookup!$A$2:$I$108,7,0)</f>
        <v>3.03</v>
      </c>
      <c r="Q1070">
        <f t="shared" si="16"/>
        <v>4.0525655223098624</v>
      </c>
    </row>
    <row r="1071" spans="1:17" x14ac:dyDescent="0.2">
      <c r="A1071" s="32">
        <v>44144</v>
      </c>
      <c r="B1071" s="33">
        <v>0.40972222222222199</v>
      </c>
      <c r="C1071" t="s">
        <v>397</v>
      </c>
      <c r="D1071" t="s">
        <v>384</v>
      </c>
      <c r="E1071">
        <v>3</v>
      </c>
      <c r="F1071">
        <v>1.2</v>
      </c>
      <c r="G1071" t="s">
        <v>84</v>
      </c>
      <c r="H1071">
        <v>2</v>
      </c>
      <c r="I1071">
        <v>1</v>
      </c>
      <c r="K1071" t="str">
        <f>VLOOKUP(G1071,species.lookup!$A$2:$I$108,2,0)</f>
        <v xml:space="preserve">Caribbean sharp-nose puffer </v>
      </c>
      <c r="L1071" t="str">
        <f>VLOOKUP(G1071,species.lookup!$A$2:$I$108,3,0)</f>
        <v>Canthigaster rostrata</v>
      </c>
      <c r="M1071" t="str">
        <f>VLOOKUP(G1071,species.lookup!$A$2:$I$108,4,0)</f>
        <v>Tetraodontidae</v>
      </c>
      <c r="N1071" t="str">
        <f>VLOOKUP(G1071,species.lookup!$A$2:$I$108,5,0)</f>
        <v>Omnivores</v>
      </c>
      <c r="O1071">
        <f>VLOOKUP(G1071,species.lookup!$A$2:$I$108,6,0)</f>
        <v>2.239E-2</v>
      </c>
      <c r="P1071">
        <f>VLOOKUP(G1071,species.lookup!$A$2:$I$108,7,0)</f>
        <v>2.96</v>
      </c>
      <c r="Q1071">
        <f t="shared" si="16"/>
        <v>0.17422195418048861</v>
      </c>
    </row>
    <row r="1072" spans="1:17" x14ac:dyDescent="0.2">
      <c r="A1072" s="32">
        <v>44144</v>
      </c>
      <c r="B1072" s="33">
        <v>0.40972222222222199</v>
      </c>
      <c r="C1072" t="s">
        <v>397</v>
      </c>
      <c r="D1072" t="s">
        <v>384</v>
      </c>
      <c r="E1072">
        <v>3</v>
      </c>
      <c r="F1072">
        <v>1.2</v>
      </c>
      <c r="G1072" t="s">
        <v>359</v>
      </c>
      <c r="H1072">
        <v>6</v>
      </c>
      <c r="I1072">
        <v>1</v>
      </c>
      <c r="K1072" t="str">
        <f>VLOOKUP(G1072,species.lookup!$A$2:$I$108,2,0)</f>
        <v>Beaugregory</v>
      </c>
      <c r="L1072" t="str">
        <f>VLOOKUP(G1072,species.lookup!$A$2:$I$108,3,0)</f>
        <v>Stegastes leucostictus</v>
      </c>
      <c r="M1072" t="str">
        <f>VLOOKUP(G1072,species.lookup!$A$2:$I$108,4,0)</f>
        <v>Pomacentridae</v>
      </c>
      <c r="N1072" t="str">
        <f>VLOOKUP(G1072,species.lookup!$A$2:$I$108,5,0)</f>
        <v>Omnivores</v>
      </c>
      <c r="O1072">
        <f>VLOOKUP(G1072,species.lookup!$A$2:$I$108,6,0)</f>
        <v>1.9949999999999999E-2</v>
      </c>
      <c r="P1072">
        <f>VLOOKUP(G1072,species.lookup!$A$2:$I$108,7,0)</f>
        <v>2.95</v>
      </c>
      <c r="Q1072">
        <f t="shared" si="16"/>
        <v>3.9399352870820694</v>
      </c>
    </row>
    <row r="1073" spans="1:17" x14ac:dyDescent="0.2">
      <c r="A1073" s="32">
        <v>44144</v>
      </c>
      <c r="B1073" s="33">
        <v>0.40972222222222199</v>
      </c>
      <c r="C1073" t="s">
        <v>397</v>
      </c>
      <c r="D1073" t="s">
        <v>384</v>
      </c>
      <c r="E1073">
        <v>3</v>
      </c>
      <c r="F1073">
        <v>1.2</v>
      </c>
      <c r="G1073" t="s">
        <v>359</v>
      </c>
      <c r="H1073">
        <v>4</v>
      </c>
      <c r="I1073">
        <v>2</v>
      </c>
      <c r="K1073" t="str">
        <f>VLOOKUP(G1073,species.lookup!$A$2:$I$108,2,0)</f>
        <v>Beaugregory</v>
      </c>
      <c r="L1073" t="str">
        <f>VLOOKUP(G1073,species.lookup!$A$2:$I$108,3,0)</f>
        <v>Stegastes leucostictus</v>
      </c>
      <c r="M1073" t="str">
        <f>VLOOKUP(G1073,species.lookup!$A$2:$I$108,4,0)</f>
        <v>Pomacentridae</v>
      </c>
      <c r="N1073" t="str">
        <f>VLOOKUP(G1073,species.lookup!$A$2:$I$108,5,0)</f>
        <v>Omnivores</v>
      </c>
      <c r="O1073">
        <f>VLOOKUP(G1073,species.lookup!$A$2:$I$108,6,0)</f>
        <v>1.9949999999999999E-2</v>
      </c>
      <c r="P1073">
        <f>VLOOKUP(G1073,species.lookup!$A$2:$I$108,7,0)</f>
        <v>2.95</v>
      </c>
      <c r="Q1073">
        <f t="shared" si="16"/>
        <v>1.1912965235941961</v>
      </c>
    </row>
    <row r="1074" spans="1:17" x14ac:dyDescent="0.2">
      <c r="A1074" s="32">
        <v>44144</v>
      </c>
      <c r="B1074" s="33">
        <v>0.40972222222222199</v>
      </c>
      <c r="C1074" t="s">
        <v>397</v>
      </c>
      <c r="D1074" t="s">
        <v>384</v>
      </c>
      <c r="E1074">
        <v>3</v>
      </c>
      <c r="F1074">
        <v>1.2</v>
      </c>
      <c r="G1074" t="s">
        <v>286</v>
      </c>
      <c r="H1074">
        <v>10</v>
      </c>
      <c r="I1074">
        <v>1</v>
      </c>
      <c r="K1074" t="str">
        <f>VLOOKUP(G1074,species.lookup!$A$2:$I$108,2,0)</f>
        <v>Yellowtail Snapper</v>
      </c>
      <c r="L1074" t="str">
        <f>VLOOKUP(G1074,species.lookup!$A$2:$I$108,3,0)</f>
        <v>Ocyurus chrysurus</v>
      </c>
      <c r="M1074" t="str">
        <f>VLOOKUP(G1074,species.lookup!$A$2:$I$108,4,0)</f>
        <v>Lutjanidae</v>
      </c>
      <c r="N1074" t="str">
        <f>VLOOKUP(G1074,species.lookup!$A$2:$I$108,5,0)</f>
        <v>Carnivores</v>
      </c>
      <c r="O1074">
        <f>VLOOKUP(G1074,species.lookup!$A$2:$I$108,6,0)</f>
        <v>4.0500000000000001E-2</v>
      </c>
      <c r="P1074">
        <f>VLOOKUP(G1074,species.lookup!$A$2:$I$108,7,0)</f>
        <v>2.718</v>
      </c>
      <c r="Q1074">
        <f t="shared" si="16"/>
        <v>21.157045654464355</v>
      </c>
    </row>
    <row r="1075" spans="1:17" x14ac:dyDescent="0.2">
      <c r="A1075" s="32">
        <v>44144</v>
      </c>
      <c r="B1075" s="33">
        <v>0.40972222222222199</v>
      </c>
      <c r="C1075" t="s">
        <v>397</v>
      </c>
      <c r="D1075" t="s">
        <v>384</v>
      </c>
      <c r="E1075">
        <v>3</v>
      </c>
      <c r="F1075">
        <v>1.2</v>
      </c>
      <c r="G1075" t="s">
        <v>286</v>
      </c>
      <c r="H1075">
        <v>6</v>
      </c>
      <c r="I1075">
        <v>1</v>
      </c>
      <c r="K1075" t="str">
        <f>VLOOKUP(G1075,species.lookup!$A$2:$I$108,2,0)</f>
        <v>Yellowtail Snapper</v>
      </c>
      <c r="L1075" t="str">
        <f>VLOOKUP(G1075,species.lookup!$A$2:$I$108,3,0)</f>
        <v>Ocyurus chrysurus</v>
      </c>
      <c r="M1075" t="str">
        <f>VLOOKUP(G1075,species.lookup!$A$2:$I$108,4,0)</f>
        <v>Lutjanidae</v>
      </c>
      <c r="N1075" t="str">
        <f>VLOOKUP(G1075,species.lookup!$A$2:$I$108,5,0)</f>
        <v>Carnivores</v>
      </c>
      <c r="O1075">
        <f>VLOOKUP(G1075,species.lookup!$A$2:$I$108,6,0)</f>
        <v>4.0500000000000001E-2</v>
      </c>
      <c r="P1075">
        <f>VLOOKUP(G1075,species.lookup!$A$2:$I$108,7,0)</f>
        <v>2.718</v>
      </c>
      <c r="Q1075">
        <f t="shared" si="16"/>
        <v>5.278008943109243</v>
      </c>
    </row>
    <row r="1076" spans="1:17" x14ac:dyDescent="0.2">
      <c r="A1076" s="32">
        <v>44144</v>
      </c>
      <c r="B1076" s="33">
        <v>0.40972222222222199</v>
      </c>
      <c r="C1076" t="s">
        <v>397</v>
      </c>
      <c r="D1076" t="s">
        <v>384</v>
      </c>
      <c r="E1076">
        <v>3</v>
      </c>
      <c r="F1076">
        <v>1.2</v>
      </c>
      <c r="G1076" t="s">
        <v>286</v>
      </c>
      <c r="H1076">
        <v>8</v>
      </c>
      <c r="I1076">
        <v>1</v>
      </c>
      <c r="K1076" t="str">
        <f>VLOOKUP(G1076,species.lookup!$A$2:$I$108,2,0)</f>
        <v>Yellowtail Snapper</v>
      </c>
      <c r="L1076" t="str">
        <f>VLOOKUP(G1076,species.lookup!$A$2:$I$108,3,0)</f>
        <v>Ocyurus chrysurus</v>
      </c>
      <c r="M1076" t="str">
        <f>VLOOKUP(G1076,species.lookup!$A$2:$I$108,4,0)</f>
        <v>Lutjanidae</v>
      </c>
      <c r="N1076" t="str">
        <f>VLOOKUP(G1076,species.lookup!$A$2:$I$108,5,0)</f>
        <v>Carnivores</v>
      </c>
      <c r="O1076">
        <f>VLOOKUP(G1076,species.lookup!$A$2:$I$108,6,0)</f>
        <v>4.0500000000000001E-2</v>
      </c>
      <c r="P1076">
        <f>VLOOKUP(G1076,species.lookup!$A$2:$I$108,7,0)</f>
        <v>2.718</v>
      </c>
      <c r="Q1076">
        <f t="shared" si="16"/>
        <v>11.535956450223555</v>
      </c>
    </row>
    <row r="1077" spans="1:17" x14ac:dyDescent="0.2">
      <c r="A1077" s="32">
        <v>44144</v>
      </c>
      <c r="B1077" s="33">
        <v>0.40972222222222199</v>
      </c>
      <c r="C1077" t="s">
        <v>397</v>
      </c>
      <c r="D1077" t="s">
        <v>384</v>
      </c>
      <c r="E1077">
        <v>3</v>
      </c>
      <c r="F1077">
        <v>1.2</v>
      </c>
      <c r="G1077" t="s">
        <v>318</v>
      </c>
      <c r="H1077">
        <v>5</v>
      </c>
      <c r="I1077">
        <v>1</v>
      </c>
      <c r="J1077" t="s">
        <v>385</v>
      </c>
      <c r="K1077" t="str">
        <f>VLOOKUP(G1077,species.lookup!$A$2:$I$108,2,0)</f>
        <v>Striped Parrotfish</v>
      </c>
      <c r="L1077" t="str">
        <f>VLOOKUP(G1077,species.lookup!$A$2:$I$108,3,0)</f>
        <v>Scarus iserti</v>
      </c>
      <c r="M1077" t="str">
        <f>VLOOKUP(G1077,species.lookup!$A$2:$I$108,4,0)</f>
        <v>Scaridae</v>
      </c>
      <c r="N1077" t="str">
        <f>VLOOKUP(G1077,species.lookup!$A$2:$I$108,5,0)</f>
        <v>Herbivores</v>
      </c>
      <c r="O1077">
        <f>VLOOKUP(G1077,species.lookup!$A$2:$I$108,6,0)</f>
        <v>1.47E-2</v>
      </c>
      <c r="P1077">
        <f>VLOOKUP(G1077,species.lookup!$A$2:$I$108,7,0)</f>
        <v>3.0548000000000002</v>
      </c>
      <c r="Q1077">
        <f t="shared" si="16"/>
        <v>2.0069238957862789</v>
      </c>
    </row>
    <row r="1078" spans="1:17" x14ac:dyDescent="0.2">
      <c r="A1078" s="32">
        <v>44144</v>
      </c>
      <c r="B1078" s="33">
        <v>0.40972222222222199</v>
      </c>
      <c r="C1078" t="s">
        <v>397</v>
      </c>
      <c r="D1078" t="s">
        <v>384</v>
      </c>
      <c r="E1078">
        <v>3</v>
      </c>
      <c r="F1078">
        <v>1.2</v>
      </c>
      <c r="G1078" t="s">
        <v>191</v>
      </c>
      <c r="H1078">
        <v>13</v>
      </c>
      <c r="I1078">
        <v>1</v>
      </c>
      <c r="K1078" t="str">
        <f>VLOOKUP(G1078,species.lookup!$A$2:$I$108,2,0)</f>
        <v>Slippery Dick</v>
      </c>
      <c r="L1078" t="str">
        <f>VLOOKUP(G1078,species.lookup!$A$2:$I$108,3,0)</f>
        <v>Halichoeres bivittatus</v>
      </c>
      <c r="M1078" t="str">
        <f>VLOOKUP(G1078,species.lookup!$A$2:$I$108,4,0)</f>
        <v>Labridae</v>
      </c>
      <c r="N1078" t="str">
        <f>VLOOKUP(G1078,species.lookup!$A$2:$I$108,5,0)</f>
        <v>Carnivores</v>
      </c>
      <c r="O1078">
        <f>VLOOKUP(G1078,species.lookup!$A$2:$I$108,6,0)</f>
        <v>9.3299999999999998E-3</v>
      </c>
      <c r="P1078">
        <f>VLOOKUP(G1078,species.lookup!$A$2:$I$108,7,0)</f>
        <v>3.06</v>
      </c>
      <c r="Q1078">
        <f t="shared" si="16"/>
        <v>23.908278260792379</v>
      </c>
    </row>
    <row r="1079" spans="1:17" x14ac:dyDescent="0.2">
      <c r="A1079" s="32">
        <v>44144</v>
      </c>
      <c r="B1079" s="33">
        <v>0.40972222222222199</v>
      </c>
      <c r="C1079" t="s">
        <v>397</v>
      </c>
      <c r="D1079" t="s">
        <v>384</v>
      </c>
      <c r="E1079">
        <v>3</v>
      </c>
      <c r="F1079">
        <v>1.2</v>
      </c>
      <c r="G1079" t="s">
        <v>191</v>
      </c>
      <c r="H1079">
        <v>5</v>
      </c>
      <c r="I1079">
        <v>2</v>
      </c>
      <c r="K1079" t="str">
        <f>VLOOKUP(G1079,species.lookup!$A$2:$I$108,2,0)</f>
        <v>Slippery Dick</v>
      </c>
      <c r="L1079" t="str">
        <f>VLOOKUP(G1079,species.lookup!$A$2:$I$108,3,0)</f>
        <v>Halichoeres bivittatus</v>
      </c>
      <c r="M1079" t="str">
        <f>VLOOKUP(G1079,species.lookup!$A$2:$I$108,4,0)</f>
        <v>Labridae</v>
      </c>
      <c r="N1079" t="str">
        <f>VLOOKUP(G1079,species.lookup!$A$2:$I$108,5,0)</f>
        <v>Carnivores</v>
      </c>
      <c r="O1079">
        <f>VLOOKUP(G1079,species.lookup!$A$2:$I$108,6,0)</f>
        <v>9.3299999999999998E-3</v>
      </c>
      <c r="P1079">
        <f>VLOOKUP(G1079,species.lookup!$A$2:$I$108,7,0)</f>
        <v>3.06</v>
      </c>
      <c r="Q1079">
        <f t="shared" si="16"/>
        <v>1.284487425265967</v>
      </c>
    </row>
    <row r="1080" spans="1:17" x14ac:dyDescent="0.2">
      <c r="A1080" s="32">
        <v>44144</v>
      </c>
      <c r="B1080" s="33">
        <v>0.40972222222222199</v>
      </c>
      <c r="C1080" t="s">
        <v>397</v>
      </c>
      <c r="D1080" t="s">
        <v>384</v>
      </c>
      <c r="E1080">
        <v>3</v>
      </c>
      <c r="F1080">
        <v>1.2</v>
      </c>
      <c r="G1080" t="s">
        <v>222</v>
      </c>
      <c r="H1080">
        <v>15</v>
      </c>
      <c r="I1080">
        <v>1</v>
      </c>
      <c r="K1080" t="str">
        <f>VLOOKUP(G1080,species.lookup!$A$2:$I$108,2,0)</f>
        <v>Longspine squirrelfish</v>
      </c>
      <c r="L1080" t="str">
        <f>VLOOKUP(G1080,species.lookup!$A$2:$I$108,3,0)</f>
        <v>Holocentrus rufus</v>
      </c>
      <c r="M1080" t="str">
        <f>VLOOKUP(G1080,species.lookup!$A$2:$I$108,4,0)</f>
        <v>Holocentridae</v>
      </c>
      <c r="N1080" t="str">
        <f>VLOOKUP(G1080,species.lookup!$A$2:$I$108,5,0)</f>
        <v>Carnivores</v>
      </c>
      <c r="O1080">
        <f>VLOOKUP(G1080,species.lookup!$A$2:$I$108,6,0)</f>
        <v>1.1480000000000001E-2</v>
      </c>
      <c r="P1080">
        <f>VLOOKUP(G1080,species.lookup!$A$2:$I$108,7,0)</f>
        <v>2.89</v>
      </c>
      <c r="Q1080">
        <f t="shared" si="16"/>
        <v>28.763758034062359</v>
      </c>
    </row>
    <row r="1081" spans="1:17" x14ac:dyDescent="0.2">
      <c r="A1081" s="32">
        <v>44144</v>
      </c>
      <c r="B1081" s="33">
        <v>0.40972222222222199</v>
      </c>
      <c r="C1081" t="s">
        <v>397</v>
      </c>
      <c r="D1081" t="s">
        <v>384</v>
      </c>
      <c r="E1081">
        <v>3</v>
      </c>
      <c r="F1081">
        <v>1.2</v>
      </c>
      <c r="G1081" t="s">
        <v>101</v>
      </c>
      <c r="H1081">
        <v>8</v>
      </c>
      <c r="I1081">
        <v>1</v>
      </c>
      <c r="K1081" t="str">
        <f>VLOOKUP(G1081,species.lookup!$A$2:$I$108,2,0)</f>
        <v>Coney</v>
      </c>
      <c r="L1081" t="str">
        <f>VLOOKUP(G1081,species.lookup!$A$2:$I$108,3,0)</f>
        <v>Cephalopholis fulva</v>
      </c>
      <c r="M1081" t="str">
        <f>VLOOKUP(G1081,species.lookup!$A$2:$I$108,4,0)</f>
        <v>Serranidae</v>
      </c>
      <c r="N1081" t="str">
        <f>VLOOKUP(G1081,species.lookup!$A$2:$I$108,5,0)</f>
        <v>Carnivores</v>
      </c>
      <c r="O1081">
        <f>VLOOKUP(G1081,species.lookup!$A$2:$I$108,6,0)</f>
        <v>1.7500000000000002E-2</v>
      </c>
      <c r="P1081">
        <f>VLOOKUP(G1081,species.lookup!$A$2:$I$108,7,0)</f>
        <v>3</v>
      </c>
      <c r="Q1081">
        <f t="shared" si="16"/>
        <v>8.9600000000000009</v>
      </c>
    </row>
    <row r="1082" spans="1:17" x14ac:dyDescent="0.2">
      <c r="A1082" s="32">
        <v>44144</v>
      </c>
      <c r="B1082" s="33">
        <v>0.40972222222222199</v>
      </c>
      <c r="C1082" t="s">
        <v>397</v>
      </c>
      <c r="D1082" t="s">
        <v>384</v>
      </c>
      <c r="E1082">
        <v>3</v>
      </c>
      <c r="F1082">
        <v>1.2</v>
      </c>
      <c r="G1082" t="s">
        <v>346</v>
      </c>
      <c r="H1082">
        <v>6</v>
      </c>
      <c r="I1082">
        <v>1</v>
      </c>
      <c r="J1082" t="s">
        <v>385</v>
      </c>
      <c r="K1082" t="str">
        <f>VLOOKUP(G1082,species.lookup!$A$2:$I$108,2,0)</f>
        <v>Stoplight Parrotfish</v>
      </c>
      <c r="L1082" t="str">
        <f>VLOOKUP(G1082,species.lookup!$A$2:$I$108,3,0)</f>
        <v>Sparisoma viride</v>
      </c>
      <c r="M1082" t="str">
        <f>VLOOKUP(G1082,species.lookup!$A$2:$I$108,4,0)</f>
        <v>Scaridae</v>
      </c>
      <c r="N1082" t="str">
        <f>VLOOKUP(G1082,species.lookup!$A$2:$I$108,5,0)</f>
        <v>Herbivores</v>
      </c>
      <c r="O1082">
        <f>VLOOKUP(G1082,species.lookup!$A$2:$I$108,6,0)</f>
        <v>2.5000000000000001E-2</v>
      </c>
      <c r="P1082">
        <f>VLOOKUP(G1082,species.lookup!$A$2:$I$108,7,0)</f>
        <v>2.9214000000000002</v>
      </c>
      <c r="Q1082">
        <f t="shared" si="16"/>
        <v>4.6906288624930603</v>
      </c>
    </row>
    <row r="1083" spans="1:17" x14ac:dyDescent="0.2">
      <c r="A1083" s="32">
        <v>44144</v>
      </c>
      <c r="B1083" s="33">
        <v>0.40972222222222199</v>
      </c>
      <c r="C1083" t="s">
        <v>397</v>
      </c>
      <c r="D1083" t="s">
        <v>384</v>
      </c>
      <c r="E1083">
        <v>3</v>
      </c>
      <c r="F1083">
        <v>1.2</v>
      </c>
      <c r="G1083" t="s">
        <v>181</v>
      </c>
      <c r="H1083">
        <v>8</v>
      </c>
      <c r="I1083">
        <v>5</v>
      </c>
      <c r="J1083" t="s">
        <v>385</v>
      </c>
      <c r="K1083" t="str">
        <f>VLOOKUP(G1083,species.lookup!$A$2:$I$108,2,0)</f>
        <v>Bluestriped Grunt</v>
      </c>
      <c r="L1083" t="str">
        <f>VLOOKUP(G1083,species.lookup!$A$2:$I$108,3,0)</f>
        <v>Haemulon sciurus</v>
      </c>
      <c r="M1083" t="str">
        <f>VLOOKUP(G1083,species.lookup!$A$2:$I$108,4,0)</f>
        <v>Haemulidae</v>
      </c>
      <c r="N1083" t="str">
        <f>VLOOKUP(G1083,species.lookup!$A$2:$I$108,5,0)</f>
        <v>Carnivores</v>
      </c>
      <c r="O1083">
        <f>VLOOKUP(G1083,species.lookup!$A$2:$I$108,6,0)</f>
        <v>1.9400000000000001E-2</v>
      </c>
      <c r="P1083">
        <f>VLOOKUP(G1083,species.lookup!$A$2:$I$108,7,0)</f>
        <v>2.9996</v>
      </c>
      <c r="Q1083">
        <f t="shared" si="16"/>
        <v>9.9245415642849117</v>
      </c>
    </row>
    <row r="1084" spans="1:17" x14ac:dyDescent="0.2">
      <c r="A1084" s="32">
        <v>44144</v>
      </c>
      <c r="B1084" s="33">
        <v>0.40972222222222199</v>
      </c>
      <c r="C1084" t="s">
        <v>397</v>
      </c>
      <c r="D1084" t="s">
        <v>384</v>
      </c>
      <c r="E1084">
        <v>3</v>
      </c>
      <c r="F1084">
        <v>1.2</v>
      </c>
      <c r="G1084" t="s">
        <v>362</v>
      </c>
      <c r="H1084">
        <v>4</v>
      </c>
      <c r="I1084">
        <v>3</v>
      </c>
      <c r="K1084" t="str">
        <f>VLOOKUP(G1084,species.lookup!$A$2:$I$108,2,0)</f>
        <v>Bicolour Damselfish</v>
      </c>
      <c r="L1084" t="str">
        <f>VLOOKUP(G1084,species.lookup!$A$2:$I$108,3,0)</f>
        <v>Stegastes partitus</v>
      </c>
      <c r="M1084" t="str">
        <f>VLOOKUP(G1084,species.lookup!$A$2:$I$108,4,0)</f>
        <v>Pomacentridae</v>
      </c>
      <c r="N1084" t="str">
        <f>VLOOKUP(G1084,species.lookup!$A$2:$I$108,5,0)</f>
        <v>Herbivores</v>
      </c>
      <c r="O1084">
        <f>VLOOKUP(G1084,species.lookup!$A$2:$I$108,6,0)</f>
        <v>1.4789999999999999E-2</v>
      </c>
      <c r="P1084">
        <f>VLOOKUP(G1084,species.lookup!$A$2:$I$108,7,0)</f>
        <v>3.01</v>
      </c>
      <c r="Q1084">
        <f t="shared" si="16"/>
        <v>0.95977348519004924</v>
      </c>
    </row>
    <row r="1085" spans="1:17" x14ac:dyDescent="0.2">
      <c r="A1085" s="32">
        <v>44144</v>
      </c>
      <c r="B1085" s="33">
        <v>0.40972222222222199</v>
      </c>
      <c r="C1085" t="s">
        <v>397</v>
      </c>
      <c r="D1085" t="s">
        <v>384</v>
      </c>
      <c r="E1085">
        <v>3</v>
      </c>
      <c r="F1085">
        <v>1.2</v>
      </c>
      <c r="G1085" t="s">
        <v>362</v>
      </c>
      <c r="H1085">
        <v>2</v>
      </c>
      <c r="I1085">
        <v>1</v>
      </c>
      <c r="K1085" t="str">
        <f>VLOOKUP(G1085,species.lookup!$A$2:$I$108,2,0)</f>
        <v>Bicolour Damselfish</v>
      </c>
      <c r="L1085" t="str">
        <f>VLOOKUP(G1085,species.lookup!$A$2:$I$108,3,0)</f>
        <v>Stegastes partitus</v>
      </c>
      <c r="M1085" t="str">
        <f>VLOOKUP(G1085,species.lookup!$A$2:$I$108,4,0)</f>
        <v>Pomacentridae</v>
      </c>
      <c r="N1085" t="str">
        <f>VLOOKUP(G1085,species.lookup!$A$2:$I$108,5,0)</f>
        <v>Herbivores</v>
      </c>
      <c r="O1085">
        <f>VLOOKUP(G1085,species.lookup!$A$2:$I$108,6,0)</f>
        <v>1.4789999999999999E-2</v>
      </c>
      <c r="P1085">
        <f>VLOOKUP(G1085,species.lookup!$A$2:$I$108,7,0)</f>
        <v>3.01</v>
      </c>
      <c r="Q1085">
        <f t="shared" si="16"/>
        <v>0.11914298068271093</v>
      </c>
    </row>
    <row r="1086" spans="1:17" x14ac:dyDescent="0.2">
      <c r="A1086" s="32">
        <v>44144</v>
      </c>
      <c r="B1086" s="33">
        <v>0.40972222222222199</v>
      </c>
      <c r="C1086" t="s">
        <v>397</v>
      </c>
      <c r="D1086" t="s">
        <v>384</v>
      </c>
      <c r="E1086">
        <v>3</v>
      </c>
      <c r="F1086">
        <v>1.2</v>
      </c>
      <c r="G1086" t="s">
        <v>334</v>
      </c>
      <c r="H1086">
        <v>9</v>
      </c>
      <c r="I1086">
        <v>1</v>
      </c>
      <c r="J1086" t="s">
        <v>387</v>
      </c>
      <c r="K1086" t="str">
        <f>VLOOKUP(G1086,species.lookup!$A$2:$I$108,2,0)</f>
        <v>Redband Parrotfish</v>
      </c>
      <c r="L1086" t="str">
        <f>VLOOKUP(G1086,species.lookup!$A$2:$I$108,3,0)</f>
        <v>Sparisoma aurofrenatum</v>
      </c>
      <c r="M1086" t="str">
        <f>VLOOKUP(G1086,species.lookup!$A$2:$I$108,4,0)</f>
        <v>Scaridae</v>
      </c>
      <c r="N1086" t="str">
        <f>VLOOKUP(G1086,species.lookup!$A$2:$I$108,5,0)</f>
        <v>Herbivores</v>
      </c>
      <c r="O1086">
        <f>VLOOKUP(G1086,species.lookup!$A$2:$I$108,6,0)</f>
        <v>4.5999999999999999E-3</v>
      </c>
      <c r="P1086">
        <f>VLOOKUP(G1086,species.lookup!$A$2:$I$108,7,0)</f>
        <v>3.4291</v>
      </c>
      <c r="Q1086">
        <f t="shared" si="16"/>
        <v>8.6089625938103325</v>
      </c>
    </row>
    <row r="1087" spans="1:17" x14ac:dyDescent="0.2">
      <c r="A1087" s="32">
        <v>44144</v>
      </c>
      <c r="B1087" s="33">
        <v>0.40972222222222199</v>
      </c>
      <c r="C1087" t="s">
        <v>397</v>
      </c>
      <c r="D1087" t="s">
        <v>384</v>
      </c>
      <c r="E1087">
        <v>3</v>
      </c>
      <c r="F1087">
        <v>1.2</v>
      </c>
      <c r="G1087" t="s">
        <v>368</v>
      </c>
      <c r="H1087">
        <v>7</v>
      </c>
      <c r="I1087">
        <v>1</v>
      </c>
      <c r="K1087" t="str">
        <f>VLOOKUP(G1087,species.lookup!$A$2:$I$108,2,0)</f>
        <v>Cocoa Damselfish</v>
      </c>
      <c r="L1087" t="str">
        <f>VLOOKUP(G1087,species.lookup!$A$2:$I$108,3,0)</f>
        <v>Stegastes variabilis</v>
      </c>
      <c r="M1087" t="str">
        <f>VLOOKUP(G1087,species.lookup!$A$2:$I$108,4,0)</f>
        <v>Pomacentridae</v>
      </c>
      <c r="N1087" t="str">
        <f>VLOOKUP(G1087,species.lookup!$A$2:$I$108,5,0)</f>
        <v>Herbivores</v>
      </c>
      <c r="O1087">
        <f>VLOOKUP(G1087,species.lookup!$A$2:$I$108,6,0)</f>
        <v>1.66E-2</v>
      </c>
      <c r="P1087">
        <f>VLOOKUP(G1087,species.lookup!$A$2:$I$108,7,0)</f>
        <v>2.99</v>
      </c>
      <c r="Q1087">
        <f t="shared" si="16"/>
        <v>5.5840748070913362</v>
      </c>
    </row>
    <row r="1088" spans="1:17" x14ac:dyDescent="0.2">
      <c r="A1088" s="32">
        <v>44144</v>
      </c>
      <c r="B1088" s="33">
        <v>0.40972222222222199</v>
      </c>
      <c r="C1088" t="s">
        <v>397</v>
      </c>
      <c r="D1088" t="s">
        <v>384</v>
      </c>
      <c r="E1088">
        <v>3</v>
      </c>
      <c r="F1088">
        <v>1.2</v>
      </c>
      <c r="G1088" t="s">
        <v>330</v>
      </c>
      <c r="H1088">
        <v>10</v>
      </c>
      <c r="I1088">
        <v>1</v>
      </c>
      <c r="K1088" t="str">
        <f>VLOOKUP(G1088,species.lookup!$A$2:$I$108,2,0)</f>
        <v>Greenblotch Parrotfish</v>
      </c>
      <c r="L1088" t="str">
        <f>VLOOKUP(G1088,species.lookup!$A$2:$I$108,3,0)</f>
        <v>Sparisoma atomarium</v>
      </c>
      <c r="M1088" t="str">
        <f>VLOOKUP(G1088,species.lookup!$A$2:$I$108,4,0)</f>
        <v>Scaridae</v>
      </c>
      <c r="N1088" t="str">
        <f>VLOOKUP(G1088,species.lookup!$A$2:$I$108,5,0)</f>
        <v>Herbivores</v>
      </c>
      <c r="O1088">
        <f>VLOOKUP(G1088,species.lookup!$A$2:$I$108,6,0)</f>
        <v>1.21E-2</v>
      </c>
      <c r="P1088">
        <f>VLOOKUP(G1088,species.lookup!$A$2:$I$108,7,0)</f>
        <v>3.0274999999999999</v>
      </c>
      <c r="Q1088">
        <f t="shared" si="16"/>
        <v>12.890963250377522</v>
      </c>
    </row>
    <row r="1089" spans="1:17" x14ac:dyDescent="0.2">
      <c r="A1089" s="32">
        <v>44144</v>
      </c>
      <c r="B1089" s="33">
        <v>0.40972222222222199</v>
      </c>
      <c r="C1089" t="s">
        <v>397</v>
      </c>
      <c r="D1089" t="s">
        <v>384</v>
      </c>
      <c r="E1089">
        <v>3</v>
      </c>
      <c r="F1089">
        <v>1.2</v>
      </c>
      <c r="G1089" t="s">
        <v>330</v>
      </c>
      <c r="H1089">
        <v>6</v>
      </c>
      <c r="I1089">
        <v>1</v>
      </c>
      <c r="K1089" t="str">
        <f>VLOOKUP(G1089,species.lookup!$A$2:$I$108,2,0)</f>
        <v>Greenblotch Parrotfish</v>
      </c>
      <c r="L1089" t="str">
        <f>VLOOKUP(G1089,species.lookup!$A$2:$I$108,3,0)</f>
        <v>Sparisoma atomarium</v>
      </c>
      <c r="M1089" t="str">
        <f>VLOOKUP(G1089,species.lookup!$A$2:$I$108,4,0)</f>
        <v>Scaridae</v>
      </c>
      <c r="N1089" t="str">
        <f>VLOOKUP(G1089,species.lookup!$A$2:$I$108,5,0)</f>
        <v>Herbivores</v>
      </c>
      <c r="O1089">
        <f>VLOOKUP(G1089,species.lookup!$A$2:$I$108,6,0)</f>
        <v>1.21E-2</v>
      </c>
      <c r="P1089">
        <f>VLOOKUP(G1089,species.lookup!$A$2:$I$108,7,0)</f>
        <v>3.0274999999999999</v>
      </c>
      <c r="Q1089">
        <f t="shared" si="16"/>
        <v>2.7456064148190644</v>
      </c>
    </row>
    <row r="1090" spans="1:17" x14ac:dyDescent="0.2">
      <c r="A1090" s="32">
        <v>44144</v>
      </c>
      <c r="B1090" s="33">
        <v>0.40972222222222199</v>
      </c>
      <c r="C1090" t="s">
        <v>397</v>
      </c>
      <c r="D1090" t="s">
        <v>384</v>
      </c>
      <c r="E1090">
        <v>3</v>
      </c>
      <c r="F1090">
        <v>1.2</v>
      </c>
      <c r="G1090" t="s">
        <v>194</v>
      </c>
      <c r="H1090">
        <v>8</v>
      </c>
      <c r="I1090">
        <v>1</v>
      </c>
      <c r="K1090" t="str">
        <f>VLOOKUP(G1090,species.lookup!$A$2:$I$108,2,0)</f>
        <v>Yellowhead Wrasse</v>
      </c>
      <c r="L1090" t="str">
        <f>VLOOKUP(G1090,species.lookup!$A$2:$I$108,3,0)</f>
        <v>Halichoeres garnoti</v>
      </c>
      <c r="M1090" t="str">
        <f>VLOOKUP(G1090,species.lookup!$A$2:$I$108,4,0)</f>
        <v>Labridae</v>
      </c>
      <c r="N1090" t="str">
        <f>VLOOKUP(G1090,species.lookup!$A$2:$I$108,5,0)</f>
        <v>Carnivores</v>
      </c>
      <c r="O1090">
        <f>VLOOKUP(G1090,species.lookup!$A$2:$I$108,6,0)</f>
        <v>0.01</v>
      </c>
      <c r="P1090">
        <f>VLOOKUP(G1090,species.lookup!$A$2:$I$108,7,0)</f>
        <v>3.13</v>
      </c>
      <c r="Q1090">
        <f t="shared" si="16"/>
        <v>6.7092142277548126</v>
      </c>
    </row>
    <row r="1091" spans="1:17" x14ac:dyDescent="0.2">
      <c r="A1091" s="32">
        <v>44144</v>
      </c>
      <c r="B1091" s="33">
        <v>0.40972222222222199</v>
      </c>
      <c r="C1091" t="s">
        <v>397</v>
      </c>
      <c r="D1091" t="s">
        <v>384</v>
      </c>
      <c r="E1091">
        <v>3</v>
      </c>
      <c r="F1091">
        <v>1.2</v>
      </c>
      <c r="G1091" t="s">
        <v>194</v>
      </c>
      <c r="H1091">
        <v>6</v>
      </c>
      <c r="I1091">
        <v>1</v>
      </c>
      <c r="K1091" t="str">
        <f>VLOOKUP(G1091,species.lookup!$A$2:$I$108,2,0)</f>
        <v>Yellowhead Wrasse</v>
      </c>
      <c r="L1091" t="str">
        <f>VLOOKUP(G1091,species.lookup!$A$2:$I$108,3,0)</f>
        <v>Halichoeres garnoti</v>
      </c>
      <c r="M1091" t="str">
        <f>VLOOKUP(G1091,species.lookup!$A$2:$I$108,4,0)</f>
        <v>Labridae</v>
      </c>
      <c r="N1091" t="str">
        <f>VLOOKUP(G1091,species.lookup!$A$2:$I$108,5,0)</f>
        <v>Carnivores</v>
      </c>
      <c r="O1091">
        <f>VLOOKUP(G1091,species.lookup!$A$2:$I$108,6,0)</f>
        <v>0.01</v>
      </c>
      <c r="P1091">
        <f>VLOOKUP(G1091,species.lookup!$A$2:$I$108,7,0)</f>
        <v>3.13</v>
      </c>
      <c r="Q1091">
        <f t="shared" ref="Q1091:Q1154" si="17">O1091*H1091^P1091</f>
        <v>2.7265496699528886</v>
      </c>
    </row>
    <row r="1092" spans="1:17" x14ac:dyDescent="0.2">
      <c r="A1092" s="32">
        <v>44144</v>
      </c>
      <c r="B1092" s="33">
        <v>0.40972222222222199</v>
      </c>
      <c r="C1092" t="s">
        <v>397</v>
      </c>
      <c r="D1092" t="s">
        <v>384</v>
      </c>
      <c r="E1092">
        <v>3</v>
      </c>
      <c r="F1092">
        <v>1.2</v>
      </c>
      <c r="G1092" t="s">
        <v>225</v>
      </c>
      <c r="H1092">
        <v>6</v>
      </c>
      <c r="I1092">
        <v>2</v>
      </c>
      <c r="K1092" t="str">
        <f>VLOOKUP(G1092,species.lookup!$A$2:$I$108,2,0)</f>
        <v>Hamlet spp.</v>
      </c>
      <c r="L1092" t="str">
        <f>VLOOKUP(G1092,species.lookup!$A$2:$I$108,3,0)</f>
        <v>Hypoplectrus puella</v>
      </c>
      <c r="M1092" t="str">
        <f>VLOOKUP(G1092,species.lookup!$A$2:$I$108,4,0)</f>
        <v>Serranidae</v>
      </c>
      <c r="N1092" t="str">
        <f>VLOOKUP(G1092,species.lookup!$A$2:$I$108,5,0)</f>
        <v>Carnivores</v>
      </c>
      <c r="O1092">
        <f>VLOOKUP(G1092,species.lookup!$A$2:$I$108,6,0)</f>
        <v>1.7780000000000001E-2</v>
      </c>
      <c r="P1092">
        <f>VLOOKUP(G1092,species.lookup!$A$2:$I$108,7,0)</f>
        <v>3.03</v>
      </c>
      <c r="Q1092">
        <f t="shared" si="17"/>
        <v>4.0525655223098624</v>
      </c>
    </row>
    <row r="1093" spans="1:17" x14ac:dyDescent="0.2">
      <c r="A1093" s="32">
        <v>44144</v>
      </c>
      <c r="B1093" s="33">
        <v>0.40972222222222199</v>
      </c>
      <c r="C1093" t="s">
        <v>397</v>
      </c>
      <c r="D1093" t="s">
        <v>384</v>
      </c>
      <c r="E1093">
        <v>3</v>
      </c>
      <c r="F1093">
        <v>1.2</v>
      </c>
      <c r="G1093" t="s">
        <v>191</v>
      </c>
      <c r="H1093">
        <v>12</v>
      </c>
      <c r="I1093">
        <v>1</v>
      </c>
      <c r="K1093" t="str">
        <f>VLOOKUP(G1093,species.lookup!$A$2:$I$108,2,0)</f>
        <v>Slippery Dick</v>
      </c>
      <c r="L1093" t="str">
        <f>VLOOKUP(G1093,species.lookup!$A$2:$I$108,3,0)</f>
        <v>Halichoeres bivittatus</v>
      </c>
      <c r="M1093" t="str">
        <f>VLOOKUP(G1093,species.lookup!$A$2:$I$108,4,0)</f>
        <v>Labridae</v>
      </c>
      <c r="N1093" t="str">
        <f>VLOOKUP(G1093,species.lookup!$A$2:$I$108,5,0)</f>
        <v>Carnivores</v>
      </c>
      <c r="O1093">
        <f>VLOOKUP(G1093,species.lookup!$A$2:$I$108,6,0)</f>
        <v>9.3299999999999998E-3</v>
      </c>
      <c r="P1093">
        <f>VLOOKUP(G1093,species.lookup!$A$2:$I$108,7,0)</f>
        <v>3.06</v>
      </c>
      <c r="Q1093">
        <f t="shared" si="17"/>
        <v>18.714415031991813</v>
      </c>
    </row>
    <row r="1094" spans="1:17" x14ac:dyDescent="0.2">
      <c r="A1094" s="32">
        <v>44144</v>
      </c>
      <c r="B1094" s="33">
        <v>0.40972222222222199</v>
      </c>
      <c r="C1094" t="s">
        <v>397</v>
      </c>
      <c r="D1094" t="s">
        <v>384</v>
      </c>
      <c r="E1094">
        <v>3</v>
      </c>
      <c r="F1094">
        <v>1.2</v>
      </c>
      <c r="G1094" t="s">
        <v>334</v>
      </c>
      <c r="H1094">
        <v>10</v>
      </c>
      <c r="I1094">
        <v>1</v>
      </c>
      <c r="J1094" t="s">
        <v>385</v>
      </c>
      <c r="K1094" t="str">
        <f>VLOOKUP(G1094,species.lookup!$A$2:$I$108,2,0)</f>
        <v>Redband Parrotfish</v>
      </c>
      <c r="L1094" t="str">
        <f>VLOOKUP(G1094,species.lookup!$A$2:$I$108,3,0)</f>
        <v>Sparisoma aurofrenatum</v>
      </c>
      <c r="M1094" t="str">
        <f>VLOOKUP(G1094,species.lookup!$A$2:$I$108,4,0)</f>
        <v>Scaridae</v>
      </c>
      <c r="N1094" t="str">
        <f>VLOOKUP(G1094,species.lookup!$A$2:$I$108,5,0)</f>
        <v>Herbivores</v>
      </c>
      <c r="O1094">
        <f>VLOOKUP(G1094,species.lookup!$A$2:$I$108,6,0)</f>
        <v>4.5999999999999999E-3</v>
      </c>
      <c r="P1094">
        <f>VLOOKUP(G1094,species.lookup!$A$2:$I$108,7,0)</f>
        <v>3.4291</v>
      </c>
      <c r="Q1094">
        <f t="shared" si="17"/>
        <v>12.355429065196462</v>
      </c>
    </row>
    <row r="1095" spans="1:17" x14ac:dyDescent="0.2">
      <c r="A1095" s="32">
        <v>44144</v>
      </c>
      <c r="B1095" s="33">
        <v>0.40972222222222199</v>
      </c>
      <c r="C1095" t="s">
        <v>397</v>
      </c>
      <c r="D1095" t="s">
        <v>384</v>
      </c>
      <c r="E1095">
        <v>3</v>
      </c>
      <c r="F1095">
        <v>1.2</v>
      </c>
      <c r="G1095" t="s">
        <v>334</v>
      </c>
      <c r="H1095">
        <v>6</v>
      </c>
      <c r="I1095">
        <v>1</v>
      </c>
      <c r="J1095" t="s">
        <v>385</v>
      </c>
      <c r="K1095" t="str">
        <f>VLOOKUP(G1095,species.lookup!$A$2:$I$108,2,0)</f>
        <v>Redband Parrotfish</v>
      </c>
      <c r="L1095" t="str">
        <f>VLOOKUP(G1095,species.lookup!$A$2:$I$108,3,0)</f>
        <v>Sparisoma aurofrenatum</v>
      </c>
      <c r="M1095" t="str">
        <f>VLOOKUP(G1095,species.lookup!$A$2:$I$108,4,0)</f>
        <v>Scaridae</v>
      </c>
      <c r="N1095" t="str">
        <f>VLOOKUP(G1095,species.lookup!$A$2:$I$108,5,0)</f>
        <v>Herbivores</v>
      </c>
      <c r="O1095">
        <f>VLOOKUP(G1095,species.lookup!$A$2:$I$108,6,0)</f>
        <v>4.5999999999999999E-3</v>
      </c>
      <c r="P1095">
        <f>VLOOKUP(G1095,species.lookup!$A$2:$I$108,7,0)</f>
        <v>3.4291</v>
      </c>
      <c r="Q1095">
        <f t="shared" si="17"/>
        <v>2.1434644468897606</v>
      </c>
    </row>
    <row r="1096" spans="1:17" x14ac:dyDescent="0.2">
      <c r="A1096" s="32">
        <v>44144</v>
      </c>
      <c r="B1096" s="33">
        <v>0.40972222222222199</v>
      </c>
      <c r="C1096" t="s">
        <v>397</v>
      </c>
      <c r="D1096" t="s">
        <v>384</v>
      </c>
      <c r="E1096">
        <v>3</v>
      </c>
      <c r="F1096">
        <v>1.2</v>
      </c>
      <c r="G1096" t="s">
        <v>334</v>
      </c>
      <c r="H1096">
        <v>7</v>
      </c>
      <c r="I1096">
        <v>1</v>
      </c>
      <c r="J1096" t="s">
        <v>385</v>
      </c>
      <c r="K1096" t="str">
        <f>VLOOKUP(G1096,species.lookup!$A$2:$I$108,2,0)</f>
        <v>Redband Parrotfish</v>
      </c>
      <c r="L1096" t="str">
        <f>VLOOKUP(G1096,species.lookup!$A$2:$I$108,3,0)</f>
        <v>Sparisoma aurofrenatum</v>
      </c>
      <c r="M1096" t="str">
        <f>VLOOKUP(G1096,species.lookup!$A$2:$I$108,4,0)</f>
        <v>Scaridae</v>
      </c>
      <c r="N1096" t="str">
        <f>VLOOKUP(G1096,species.lookup!$A$2:$I$108,5,0)</f>
        <v>Herbivores</v>
      </c>
      <c r="O1096">
        <f>VLOOKUP(G1096,species.lookup!$A$2:$I$108,6,0)</f>
        <v>4.5999999999999999E-3</v>
      </c>
      <c r="P1096">
        <f>VLOOKUP(G1096,species.lookup!$A$2:$I$108,7,0)</f>
        <v>3.4291</v>
      </c>
      <c r="Q1096">
        <f t="shared" si="17"/>
        <v>3.6364994037087026</v>
      </c>
    </row>
    <row r="1097" spans="1:17" x14ac:dyDescent="0.2">
      <c r="A1097" s="32">
        <v>44144</v>
      </c>
      <c r="B1097" s="33">
        <v>0.40972222222222199</v>
      </c>
      <c r="C1097" t="s">
        <v>397</v>
      </c>
      <c r="D1097" t="s">
        <v>384</v>
      </c>
      <c r="E1097">
        <v>3</v>
      </c>
      <c r="F1097">
        <v>1.2</v>
      </c>
      <c r="G1097" t="s">
        <v>330</v>
      </c>
      <c r="H1097">
        <v>8</v>
      </c>
      <c r="I1097">
        <v>3</v>
      </c>
      <c r="K1097" t="str">
        <f>VLOOKUP(G1097,species.lookup!$A$2:$I$108,2,0)</f>
        <v>Greenblotch Parrotfish</v>
      </c>
      <c r="L1097" t="str">
        <f>VLOOKUP(G1097,species.lookup!$A$2:$I$108,3,0)</f>
        <v>Sparisoma atomarium</v>
      </c>
      <c r="M1097" t="str">
        <f>VLOOKUP(G1097,species.lookup!$A$2:$I$108,4,0)</f>
        <v>Scaridae</v>
      </c>
      <c r="N1097" t="str">
        <f>VLOOKUP(G1097,species.lookup!$A$2:$I$108,5,0)</f>
        <v>Herbivores</v>
      </c>
      <c r="O1097">
        <f>VLOOKUP(G1097,species.lookup!$A$2:$I$108,6,0)</f>
        <v>1.21E-2</v>
      </c>
      <c r="P1097">
        <f>VLOOKUP(G1097,species.lookup!$A$2:$I$108,7,0)</f>
        <v>3.0274999999999999</v>
      </c>
      <c r="Q1097">
        <f t="shared" si="17"/>
        <v>6.5597955811227795</v>
      </c>
    </row>
    <row r="1098" spans="1:17" x14ac:dyDescent="0.2">
      <c r="A1098" s="32">
        <v>44144</v>
      </c>
      <c r="B1098" s="33">
        <v>0.40972222222222199</v>
      </c>
      <c r="C1098" t="s">
        <v>397</v>
      </c>
      <c r="D1098" t="s">
        <v>384</v>
      </c>
      <c r="E1098">
        <v>3</v>
      </c>
      <c r="F1098">
        <v>1.2</v>
      </c>
      <c r="G1098" t="s">
        <v>330</v>
      </c>
      <c r="H1098">
        <v>6</v>
      </c>
      <c r="I1098">
        <v>4</v>
      </c>
      <c r="K1098" t="str">
        <f>VLOOKUP(G1098,species.lookup!$A$2:$I$108,2,0)</f>
        <v>Greenblotch Parrotfish</v>
      </c>
      <c r="L1098" t="str">
        <f>VLOOKUP(G1098,species.lookup!$A$2:$I$108,3,0)</f>
        <v>Sparisoma atomarium</v>
      </c>
      <c r="M1098" t="str">
        <f>VLOOKUP(G1098,species.lookup!$A$2:$I$108,4,0)</f>
        <v>Scaridae</v>
      </c>
      <c r="N1098" t="str">
        <f>VLOOKUP(G1098,species.lookup!$A$2:$I$108,5,0)</f>
        <v>Herbivores</v>
      </c>
      <c r="O1098">
        <f>VLOOKUP(G1098,species.lookup!$A$2:$I$108,6,0)</f>
        <v>1.21E-2</v>
      </c>
      <c r="P1098">
        <f>VLOOKUP(G1098,species.lookup!$A$2:$I$108,7,0)</f>
        <v>3.0274999999999999</v>
      </c>
      <c r="Q1098">
        <f t="shared" si="17"/>
        <v>2.7456064148190644</v>
      </c>
    </row>
    <row r="1099" spans="1:17" x14ac:dyDescent="0.2">
      <c r="A1099" s="32">
        <v>44144</v>
      </c>
      <c r="B1099" s="33">
        <v>0.40972222222222199</v>
      </c>
      <c r="C1099" t="s">
        <v>397</v>
      </c>
      <c r="D1099" t="s">
        <v>384</v>
      </c>
      <c r="E1099">
        <v>3</v>
      </c>
      <c r="F1099">
        <v>1.2</v>
      </c>
      <c r="G1099" t="s">
        <v>330</v>
      </c>
      <c r="H1099">
        <v>10</v>
      </c>
      <c r="I1099">
        <v>1</v>
      </c>
      <c r="K1099" t="str">
        <f>VLOOKUP(G1099,species.lookup!$A$2:$I$108,2,0)</f>
        <v>Greenblotch Parrotfish</v>
      </c>
      <c r="L1099" t="str">
        <f>VLOOKUP(G1099,species.lookup!$A$2:$I$108,3,0)</f>
        <v>Sparisoma atomarium</v>
      </c>
      <c r="M1099" t="str">
        <f>VLOOKUP(G1099,species.lookup!$A$2:$I$108,4,0)</f>
        <v>Scaridae</v>
      </c>
      <c r="N1099" t="str">
        <f>VLOOKUP(G1099,species.lookup!$A$2:$I$108,5,0)</f>
        <v>Herbivores</v>
      </c>
      <c r="O1099">
        <f>VLOOKUP(G1099,species.lookup!$A$2:$I$108,6,0)</f>
        <v>1.21E-2</v>
      </c>
      <c r="P1099">
        <f>VLOOKUP(G1099,species.lookup!$A$2:$I$108,7,0)</f>
        <v>3.0274999999999999</v>
      </c>
      <c r="Q1099">
        <f t="shared" si="17"/>
        <v>12.890963250377522</v>
      </c>
    </row>
    <row r="1100" spans="1:17" x14ac:dyDescent="0.2">
      <c r="A1100" s="32">
        <v>44144</v>
      </c>
      <c r="B1100" s="33">
        <v>0.40972222222222199</v>
      </c>
      <c r="C1100" t="s">
        <v>397</v>
      </c>
      <c r="D1100" t="s">
        <v>384</v>
      </c>
      <c r="E1100">
        <v>3</v>
      </c>
      <c r="F1100">
        <v>1.2</v>
      </c>
      <c r="G1100" t="s">
        <v>330</v>
      </c>
      <c r="H1100">
        <v>3</v>
      </c>
      <c r="I1100">
        <v>10</v>
      </c>
      <c r="K1100" t="str">
        <f>VLOOKUP(G1100,species.lookup!$A$2:$I$108,2,0)</f>
        <v>Greenblotch Parrotfish</v>
      </c>
      <c r="L1100" t="str">
        <f>VLOOKUP(G1100,species.lookup!$A$2:$I$108,3,0)</f>
        <v>Sparisoma atomarium</v>
      </c>
      <c r="M1100" t="str">
        <f>VLOOKUP(G1100,species.lookup!$A$2:$I$108,4,0)</f>
        <v>Scaridae</v>
      </c>
      <c r="N1100" t="str">
        <f>VLOOKUP(G1100,species.lookup!$A$2:$I$108,5,0)</f>
        <v>Herbivores</v>
      </c>
      <c r="O1100">
        <f>VLOOKUP(G1100,species.lookup!$A$2:$I$108,6,0)</f>
        <v>1.21E-2</v>
      </c>
      <c r="P1100">
        <f>VLOOKUP(G1100,species.lookup!$A$2:$I$108,7,0)</f>
        <v>3.0274999999999999</v>
      </c>
      <c r="Q1100">
        <f t="shared" si="17"/>
        <v>0.33672081893201128</v>
      </c>
    </row>
    <row r="1101" spans="1:17" x14ac:dyDescent="0.2">
      <c r="A1101" s="32">
        <v>44144</v>
      </c>
      <c r="B1101" s="33">
        <v>0.40972222222222199</v>
      </c>
      <c r="C1101" t="s">
        <v>397</v>
      </c>
      <c r="D1101" t="s">
        <v>384</v>
      </c>
      <c r="E1101">
        <v>3</v>
      </c>
      <c r="F1101">
        <v>1.2</v>
      </c>
      <c r="G1101" t="s">
        <v>318</v>
      </c>
      <c r="H1101">
        <v>7</v>
      </c>
      <c r="I1101">
        <v>5</v>
      </c>
      <c r="J1101" t="s">
        <v>385</v>
      </c>
      <c r="K1101" t="str">
        <f>VLOOKUP(G1101,species.lookup!$A$2:$I$108,2,0)</f>
        <v>Striped Parrotfish</v>
      </c>
      <c r="L1101" t="str">
        <f>VLOOKUP(G1101,species.lookup!$A$2:$I$108,3,0)</f>
        <v>Scarus iserti</v>
      </c>
      <c r="M1101" t="str">
        <f>VLOOKUP(G1101,species.lookup!$A$2:$I$108,4,0)</f>
        <v>Scaridae</v>
      </c>
      <c r="N1101" t="str">
        <f>VLOOKUP(G1101,species.lookup!$A$2:$I$108,5,0)</f>
        <v>Herbivores</v>
      </c>
      <c r="O1101">
        <f>VLOOKUP(G1101,species.lookup!$A$2:$I$108,6,0)</f>
        <v>1.47E-2</v>
      </c>
      <c r="P1101">
        <f>VLOOKUP(G1101,species.lookup!$A$2:$I$108,7,0)</f>
        <v>3.0548000000000002</v>
      </c>
      <c r="Q1101">
        <f t="shared" si="17"/>
        <v>5.6094828861923958</v>
      </c>
    </row>
    <row r="1102" spans="1:17" x14ac:dyDescent="0.2">
      <c r="A1102" s="32">
        <v>44144</v>
      </c>
      <c r="B1102" s="33">
        <v>0.40972222222222199</v>
      </c>
      <c r="C1102" t="s">
        <v>397</v>
      </c>
      <c r="D1102" t="s">
        <v>384</v>
      </c>
      <c r="E1102">
        <v>3</v>
      </c>
      <c r="F1102">
        <v>1.2</v>
      </c>
      <c r="G1102" t="s">
        <v>191</v>
      </c>
      <c r="H1102">
        <v>5</v>
      </c>
      <c r="I1102">
        <v>1</v>
      </c>
      <c r="K1102" t="str">
        <f>VLOOKUP(G1102,species.lookup!$A$2:$I$108,2,0)</f>
        <v>Slippery Dick</v>
      </c>
      <c r="L1102" t="str">
        <f>VLOOKUP(G1102,species.lookup!$A$2:$I$108,3,0)</f>
        <v>Halichoeres bivittatus</v>
      </c>
      <c r="M1102" t="str">
        <f>VLOOKUP(G1102,species.lookup!$A$2:$I$108,4,0)</f>
        <v>Labridae</v>
      </c>
      <c r="N1102" t="str">
        <f>VLOOKUP(G1102,species.lookup!$A$2:$I$108,5,0)</f>
        <v>Carnivores</v>
      </c>
      <c r="O1102">
        <f>VLOOKUP(G1102,species.lookup!$A$2:$I$108,6,0)</f>
        <v>9.3299999999999998E-3</v>
      </c>
      <c r="P1102">
        <f>VLOOKUP(G1102,species.lookup!$A$2:$I$108,7,0)</f>
        <v>3.06</v>
      </c>
      <c r="Q1102">
        <f t="shared" si="17"/>
        <v>1.284487425265967</v>
      </c>
    </row>
    <row r="1103" spans="1:17" x14ac:dyDescent="0.2">
      <c r="A1103" s="32">
        <v>44144</v>
      </c>
      <c r="B1103" s="33">
        <v>0.40972222222222199</v>
      </c>
      <c r="C1103" t="s">
        <v>397</v>
      </c>
      <c r="D1103" t="s">
        <v>384</v>
      </c>
      <c r="E1103">
        <v>3</v>
      </c>
      <c r="F1103">
        <v>1.2</v>
      </c>
      <c r="G1103" t="s">
        <v>191</v>
      </c>
      <c r="H1103">
        <v>8</v>
      </c>
      <c r="I1103">
        <v>1</v>
      </c>
      <c r="K1103" t="str">
        <f>VLOOKUP(G1103,species.lookup!$A$2:$I$108,2,0)</f>
        <v>Slippery Dick</v>
      </c>
      <c r="L1103" t="str">
        <f>VLOOKUP(G1103,species.lookup!$A$2:$I$108,3,0)</f>
        <v>Halichoeres bivittatus</v>
      </c>
      <c r="M1103" t="str">
        <f>VLOOKUP(G1103,species.lookup!$A$2:$I$108,4,0)</f>
        <v>Labridae</v>
      </c>
      <c r="N1103" t="str">
        <f>VLOOKUP(G1103,species.lookup!$A$2:$I$108,5,0)</f>
        <v>Carnivores</v>
      </c>
      <c r="O1103">
        <f>VLOOKUP(G1103,species.lookup!$A$2:$I$108,6,0)</f>
        <v>9.3299999999999998E-3</v>
      </c>
      <c r="P1103">
        <f>VLOOKUP(G1103,species.lookup!$A$2:$I$108,7,0)</f>
        <v>3.06</v>
      </c>
      <c r="Q1103">
        <f t="shared" si="17"/>
        <v>5.4117410047026144</v>
      </c>
    </row>
    <row r="1104" spans="1:17" x14ac:dyDescent="0.2">
      <c r="A1104" s="32">
        <v>44144</v>
      </c>
      <c r="B1104" s="33">
        <v>0.40972222222222199</v>
      </c>
      <c r="C1104" t="s">
        <v>397</v>
      </c>
      <c r="D1104" t="s">
        <v>384</v>
      </c>
      <c r="E1104">
        <v>3</v>
      </c>
      <c r="F1104">
        <v>1.2</v>
      </c>
      <c r="G1104" t="s">
        <v>191</v>
      </c>
      <c r="H1104">
        <v>10</v>
      </c>
      <c r="I1104">
        <v>2</v>
      </c>
      <c r="K1104" t="str">
        <f>VLOOKUP(G1104,species.lookup!$A$2:$I$108,2,0)</f>
        <v>Slippery Dick</v>
      </c>
      <c r="L1104" t="str">
        <f>VLOOKUP(G1104,species.lookup!$A$2:$I$108,3,0)</f>
        <v>Halichoeres bivittatus</v>
      </c>
      <c r="M1104" t="str">
        <f>VLOOKUP(G1104,species.lookup!$A$2:$I$108,4,0)</f>
        <v>Labridae</v>
      </c>
      <c r="N1104" t="str">
        <f>VLOOKUP(G1104,species.lookup!$A$2:$I$108,5,0)</f>
        <v>Carnivores</v>
      </c>
      <c r="O1104">
        <f>VLOOKUP(G1104,species.lookup!$A$2:$I$108,6,0)</f>
        <v>9.3299999999999998E-3</v>
      </c>
      <c r="P1104">
        <f>VLOOKUP(G1104,species.lookup!$A$2:$I$108,7,0)</f>
        <v>3.06</v>
      </c>
      <c r="Q1104">
        <f t="shared" si="17"/>
        <v>10.712273288565926</v>
      </c>
    </row>
    <row r="1105" spans="1:17" x14ac:dyDescent="0.2">
      <c r="A1105" s="32">
        <v>44144</v>
      </c>
      <c r="B1105" s="33">
        <v>0.40972222222222199</v>
      </c>
      <c r="C1105" t="s">
        <v>397</v>
      </c>
      <c r="D1105" t="s">
        <v>384</v>
      </c>
      <c r="E1105">
        <v>3</v>
      </c>
      <c r="F1105">
        <v>1.2</v>
      </c>
      <c r="G1105" t="s">
        <v>286</v>
      </c>
      <c r="H1105">
        <v>9</v>
      </c>
      <c r="I1105">
        <v>1</v>
      </c>
      <c r="K1105" t="str">
        <f>VLOOKUP(G1105,species.lookup!$A$2:$I$108,2,0)</f>
        <v>Yellowtail Snapper</v>
      </c>
      <c r="L1105" t="str">
        <f>VLOOKUP(G1105,species.lookup!$A$2:$I$108,3,0)</f>
        <v>Ocyurus chrysurus</v>
      </c>
      <c r="M1105" t="str">
        <f>VLOOKUP(G1105,species.lookup!$A$2:$I$108,4,0)</f>
        <v>Lutjanidae</v>
      </c>
      <c r="N1105" t="str">
        <f>VLOOKUP(G1105,species.lookup!$A$2:$I$108,5,0)</f>
        <v>Carnivores</v>
      </c>
      <c r="O1105">
        <f>VLOOKUP(G1105,species.lookup!$A$2:$I$108,6,0)</f>
        <v>4.0500000000000001E-2</v>
      </c>
      <c r="P1105">
        <f>VLOOKUP(G1105,species.lookup!$A$2:$I$108,7,0)</f>
        <v>2.718</v>
      </c>
      <c r="Q1105">
        <f t="shared" si="17"/>
        <v>15.888619469743274</v>
      </c>
    </row>
    <row r="1106" spans="1:17" x14ac:dyDescent="0.2">
      <c r="A1106" s="32">
        <v>44144</v>
      </c>
      <c r="B1106" s="33">
        <v>0.40972222222222199</v>
      </c>
      <c r="C1106" t="s">
        <v>397</v>
      </c>
      <c r="D1106" t="s">
        <v>384</v>
      </c>
      <c r="E1106">
        <v>3</v>
      </c>
      <c r="F1106">
        <v>1.2</v>
      </c>
      <c r="G1106" t="s">
        <v>365</v>
      </c>
      <c r="H1106">
        <v>3</v>
      </c>
      <c r="I1106">
        <v>2</v>
      </c>
      <c r="K1106" t="str">
        <f>VLOOKUP(G1106,species.lookup!$A$2:$I$108,2,0)</f>
        <v>3-spot Damselfish</v>
      </c>
      <c r="L1106" t="str">
        <f>VLOOKUP(G1106,species.lookup!$A$2:$I$108,3,0)</f>
        <v>Stegastes planifrons</v>
      </c>
      <c r="M1106" t="str">
        <f>VLOOKUP(G1106,species.lookup!$A$2:$I$108,4,0)</f>
        <v>Pomacentridae</v>
      </c>
      <c r="N1106" t="str">
        <f>VLOOKUP(G1106,species.lookup!$A$2:$I$108,5,0)</f>
        <v>Omnivores</v>
      </c>
      <c r="O1106">
        <f>VLOOKUP(G1106,species.lookup!$A$2:$I$108,6,0)</f>
        <v>2.188E-2</v>
      </c>
      <c r="P1106">
        <f>VLOOKUP(G1106,species.lookup!$A$2:$I$108,7,0)</f>
        <v>2.96</v>
      </c>
      <c r="Q1106">
        <f t="shared" si="17"/>
        <v>0.56536150138828423</v>
      </c>
    </row>
    <row r="1107" spans="1:17" x14ac:dyDescent="0.2">
      <c r="A1107" s="32">
        <v>44144</v>
      </c>
      <c r="B1107" s="33">
        <v>0.40972222222222199</v>
      </c>
      <c r="C1107" t="s">
        <v>397</v>
      </c>
      <c r="D1107" t="s">
        <v>384</v>
      </c>
      <c r="E1107">
        <v>3</v>
      </c>
      <c r="F1107">
        <v>1.2</v>
      </c>
      <c r="G1107" t="s">
        <v>359</v>
      </c>
      <c r="H1107">
        <v>6</v>
      </c>
      <c r="I1107">
        <v>1</v>
      </c>
      <c r="K1107" t="str">
        <f>VLOOKUP(G1107,species.lookup!$A$2:$I$108,2,0)</f>
        <v>Beaugregory</v>
      </c>
      <c r="L1107" t="str">
        <f>VLOOKUP(G1107,species.lookup!$A$2:$I$108,3,0)</f>
        <v>Stegastes leucostictus</v>
      </c>
      <c r="M1107" t="str">
        <f>VLOOKUP(G1107,species.lookup!$A$2:$I$108,4,0)</f>
        <v>Pomacentridae</v>
      </c>
      <c r="N1107" t="str">
        <f>VLOOKUP(G1107,species.lookup!$A$2:$I$108,5,0)</f>
        <v>Omnivores</v>
      </c>
      <c r="O1107">
        <f>VLOOKUP(G1107,species.lookup!$A$2:$I$108,6,0)</f>
        <v>1.9949999999999999E-2</v>
      </c>
      <c r="P1107">
        <f>VLOOKUP(G1107,species.lookup!$A$2:$I$108,7,0)</f>
        <v>2.95</v>
      </c>
      <c r="Q1107">
        <f t="shared" si="17"/>
        <v>3.9399352870820694</v>
      </c>
    </row>
    <row r="1108" spans="1:17" x14ac:dyDescent="0.2">
      <c r="A1108" s="32">
        <v>44144</v>
      </c>
      <c r="B1108" s="33">
        <v>0.40972222222222199</v>
      </c>
      <c r="C1108" t="s">
        <v>397</v>
      </c>
      <c r="D1108" t="s">
        <v>384</v>
      </c>
      <c r="E1108">
        <v>3</v>
      </c>
      <c r="F1108">
        <v>1.2</v>
      </c>
      <c r="G1108" t="s">
        <v>111</v>
      </c>
      <c r="H1108">
        <v>6</v>
      </c>
      <c r="I1108">
        <v>1</v>
      </c>
      <c r="K1108" t="str">
        <f>VLOOKUP(G1108,species.lookup!$A$2:$I$108,2,0)</f>
        <v>Foureye Butterflyfish</v>
      </c>
      <c r="L1108" t="str">
        <f>VLOOKUP(G1108,species.lookup!$A$2:$I$108,3,0)</f>
        <v>Chaetodon capistratus</v>
      </c>
      <c r="M1108" t="str">
        <f>VLOOKUP(G1108,species.lookup!$A$2:$I$108,4,0)</f>
        <v>Chaetodontidae</v>
      </c>
      <c r="N1108" t="str">
        <f>VLOOKUP(G1108,species.lookup!$A$2:$I$108,5,0)</f>
        <v>Carnivores</v>
      </c>
      <c r="O1108">
        <f>VLOOKUP(G1108,species.lookup!$A$2:$I$108,6,0)</f>
        <v>2.1999999999999999E-2</v>
      </c>
      <c r="P1108">
        <f>VLOOKUP(G1108,species.lookup!$A$2:$I$108,7,0)</f>
        <v>3.1897000000000002</v>
      </c>
      <c r="Q1108">
        <f t="shared" si="17"/>
        <v>6.6756217991125668</v>
      </c>
    </row>
    <row r="1109" spans="1:17" x14ac:dyDescent="0.2">
      <c r="A1109" s="32">
        <v>44144</v>
      </c>
      <c r="B1109" s="33">
        <v>0.40972222222222199</v>
      </c>
      <c r="C1109" t="s">
        <v>397</v>
      </c>
      <c r="D1109" t="s">
        <v>384</v>
      </c>
      <c r="E1109">
        <v>3</v>
      </c>
      <c r="F1109">
        <v>1.2</v>
      </c>
      <c r="G1109" t="s">
        <v>111</v>
      </c>
      <c r="H1109">
        <v>5</v>
      </c>
      <c r="I1109">
        <v>1</v>
      </c>
      <c r="K1109" t="str">
        <f>VLOOKUP(G1109,species.lookup!$A$2:$I$108,2,0)</f>
        <v>Foureye Butterflyfish</v>
      </c>
      <c r="L1109" t="str">
        <f>VLOOKUP(G1109,species.lookup!$A$2:$I$108,3,0)</f>
        <v>Chaetodon capistratus</v>
      </c>
      <c r="M1109" t="str">
        <f>VLOOKUP(G1109,species.lookup!$A$2:$I$108,4,0)</f>
        <v>Chaetodontidae</v>
      </c>
      <c r="N1109" t="str">
        <f>VLOOKUP(G1109,species.lookup!$A$2:$I$108,5,0)</f>
        <v>Carnivores</v>
      </c>
      <c r="O1109">
        <f>VLOOKUP(G1109,species.lookup!$A$2:$I$108,6,0)</f>
        <v>2.1999999999999999E-2</v>
      </c>
      <c r="P1109">
        <f>VLOOKUP(G1109,species.lookup!$A$2:$I$108,7,0)</f>
        <v>3.1897000000000002</v>
      </c>
      <c r="Q1109">
        <f t="shared" si="17"/>
        <v>3.7318768485776825</v>
      </c>
    </row>
    <row r="1110" spans="1:17" x14ac:dyDescent="0.2">
      <c r="A1110" s="32">
        <v>44144</v>
      </c>
      <c r="B1110" s="33">
        <v>0.40972222222222199</v>
      </c>
      <c r="C1110" t="s">
        <v>397</v>
      </c>
      <c r="D1110" t="s">
        <v>384</v>
      </c>
      <c r="E1110">
        <v>3</v>
      </c>
      <c r="F1110">
        <v>1.2</v>
      </c>
      <c r="G1110" t="s">
        <v>111</v>
      </c>
      <c r="H1110">
        <v>4</v>
      </c>
      <c r="I1110">
        <v>1</v>
      </c>
      <c r="K1110" t="str">
        <f>VLOOKUP(G1110,species.lookup!$A$2:$I$108,2,0)</f>
        <v>Foureye Butterflyfish</v>
      </c>
      <c r="L1110" t="str">
        <f>VLOOKUP(G1110,species.lookup!$A$2:$I$108,3,0)</f>
        <v>Chaetodon capistratus</v>
      </c>
      <c r="M1110" t="str">
        <f>VLOOKUP(G1110,species.lookup!$A$2:$I$108,4,0)</f>
        <v>Chaetodontidae</v>
      </c>
      <c r="N1110" t="str">
        <f>VLOOKUP(G1110,species.lookup!$A$2:$I$108,5,0)</f>
        <v>Carnivores</v>
      </c>
      <c r="O1110">
        <f>VLOOKUP(G1110,species.lookup!$A$2:$I$108,6,0)</f>
        <v>2.1999999999999999E-2</v>
      </c>
      <c r="P1110">
        <f>VLOOKUP(G1110,species.lookup!$A$2:$I$108,7,0)</f>
        <v>3.1897000000000002</v>
      </c>
      <c r="Q1110">
        <f t="shared" si="17"/>
        <v>1.8315274631886262</v>
      </c>
    </row>
    <row r="1111" spans="1:17" x14ac:dyDescent="0.2">
      <c r="A1111" s="32">
        <v>44144</v>
      </c>
      <c r="B1111" s="33">
        <v>0.40972222222222199</v>
      </c>
      <c r="C1111" t="s">
        <v>397</v>
      </c>
      <c r="D1111" t="s">
        <v>384</v>
      </c>
      <c r="E1111">
        <v>3</v>
      </c>
      <c r="F1111">
        <v>1.2</v>
      </c>
      <c r="G1111" t="s">
        <v>172</v>
      </c>
      <c r="H1111">
        <v>6</v>
      </c>
      <c r="I1111">
        <v>5</v>
      </c>
      <c r="K1111" t="str">
        <f>VLOOKUP(G1111,species.lookup!$A$2:$I$108,2,0)</f>
        <v>French Grunt</v>
      </c>
      <c r="L1111" t="str">
        <f>VLOOKUP(G1111,species.lookup!$A$2:$I$108,3,0)</f>
        <v>Haemulon flavolineatum</v>
      </c>
      <c r="M1111" t="str">
        <f>VLOOKUP(G1111,species.lookup!$A$2:$I$108,4,0)</f>
        <v>Haemulidae</v>
      </c>
      <c r="N1111" t="str">
        <f>VLOOKUP(G1111,species.lookup!$A$2:$I$108,5,0)</f>
        <v>Carnivores</v>
      </c>
      <c r="O1111">
        <f>VLOOKUP(G1111,species.lookup!$A$2:$I$108,6,0)</f>
        <v>1.2699999999999999E-2</v>
      </c>
      <c r="P1111">
        <f>VLOOKUP(G1111,species.lookup!$A$2:$I$108,7,0)</f>
        <v>3.1581000000000001</v>
      </c>
      <c r="Q1111">
        <f t="shared" si="17"/>
        <v>3.6415240688494404</v>
      </c>
    </row>
    <row r="1112" spans="1:17" x14ac:dyDescent="0.2">
      <c r="A1112" s="32">
        <v>44144</v>
      </c>
      <c r="B1112" s="33">
        <v>0.40972222222222199</v>
      </c>
      <c r="C1112" t="s">
        <v>397</v>
      </c>
      <c r="D1112" t="s">
        <v>384</v>
      </c>
      <c r="E1112">
        <v>3</v>
      </c>
      <c r="F1112">
        <v>1.2</v>
      </c>
      <c r="G1112" t="s">
        <v>181</v>
      </c>
      <c r="H1112">
        <v>12</v>
      </c>
      <c r="I1112">
        <v>1</v>
      </c>
      <c r="K1112" t="str">
        <f>VLOOKUP(G1112,species.lookup!$A$2:$I$108,2,0)</f>
        <v>Bluestriped Grunt</v>
      </c>
      <c r="L1112" t="str">
        <f>VLOOKUP(G1112,species.lookup!$A$2:$I$108,3,0)</f>
        <v>Haemulon sciurus</v>
      </c>
      <c r="M1112" t="str">
        <f>VLOOKUP(G1112,species.lookup!$A$2:$I$108,4,0)</f>
        <v>Haemulidae</v>
      </c>
      <c r="N1112" t="str">
        <f>VLOOKUP(G1112,species.lookup!$A$2:$I$108,5,0)</f>
        <v>Carnivores</v>
      </c>
      <c r="O1112">
        <f>VLOOKUP(G1112,species.lookup!$A$2:$I$108,6,0)</f>
        <v>1.9400000000000001E-2</v>
      </c>
      <c r="P1112">
        <f>VLOOKUP(G1112,species.lookup!$A$2:$I$108,7,0)</f>
        <v>2.9996</v>
      </c>
      <c r="Q1112">
        <f t="shared" si="17"/>
        <v>33.489895745293879</v>
      </c>
    </row>
    <row r="1113" spans="1:17" x14ac:dyDescent="0.2">
      <c r="A1113" s="32">
        <v>44144</v>
      </c>
      <c r="B1113" s="33">
        <v>0.40972222222222199</v>
      </c>
      <c r="C1113" t="s">
        <v>397</v>
      </c>
      <c r="D1113" t="s">
        <v>384</v>
      </c>
      <c r="E1113">
        <v>3</v>
      </c>
      <c r="F1113">
        <v>1.2</v>
      </c>
      <c r="G1113" t="s">
        <v>181</v>
      </c>
      <c r="H1113">
        <v>8</v>
      </c>
      <c r="I1113">
        <v>6</v>
      </c>
      <c r="K1113" t="str">
        <f>VLOOKUP(G1113,species.lookup!$A$2:$I$108,2,0)</f>
        <v>Bluestriped Grunt</v>
      </c>
      <c r="L1113" t="str">
        <f>VLOOKUP(G1113,species.lookup!$A$2:$I$108,3,0)</f>
        <v>Haemulon sciurus</v>
      </c>
      <c r="M1113" t="str">
        <f>VLOOKUP(G1113,species.lookup!$A$2:$I$108,4,0)</f>
        <v>Haemulidae</v>
      </c>
      <c r="N1113" t="str">
        <f>VLOOKUP(G1113,species.lookup!$A$2:$I$108,5,0)</f>
        <v>Carnivores</v>
      </c>
      <c r="O1113">
        <f>VLOOKUP(G1113,species.lookup!$A$2:$I$108,6,0)</f>
        <v>1.9400000000000001E-2</v>
      </c>
      <c r="P1113">
        <f>VLOOKUP(G1113,species.lookup!$A$2:$I$108,7,0)</f>
        <v>2.9996</v>
      </c>
      <c r="Q1113">
        <f t="shared" si="17"/>
        <v>9.9245415642849117</v>
      </c>
    </row>
    <row r="1114" spans="1:17" x14ac:dyDescent="0.2">
      <c r="A1114" s="32">
        <v>44144</v>
      </c>
      <c r="B1114" s="33">
        <v>0.40972222222222199</v>
      </c>
      <c r="C1114" t="s">
        <v>397</v>
      </c>
      <c r="D1114" t="s">
        <v>384</v>
      </c>
      <c r="E1114">
        <v>3</v>
      </c>
      <c r="F1114">
        <v>1.2</v>
      </c>
      <c r="G1114" t="s">
        <v>181</v>
      </c>
      <c r="H1114">
        <v>5</v>
      </c>
      <c r="I1114">
        <v>10</v>
      </c>
      <c r="K1114" t="str">
        <f>VLOOKUP(G1114,species.lookup!$A$2:$I$108,2,0)</f>
        <v>Bluestriped Grunt</v>
      </c>
      <c r="L1114" t="str">
        <f>VLOOKUP(G1114,species.lookup!$A$2:$I$108,3,0)</f>
        <v>Haemulon sciurus</v>
      </c>
      <c r="M1114" t="str">
        <f>VLOOKUP(G1114,species.lookup!$A$2:$I$108,4,0)</f>
        <v>Haemulidae</v>
      </c>
      <c r="N1114" t="str">
        <f>VLOOKUP(G1114,species.lookup!$A$2:$I$108,5,0)</f>
        <v>Carnivores</v>
      </c>
      <c r="O1114">
        <f>VLOOKUP(G1114,species.lookup!$A$2:$I$108,6,0)</f>
        <v>1.9400000000000001E-2</v>
      </c>
      <c r="P1114">
        <f>VLOOKUP(G1114,species.lookup!$A$2:$I$108,7,0)</f>
        <v>2.9996</v>
      </c>
      <c r="Q1114">
        <f t="shared" si="17"/>
        <v>2.4234393476334568</v>
      </c>
    </row>
    <row r="1115" spans="1:17" x14ac:dyDescent="0.2">
      <c r="A1115" s="32">
        <v>44144</v>
      </c>
      <c r="B1115" s="33">
        <v>0.40972222222222199</v>
      </c>
      <c r="C1115" t="s">
        <v>397</v>
      </c>
      <c r="D1115" t="s">
        <v>384</v>
      </c>
      <c r="E1115">
        <v>3</v>
      </c>
      <c r="F1115">
        <v>1.2</v>
      </c>
      <c r="G1115" t="s">
        <v>188</v>
      </c>
      <c r="H1115">
        <v>6</v>
      </c>
      <c r="I1115">
        <v>10</v>
      </c>
      <c r="K1115" t="str">
        <f>VLOOKUP(G1115,species.lookup!$A$2:$I$108,2,0)</f>
        <v>Tomate</v>
      </c>
      <c r="L1115" t="str">
        <f>VLOOKUP(G1115,species.lookup!$A$2:$I$108,3,0)</f>
        <v>Haemulon aurolineatum</v>
      </c>
      <c r="M1115" t="str">
        <f>VLOOKUP(G1115,species.lookup!$A$2:$I$108,4,0)</f>
        <v>Haemulidae</v>
      </c>
      <c r="N1115" t="str">
        <f>VLOOKUP(G1115,species.lookup!$A$2:$I$108,5,0)</f>
        <v>Carnivores</v>
      </c>
      <c r="O1115">
        <f>VLOOKUP(G1115,species.lookup!$A$2:$I$108,6,0)</f>
        <v>0.01</v>
      </c>
      <c r="P1115">
        <f>VLOOKUP(G1115,species.lookup!$A$2:$I$108,7,0)</f>
        <v>3.2077</v>
      </c>
      <c r="Q1115">
        <f t="shared" si="17"/>
        <v>3.1338323966603285</v>
      </c>
    </row>
    <row r="1116" spans="1:17" x14ac:dyDescent="0.2">
      <c r="A1116" s="32">
        <v>44144</v>
      </c>
      <c r="B1116" s="33">
        <v>0.40972222222222199</v>
      </c>
      <c r="C1116" t="s">
        <v>397</v>
      </c>
      <c r="D1116" t="s">
        <v>384</v>
      </c>
      <c r="E1116">
        <v>3</v>
      </c>
      <c r="F1116">
        <v>1.2</v>
      </c>
      <c r="G1116" t="s">
        <v>188</v>
      </c>
      <c r="H1116">
        <v>10</v>
      </c>
      <c r="I1116">
        <v>5</v>
      </c>
      <c r="K1116" t="str">
        <f>VLOOKUP(G1116,species.lookup!$A$2:$I$108,2,0)</f>
        <v>Tomate</v>
      </c>
      <c r="L1116" t="str">
        <f>VLOOKUP(G1116,species.lookup!$A$2:$I$108,3,0)</f>
        <v>Haemulon aurolineatum</v>
      </c>
      <c r="M1116" t="str">
        <f>VLOOKUP(G1116,species.lookup!$A$2:$I$108,4,0)</f>
        <v>Haemulidae</v>
      </c>
      <c r="N1116" t="str">
        <f>VLOOKUP(G1116,species.lookup!$A$2:$I$108,5,0)</f>
        <v>Carnivores</v>
      </c>
      <c r="O1116">
        <f>VLOOKUP(G1116,species.lookup!$A$2:$I$108,6,0)</f>
        <v>0.01</v>
      </c>
      <c r="P1116">
        <f>VLOOKUP(G1116,species.lookup!$A$2:$I$108,7,0)</f>
        <v>3.2077</v>
      </c>
      <c r="Q1116">
        <f t="shared" si="17"/>
        <v>16.13243782515913</v>
      </c>
    </row>
    <row r="1117" spans="1:17" x14ac:dyDescent="0.2">
      <c r="A1117" s="32">
        <v>44144</v>
      </c>
      <c r="B1117" s="33">
        <v>0.40972222222222199</v>
      </c>
      <c r="C1117" t="s">
        <v>397</v>
      </c>
      <c r="D1117" t="s">
        <v>384</v>
      </c>
      <c r="E1117">
        <v>3</v>
      </c>
      <c r="F1117">
        <v>1.2</v>
      </c>
      <c r="G1117" t="s">
        <v>188</v>
      </c>
      <c r="H1117">
        <v>11</v>
      </c>
      <c r="I1117">
        <v>5</v>
      </c>
      <c r="K1117" t="str">
        <f>VLOOKUP(G1117,species.lookup!$A$2:$I$108,2,0)</f>
        <v>Tomate</v>
      </c>
      <c r="L1117" t="str">
        <f>VLOOKUP(G1117,species.lookup!$A$2:$I$108,3,0)</f>
        <v>Haemulon aurolineatum</v>
      </c>
      <c r="M1117" t="str">
        <f>VLOOKUP(G1117,species.lookup!$A$2:$I$108,4,0)</f>
        <v>Haemulidae</v>
      </c>
      <c r="N1117" t="str">
        <f>VLOOKUP(G1117,species.lookup!$A$2:$I$108,5,0)</f>
        <v>Carnivores</v>
      </c>
      <c r="O1117">
        <f>VLOOKUP(G1117,species.lookup!$A$2:$I$108,6,0)</f>
        <v>0.01</v>
      </c>
      <c r="P1117">
        <f>VLOOKUP(G1117,species.lookup!$A$2:$I$108,7,0)</f>
        <v>3.2077</v>
      </c>
      <c r="Q1117">
        <f t="shared" si="17"/>
        <v>21.901573434530885</v>
      </c>
    </row>
    <row r="1118" spans="1:17" x14ac:dyDescent="0.2">
      <c r="A1118" s="32">
        <v>44144</v>
      </c>
      <c r="B1118" s="33">
        <v>0.40972222222222199</v>
      </c>
      <c r="C1118" t="s">
        <v>397</v>
      </c>
      <c r="D1118" t="s">
        <v>384</v>
      </c>
      <c r="E1118">
        <v>3</v>
      </c>
      <c r="F1118">
        <v>1.2</v>
      </c>
      <c r="G1118" t="s">
        <v>188</v>
      </c>
      <c r="H1118">
        <v>4</v>
      </c>
      <c r="I1118">
        <v>10</v>
      </c>
      <c r="K1118" t="str">
        <f>VLOOKUP(G1118,species.lookup!$A$2:$I$108,2,0)</f>
        <v>Tomate</v>
      </c>
      <c r="L1118" t="str">
        <f>VLOOKUP(G1118,species.lookup!$A$2:$I$108,3,0)</f>
        <v>Haemulon aurolineatum</v>
      </c>
      <c r="M1118" t="str">
        <f>VLOOKUP(G1118,species.lookup!$A$2:$I$108,4,0)</f>
        <v>Haemulidae</v>
      </c>
      <c r="N1118" t="str">
        <f>VLOOKUP(G1118,species.lookup!$A$2:$I$108,5,0)</f>
        <v>Carnivores</v>
      </c>
      <c r="O1118">
        <f>VLOOKUP(G1118,species.lookup!$A$2:$I$108,6,0)</f>
        <v>0.01</v>
      </c>
      <c r="P1118">
        <f>VLOOKUP(G1118,species.lookup!$A$2:$I$108,7,0)</f>
        <v>3.2077</v>
      </c>
      <c r="Q1118">
        <f t="shared" si="17"/>
        <v>0.85354777422750272</v>
      </c>
    </row>
    <row r="1119" spans="1:17" x14ac:dyDescent="0.2">
      <c r="A1119" s="32">
        <v>44144</v>
      </c>
      <c r="B1119" s="33">
        <v>0.40972222222222199</v>
      </c>
      <c r="C1119" t="s">
        <v>397</v>
      </c>
      <c r="D1119" t="s">
        <v>384</v>
      </c>
      <c r="E1119">
        <v>3</v>
      </c>
      <c r="F1119">
        <v>1.2</v>
      </c>
      <c r="G1119" t="s">
        <v>298</v>
      </c>
      <c r="H1119">
        <v>12</v>
      </c>
      <c r="I1119">
        <v>1</v>
      </c>
      <c r="K1119" t="str">
        <f>VLOOKUP(G1119,species.lookup!$A$2:$I$108,2,0)</f>
        <v>Spotted Goatfish</v>
      </c>
      <c r="L1119" t="str">
        <f>VLOOKUP(G1119,species.lookup!$A$2:$I$108,3,0)</f>
        <v>Pseudupeneus maculatus</v>
      </c>
      <c r="M1119" t="str">
        <f>VLOOKUP(G1119,species.lookup!$A$2:$I$108,4,0)</f>
        <v>Mullidae</v>
      </c>
      <c r="N1119" t="str">
        <f>VLOOKUP(G1119,species.lookup!$A$2:$I$108,5,0)</f>
        <v>Carnivores</v>
      </c>
      <c r="O1119">
        <f>VLOOKUP(G1119,species.lookup!$A$2:$I$108,6,0)</f>
        <v>0.01</v>
      </c>
      <c r="P1119">
        <f>VLOOKUP(G1119,species.lookup!$A$2:$I$108,7,0)</f>
        <v>3.12</v>
      </c>
      <c r="Q1119">
        <f t="shared" si="17"/>
        <v>23.283351129155225</v>
      </c>
    </row>
    <row r="1120" spans="1:17" x14ac:dyDescent="0.2">
      <c r="A1120" s="32">
        <v>44144</v>
      </c>
      <c r="B1120" s="33">
        <v>0.40972222222222199</v>
      </c>
      <c r="C1120" t="s">
        <v>397</v>
      </c>
      <c r="D1120" t="s">
        <v>384</v>
      </c>
      <c r="E1120">
        <v>3</v>
      </c>
      <c r="F1120">
        <v>1.2</v>
      </c>
      <c r="G1120" t="s">
        <v>286</v>
      </c>
      <c r="H1120">
        <v>3</v>
      </c>
      <c r="I1120">
        <v>5</v>
      </c>
      <c r="K1120" t="str">
        <f>VLOOKUP(G1120,species.lookup!$A$2:$I$108,2,0)</f>
        <v>Yellowtail Snapper</v>
      </c>
      <c r="L1120" t="str">
        <f>VLOOKUP(G1120,species.lookup!$A$2:$I$108,3,0)</f>
        <v>Ocyurus chrysurus</v>
      </c>
      <c r="M1120" t="str">
        <f>VLOOKUP(G1120,species.lookup!$A$2:$I$108,4,0)</f>
        <v>Lutjanidae</v>
      </c>
      <c r="N1120" t="str">
        <f>VLOOKUP(G1120,species.lookup!$A$2:$I$108,5,0)</f>
        <v>Carnivores</v>
      </c>
      <c r="O1120">
        <f>VLOOKUP(G1120,species.lookup!$A$2:$I$108,6,0)</f>
        <v>4.0500000000000001E-2</v>
      </c>
      <c r="P1120">
        <f>VLOOKUP(G1120,species.lookup!$A$2:$I$108,7,0)</f>
        <v>2.718</v>
      </c>
      <c r="Q1120">
        <f t="shared" si="17"/>
        <v>0.80217771629770573</v>
      </c>
    </row>
    <row r="1121" spans="1:17" x14ac:dyDescent="0.2">
      <c r="A1121" s="32">
        <v>44144</v>
      </c>
      <c r="B1121" s="33">
        <v>0.40972222222222199</v>
      </c>
      <c r="C1121" t="s">
        <v>397</v>
      </c>
      <c r="D1121" t="s">
        <v>384</v>
      </c>
      <c r="E1121">
        <v>3</v>
      </c>
      <c r="F1121">
        <v>1.2</v>
      </c>
      <c r="G1121" t="s">
        <v>286</v>
      </c>
      <c r="H1121">
        <v>8</v>
      </c>
      <c r="I1121">
        <v>5</v>
      </c>
      <c r="K1121" t="str">
        <f>VLOOKUP(G1121,species.lookup!$A$2:$I$108,2,0)</f>
        <v>Yellowtail Snapper</v>
      </c>
      <c r="L1121" t="str">
        <f>VLOOKUP(G1121,species.lookup!$A$2:$I$108,3,0)</f>
        <v>Ocyurus chrysurus</v>
      </c>
      <c r="M1121" t="str">
        <f>VLOOKUP(G1121,species.lookup!$A$2:$I$108,4,0)</f>
        <v>Lutjanidae</v>
      </c>
      <c r="N1121" t="str">
        <f>VLOOKUP(G1121,species.lookup!$A$2:$I$108,5,0)</f>
        <v>Carnivores</v>
      </c>
      <c r="O1121">
        <f>VLOOKUP(G1121,species.lookup!$A$2:$I$108,6,0)</f>
        <v>4.0500000000000001E-2</v>
      </c>
      <c r="P1121">
        <f>VLOOKUP(G1121,species.lookup!$A$2:$I$108,7,0)</f>
        <v>2.718</v>
      </c>
      <c r="Q1121">
        <f t="shared" si="17"/>
        <v>11.535956450223555</v>
      </c>
    </row>
    <row r="1122" spans="1:17" x14ac:dyDescent="0.2">
      <c r="A1122" s="32">
        <v>44144</v>
      </c>
      <c r="B1122" s="33">
        <v>0.40972222222222199</v>
      </c>
      <c r="C1122" t="s">
        <v>397</v>
      </c>
      <c r="D1122" t="s">
        <v>384</v>
      </c>
      <c r="E1122">
        <v>3</v>
      </c>
      <c r="F1122">
        <v>1.2</v>
      </c>
      <c r="G1122" t="s">
        <v>330</v>
      </c>
      <c r="H1122">
        <v>10</v>
      </c>
      <c r="I1122">
        <v>1</v>
      </c>
      <c r="K1122" t="str">
        <f>VLOOKUP(G1122,species.lookup!$A$2:$I$108,2,0)</f>
        <v>Greenblotch Parrotfish</v>
      </c>
      <c r="L1122" t="str">
        <f>VLOOKUP(G1122,species.lookup!$A$2:$I$108,3,0)</f>
        <v>Sparisoma atomarium</v>
      </c>
      <c r="M1122" t="str">
        <f>VLOOKUP(G1122,species.lookup!$A$2:$I$108,4,0)</f>
        <v>Scaridae</v>
      </c>
      <c r="N1122" t="str">
        <f>VLOOKUP(G1122,species.lookup!$A$2:$I$108,5,0)</f>
        <v>Herbivores</v>
      </c>
      <c r="O1122">
        <f>VLOOKUP(G1122,species.lookup!$A$2:$I$108,6,0)</f>
        <v>1.21E-2</v>
      </c>
      <c r="P1122">
        <f>VLOOKUP(G1122,species.lookup!$A$2:$I$108,7,0)</f>
        <v>3.0274999999999999</v>
      </c>
      <c r="Q1122">
        <f t="shared" si="17"/>
        <v>12.890963250377522</v>
      </c>
    </row>
    <row r="1123" spans="1:17" x14ac:dyDescent="0.2">
      <c r="A1123" s="32">
        <v>44144</v>
      </c>
      <c r="B1123" s="33">
        <v>0.40972222222222199</v>
      </c>
      <c r="C1123" t="s">
        <v>397</v>
      </c>
      <c r="D1123" t="s">
        <v>384</v>
      </c>
      <c r="E1123">
        <v>3</v>
      </c>
      <c r="F1123">
        <v>1.2</v>
      </c>
      <c r="G1123" t="s">
        <v>330</v>
      </c>
      <c r="H1123">
        <v>3</v>
      </c>
      <c r="I1123">
        <v>1</v>
      </c>
      <c r="K1123" t="str">
        <f>VLOOKUP(G1123,species.lookup!$A$2:$I$108,2,0)</f>
        <v>Greenblotch Parrotfish</v>
      </c>
      <c r="L1123" t="str">
        <f>VLOOKUP(G1123,species.lookup!$A$2:$I$108,3,0)</f>
        <v>Sparisoma atomarium</v>
      </c>
      <c r="M1123" t="str">
        <f>VLOOKUP(G1123,species.lookup!$A$2:$I$108,4,0)</f>
        <v>Scaridae</v>
      </c>
      <c r="N1123" t="str">
        <f>VLOOKUP(G1123,species.lookup!$A$2:$I$108,5,0)</f>
        <v>Herbivores</v>
      </c>
      <c r="O1123">
        <f>VLOOKUP(G1123,species.lookup!$A$2:$I$108,6,0)</f>
        <v>1.21E-2</v>
      </c>
      <c r="P1123">
        <f>VLOOKUP(G1123,species.lookup!$A$2:$I$108,7,0)</f>
        <v>3.0274999999999999</v>
      </c>
      <c r="Q1123">
        <f t="shared" si="17"/>
        <v>0.33672081893201128</v>
      </c>
    </row>
    <row r="1124" spans="1:17" x14ac:dyDescent="0.2">
      <c r="A1124" s="32">
        <v>44144</v>
      </c>
      <c r="B1124" s="33">
        <v>0.40972222222222199</v>
      </c>
      <c r="C1124" t="s">
        <v>397</v>
      </c>
      <c r="D1124" t="s">
        <v>384</v>
      </c>
      <c r="E1124">
        <v>3</v>
      </c>
      <c r="F1124">
        <v>1.2</v>
      </c>
      <c r="G1124" t="s">
        <v>111</v>
      </c>
      <c r="H1124">
        <v>5</v>
      </c>
      <c r="I1124">
        <v>1</v>
      </c>
      <c r="K1124" t="str">
        <f>VLOOKUP(G1124,species.lookup!$A$2:$I$108,2,0)</f>
        <v>Foureye Butterflyfish</v>
      </c>
      <c r="L1124" t="str">
        <f>VLOOKUP(G1124,species.lookup!$A$2:$I$108,3,0)</f>
        <v>Chaetodon capistratus</v>
      </c>
      <c r="M1124" t="str">
        <f>VLOOKUP(G1124,species.lookup!$A$2:$I$108,4,0)</f>
        <v>Chaetodontidae</v>
      </c>
      <c r="N1124" t="str">
        <f>VLOOKUP(G1124,species.lookup!$A$2:$I$108,5,0)</f>
        <v>Carnivores</v>
      </c>
      <c r="O1124">
        <f>VLOOKUP(G1124,species.lookup!$A$2:$I$108,6,0)</f>
        <v>2.1999999999999999E-2</v>
      </c>
      <c r="P1124">
        <f>VLOOKUP(G1124,species.lookup!$A$2:$I$108,7,0)</f>
        <v>3.1897000000000002</v>
      </c>
      <c r="Q1124">
        <f t="shared" si="17"/>
        <v>3.7318768485776825</v>
      </c>
    </row>
    <row r="1125" spans="1:17" x14ac:dyDescent="0.2">
      <c r="A1125" s="32">
        <v>44144</v>
      </c>
      <c r="B1125" s="33">
        <v>0.40972222222222199</v>
      </c>
      <c r="C1125" t="s">
        <v>397</v>
      </c>
      <c r="D1125" t="s">
        <v>384</v>
      </c>
      <c r="E1125">
        <v>3</v>
      </c>
      <c r="F1125">
        <v>1.2</v>
      </c>
      <c r="G1125" t="s">
        <v>272</v>
      </c>
      <c r="H1125">
        <v>12</v>
      </c>
      <c r="I1125">
        <v>1</v>
      </c>
      <c r="K1125" t="str">
        <f>VLOOKUP(G1125,species.lookup!$A$2:$I$108,2,0)</f>
        <v>Goatfish</v>
      </c>
      <c r="L1125" t="str">
        <f>VLOOKUP(G1125,species.lookup!$A$2:$I$108,3,0)</f>
        <v>Mulloidichthys martinicus</v>
      </c>
      <c r="M1125" t="str">
        <f>VLOOKUP(G1125,species.lookup!$A$2:$I$108,4,0)</f>
        <v>Mullidae</v>
      </c>
      <c r="N1125" t="str">
        <f>VLOOKUP(G1125,species.lookup!$A$2:$I$108,5,0)</f>
        <v>Carnivores</v>
      </c>
      <c r="O1125">
        <f>VLOOKUP(G1125,species.lookup!$A$2:$I$108,6,0)</f>
        <v>9.7699999999999992E-3</v>
      </c>
      <c r="P1125">
        <f>VLOOKUP(G1125,species.lookup!$A$2:$I$108,7,0)</f>
        <v>3.12</v>
      </c>
      <c r="Q1125">
        <f t="shared" si="17"/>
        <v>22.747834053184654</v>
      </c>
    </row>
    <row r="1126" spans="1:17" x14ac:dyDescent="0.2">
      <c r="A1126" s="32">
        <v>44144</v>
      </c>
      <c r="B1126" s="33">
        <v>0.40972222222222199</v>
      </c>
      <c r="C1126" t="s">
        <v>397</v>
      </c>
      <c r="D1126" t="s">
        <v>384</v>
      </c>
      <c r="E1126">
        <v>3</v>
      </c>
      <c r="F1126">
        <v>1.2</v>
      </c>
      <c r="G1126" t="s">
        <v>172</v>
      </c>
      <c r="H1126">
        <v>10</v>
      </c>
      <c r="I1126">
        <v>10</v>
      </c>
      <c r="K1126" t="str">
        <f>VLOOKUP(G1126,species.lookup!$A$2:$I$108,2,0)</f>
        <v>French Grunt</v>
      </c>
      <c r="L1126" t="str">
        <f>VLOOKUP(G1126,species.lookup!$A$2:$I$108,3,0)</f>
        <v>Haemulon flavolineatum</v>
      </c>
      <c r="M1126" t="str">
        <f>VLOOKUP(G1126,species.lookup!$A$2:$I$108,4,0)</f>
        <v>Haemulidae</v>
      </c>
      <c r="N1126" t="str">
        <f>VLOOKUP(G1126,species.lookup!$A$2:$I$108,5,0)</f>
        <v>Carnivores</v>
      </c>
      <c r="O1126">
        <f>VLOOKUP(G1126,species.lookup!$A$2:$I$108,6,0)</f>
        <v>1.2699999999999999E-2</v>
      </c>
      <c r="P1126">
        <f>VLOOKUP(G1126,species.lookup!$A$2:$I$108,7,0)</f>
        <v>3.1581000000000001</v>
      </c>
      <c r="Q1126">
        <f t="shared" si="17"/>
        <v>18.276949882608324</v>
      </c>
    </row>
    <row r="1127" spans="1:17" x14ac:dyDescent="0.2">
      <c r="A1127" s="32">
        <v>44144</v>
      </c>
      <c r="B1127" s="33">
        <v>0.40972222222222199</v>
      </c>
      <c r="C1127" t="s">
        <v>397</v>
      </c>
      <c r="D1127" t="s">
        <v>384</v>
      </c>
      <c r="E1127">
        <v>3</v>
      </c>
      <c r="F1127">
        <v>1.2</v>
      </c>
      <c r="G1127" t="s">
        <v>172</v>
      </c>
      <c r="H1127">
        <v>8</v>
      </c>
      <c r="I1127">
        <v>20</v>
      </c>
      <c r="K1127" t="str">
        <f>VLOOKUP(G1127,species.lookup!$A$2:$I$108,2,0)</f>
        <v>French Grunt</v>
      </c>
      <c r="L1127" t="str">
        <f>VLOOKUP(G1127,species.lookup!$A$2:$I$108,3,0)</f>
        <v>Haemulon flavolineatum</v>
      </c>
      <c r="M1127" t="str">
        <f>VLOOKUP(G1127,species.lookup!$A$2:$I$108,4,0)</f>
        <v>Haemulidae</v>
      </c>
      <c r="N1127" t="str">
        <f>VLOOKUP(G1127,species.lookup!$A$2:$I$108,5,0)</f>
        <v>Carnivores</v>
      </c>
      <c r="O1127">
        <f>VLOOKUP(G1127,species.lookup!$A$2:$I$108,6,0)</f>
        <v>1.2699999999999999E-2</v>
      </c>
      <c r="P1127">
        <f>VLOOKUP(G1127,species.lookup!$A$2:$I$108,7,0)</f>
        <v>3.1581000000000001</v>
      </c>
      <c r="Q1127">
        <f t="shared" si="17"/>
        <v>9.0334201264139971</v>
      </c>
    </row>
    <row r="1128" spans="1:17" x14ac:dyDescent="0.2">
      <c r="A1128" s="32">
        <v>44144</v>
      </c>
      <c r="B1128" s="33">
        <v>0.40972222222222199</v>
      </c>
      <c r="C1128" t="s">
        <v>397</v>
      </c>
      <c r="D1128" t="s">
        <v>384</v>
      </c>
      <c r="E1128">
        <v>3</v>
      </c>
      <c r="F1128">
        <v>1.2</v>
      </c>
      <c r="G1128" t="s">
        <v>346</v>
      </c>
      <c r="H1128">
        <v>10</v>
      </c>
      <c r="I1128">
        <v>1</v>
      </c>
      <c r="J1128" t="s">
        <v>385</v>
      </c>
      <c r="K1128" t="str">
        <f>VLOOKUP(G1128,species.lookup!$A$2:$I$108,2,0)</f>
        <v>Stoplight Parrotfish</v>
      </c>
      <c r="L1128" t="str">
        <f>VLOOKUP(G1128,species.lookup!$A$2:$I$108,3,0)</f>
        <v>Sparisoma viride</v>
      </c>
      <c r="M1128" t="str">
        <f>VLOOKUP(G1128,species.lookup!$A$2:$I$108,4,0)</f>
        <v>Scaridae</v>
      </c>
      <c r="N1128" t="str">
        <f>VLOOKUP(G1128,species.lookup!$A$2:$I$108,5,0)</f>
        <v>Herbivores</v>
      </c>
      <c r="O1128">
        <f>VLOOKUP(G1128,species.lookup!$A$2:$I$108,6,0)</f>
        <v>2.5000000000000001E-2</v>
      </c>
      <c r="P1128">
        <f>VLOOKUP(G1128,species.lookup!$A$2:$I$108,7,0)</f>
        <v>2.9214000000000002</v>
      </c>
      <c r="Q1128">
        <f t="shared" si="17"/>
        <v>20.861234677071096</v>
      </c>
    </row>
    <row r="1129" spans="1:17" x14ac:dyDescent="0.2">
      <c r="A1129" s="32">
        <v>44144</v>
      </c>
      <c r="B1129" s="33">
        <v>0.40972222222222199</v>
      </c>
      <c r="C1129" t="s">
        <v>397</v>
      </c>
      <c r="D1129" t="s">
        <v>384</v>
      </c>
      <c r="E1129">
        <v>3</v>
      </c>
      <c r="F1129">
        <v>1.2</v>
      </c>
      <c r="G1129" t="s">
        <v>324</v>
      </c>
      <c r="H1129">
        <v>10</v>
      </c>
      <c r="I1129">
        <v>1</v>
      </c>
      <c r="J1129" t="s">
        <v>385</v>
      </c>
      <c r="K1129" t="str">
        <f>VLOOKUP(G1129,species.lookup!$A$2:$I$108,2,0)</f>
        <v>Queen Parrotfish</v>
      </c>
      <c r="L1129" t="str">
        <f>VLOOKUP(G1129,species.lookup!$A$2:$I$108,3,0)</f>
        <v>Scarus vetula</v>
      </c>
      <c r="M1129" t="str">
        <f>VLOOKUP(G1129,species.lookup!$A$2:$I$108,4,0)</f>
        <v>Scaridae</v>
      </c>
      <c r="N1129" t="str">
        <f>VLOOKUP(G1129,species.lookup!$A$2:$I$108,5,0)</f>
        <v>Herbivores</v>
      </c>
      <c r="O1129">
        <f>VLOOKUP(G1129,species.lookup!$A$2:$I$108,6,0)</f>
        <v>2.5000000000000001E-2</v>
      </c>
      <c r="P1129">
        <f>VLOOKUP(G1129,species.lookup!$A$2:$I$108,7,0)</f>
        <v>2.9214000000000002</v>
      </c>
      <c r="Q1129">
        <f t="shared" si="17"/>
        <v>20.861234677071096</v>
      </c>
    </row>
    <row r="1130" spans="1:17" x14ac:dyDescent="0.2">
      <c r="A1130" s="32">
        <v>44144</v>
      </c>
      <c r="B1130" s="33">
        <v>0.40972222222222199</v>
      </c>
      <c r="C1130" t="s">
        <v>397</v>
      </c>
      <c r="D1130" t="s">
        <v>384</v>
      </c>
      <c r="E1130">
        <v>3</v>
      </c>
      <c r="F1130">
        <v>1.2</v>
      </c>
      <c r="G1130" t="s">
        <v>222</v>
      </c>
      <c r="H1130">
        <v>13</v>
      </c>
      <c r="I1130">
        <v>1</v>
      </c>
      <c r="K1130" t="str">
        <f>VLOOKUP(G1130,species.lookup!$A$2:$I$108,2,0)</f>
        <v>Longspine squirrelfish</v>
      </c>
      <c r="L1130" t="str">
        <f>VLOOKUP(G1130,species.lookup!$A$2:$I$108,3,0)</f>
        <v>Holocentrus rufus</v>
      </c>
      <c r="M1130" t="str">
        <f>VLOOKUP(G1130,species.lookup!$A$2:$I$108,4,0)</f>
        <v>Holocentridae</v>
      </c>
      <c r="N1130" t="str">
        <f>VLOOKUP(G1130,species.lookup!$A$2:$I$108,5,0)</f>
        <v>Carnivores</v>
      </c>
      <c r="O1130">
        <f>VLOOKUP(G1130,species.lookup!$A$2:$I$108,6,0)</f>
        <v>1.1480000000000001E-2</v>
      </c>
      <c r="P1130">
        <f>VLOOKUP(G1130,species.lookup!$A$2:$I$108,7,0)</f>
        <v>2.89</v>
      </c>
      <c r="Q1130">
        <f t="shared" si="17"/>
        <v>19.021211571805708</v>
      </c>
    </row>
    <row r="1131" spans="1:17" x14ac:dyDescent="0.2">
      <c r="A1131" s="32">
        <v>44144</v>
      </c>
      <c r="B1131" s="33">
        <v>0.40972222222222199</v>
      </c>
      <c r="C1131" t="s">
        <v>397</v>
      </c>
      <c r="D1131" t="s">
        <v>384</v>
      </c>
      <c r="E1131">
        <v>3</v>
      </c>
      <c r="F1131">
        <v>1.2</v>
      </c>
      <c r="G1131" t="s">
        <v>365</v>
      </c>
      <c r="H1131">
        <v>4</v>
      </c>
      <c r="I1131">
        <v>1</v>
      </c>
      <c r="K1131" t="str">
        <f>VLOOKUP(G1131,species.lookup!$A$2:$I$108,2,0)</f>
        <v>3-spot Damselfish</v>
      </c>
      <c r="L1131" t="str">
        <f>VLOOKUP(G1131,species.lookup!$A$2:$I$108,3,0)</f>
        <v>Stegastes planifrons</v>
      </c>
      <c r="M1131" t="str">
        <f>VLOOKUP(G1131,species.lookup!$A$2:$I$108,4,0)</f>
        <v>Pomacentridae</v>
      </c>
      <c r="N1131" t="str">
        <f>VLOOKUP(G1131,species.lookup!$A$2:$I$108,5,0)</f>
        <v>Omnivores</v>
      </c>
      <c r="O1131">
        <f>VLOOKUP(G1131,species.lookup!$A$2:$I$108,6,0)</f>
        <v>2.188E-2</v>
      </c>
      <c r="P1131">
        <f>VLOOKUP(G1131,species.lookup!$A$2:$I$108,7,0)</f>
        <v>2.96</v>
      </c>
      <c r="Q1131">
        <f t="shared" si="17"/>
        <v>1.3247834438627868</v>
      </c>
    </row>
    <row r="1132" spans="1:17" x14ac:dyDescent="0.2">
      <c r="A1132" s="32">
        <v>44144</v>
      </c>
      <c r="B1132" s="33">
        <v>0.40972222222222199</v>
      </c>
      <c r="C1132" t="s">
        <v>397</v>
      </c>
      <c r="D1132" t="s">
        <v>384</v>
      </c>
      <c r="E1132">
        <v>3</v>
      </c>
      <c r="F1132">
        <v>1.2</v>
      </c>
      <c r="G1132" t="s">
        <v>359</v>
      </c>
      <c r="H1132">
        <v>6</v>
      </c>
      <c r="I1132">
        <v>2</v>
      </c>
      <c r="K1132" t="str">
        <f>VLOOKUP(G1132,species.lookup!$A$2:$I$108,2,0)</f>
        <v>Beaugregory</v>
      </c>
      <c r="L1132" t="str">
        <f>VLOOKUP(G1132,species.lookup!$A$2:$I$108,3,0)</f>
        <v>Stegastes leucostictus</v>
      </c>
      <c r="M1132" t="str">
        <f>VLOOKUP(G1132,species.lookup!$A$2:$I$108,4,0)</f>
        <v>Pomacentridae</v>
      </c>
      <c r="N1132" t="str">
        <f>VLOOKUP(G1132,species.lookup!$A$2:$I$108,5,0)</f>
        <v>Omnivores</v>
      </c>
      <c r="O1132">
        <f>VLOOKUP(G1132,species.lookup!$A$2:$I$108,6,0)</f>
        <v>1.9949999999999999E-2</v>
      </c>
      <c r="P1132">
        <f>VLOOKUP(G1132,species.lookup!$A$2:$I$108,7,0)</f>
        <v>2.95</v>
      </c>
      <c r="Q1132">
        <f t="shared" si="17"/>
        <v>3.9399352870820694</v>
      </c>
    </row>
    <row r="1133" spans="1:17" x14ac:dyDescent="0.2">
      <c r="A1133" s="32">
        <v>44144</v>
      </c>
      <c r="B1133" s="33">
        <v>0.40972222222222199</v>
      </c>
      <c r="C1133" t="s">
        <v>397</v>
      </c>
      <c r="D1133" t="s">
        <v>384</v>
      </c>
      <c r="E1133">
        <v>3</v>
      </c>
      <c r="F1133">
        <v>1.2</v>
      </c>
      <c r="G1133" t="s">
        <v>225</v>
      </c>
      <c r="H1133">
        <v>4</v>
      </c>
      <c r="I1133">
        <v>1</v>
      </c>
      <c r="K1133" t="str">
        <f>VLOOKUP(G1133,species.lookup!$A$2:$I$108,2,0)</f>
        <v>Hamlet spp.</v>
      </c>
      <c r="L1133" t="str">
        <f>VLOOKUP(G1133,species.lookup!$A$2:$I$108,3,0)</f>
        <v>Hypoplectrus puella</v>
      </c>
      <c r="M1133" t="str">
        <f>VLOOKUP(G1133,species.lookup!$A$2:$I$108,4,0)</f>
        <v>Serranidae</v>
      </c>
      <c r="N1133" t="str">
        <f>VLOOKUP(G1133,species.lookup!$A$2:$I$108,5,0)</f>
        <v>Carnivores</v>
      </c>
      <c r="O1133">
        <f>VLOOKUP(G1133,species.lookup!$A$2:$I$108,6,0)</f>
        <v>1.7780000000000001E-2</v>
      </c>
      <c r="P1133">
        <f>VLOOKUP(G1133,species.lookup!$A$2:$I$108,7,0)</f>
        <v>3.03</v>
      </c>
      <c r="Q1133">
        <f t="shared" si="17"/>
        <v>1.1862426385763281</v>
      </c>
    </row>
    <row r="1134" spans="1:17" x14ac:dyDescent="0.2">
      <c r="A1134" s="32">
        <v>44144</v>
      </c>
      <c r="B1134" s="33">
        <v>0.40972222222222199</v>
      </c>
      <c r="C1134" t="s">
        <v>397</v>
      </c>
      <c r="D1134" t="s">
        <v>384</v>
      </c>
      <c r="E1134">
        <v>3</v>
      </c>
      <c r="F1134">
        <v>1.2</v>
      </c>
      <c r="G1134" t="s">
        <v>362</v>
      </c>
      <c r="H1134">
        <v>6</v>
      </c>
      <c r="I1134">
        <v>1</v>
      </c>
      <c r="K1134" t="str">
        <f>VLOOKUP(G1134,species.lookup!$A$2:$I$108,2,0)</f>
        <v>Bicolour Damselfish</v>
      </c>
      <c r="L1134" t="str">
        <f>VLOOKUP(G1134,species.lookup!$A$2:$I$108,3,0)</f>
        <v>Stegastes partitus</v>
      </c>
      <c r="M1134" t="str">
        <f>VLOOKUP(G1134,species.lookup!$A$2:$I$108,4,0)</f>
        <v>Pomacentridae</v>
      </c>
      <c r="N1134" t="str">
        <f>VLOOKUP(G1134,species.lookup!$A$2:$I$108,5,0)</f>
        <v>Herbivores</v>
      </c>
      <c r="O1134">
        <f>VLOOKUP(G1134,species.lookup!$A$2:$I$108,6,0)</f>
        <v>1.4789999999999999E-2</v>
      </c>
      <c r="P1134">
        <f>VLOOKUP(G1134,species.lookup!$A$2:$I$108,7,0)</f>
        <v>3.01</v>
      </c>
      <c r="Q1134">
        <f t="shared" si="17"/>
        <v>3.2523961451455032</v>
      </c>
    </row>
    <row r="1135" spans="1:17" x14ac:dyDescent="0.2">
      <c r="A1135" s="32">
        <v>44144</v>
      </c>
      <c r="B1135" s="33">
        <v>0.40972222222222199</v>
      </c>
      <c r="C1135" t="s">
        <v>397</v>
      </c>
      <c r="D1135" t="s">
        <v>384</v>
      </c>
      <c r="E1135">
        <v>3</v>
      </c>
      <c r="F1135">
        <v>1.2</v>
      </c>
      <c r="G1135" t="s">
        <v>151</v>
      </c>
      <c r="H1135">
        <v>30</v>
      </c>
      <c r="I1135">
        <v>1</v>
      </c>
      <c r="K1135" t="str">
        <f>VLOOKUP(G1135,species.lookup!$A$2:$I$108,2,0)</f>
        <v>Yellowfin Mojarra</v>
      </c>
      <c r="L1135" t="str">
        <f>VLOOKUP(G1135,species.lookup!$A$2:$I$108,3,0)</f>
        <v>Gerres cinereus</v>
      </c>
      <c r="M1135" t="str">
        <f>VLOOKUP(G1135,species.lookup!$A$2:$I$108,4,0)</f>
        <v>Gerreidae</v>
      </c>
      <c r="N1135" t="str">
        <f>VLOOKUP(G1135,species.lookup!$A$2:$I$108,5,0)</f>
        <v>Carnivores</v>
      </c>
      <c r="O1135">
        <f>VLOOKUP(G1135,species.lookup!$A$2:$I$108,6,0)</f>
        <v>1.1480000000000001E-2</v>
      </c>
      <c r="P1135">
        <f>VLOOKUP(G1135,species.lookup!$A$2:$I$108,7,0)</f>
        <v>3.07</v>
      </c>
      <c r="Q1135">
        <f t="shared" si="17"/>
        <v>393.28206363777099</v>
      </c>
    </row>
    <row r="1136" spans="1:17" x14ac:dyDescent="0.2">
      <c r="A1136" s="32">
        <v>44144</v>
      </c>
      <c r="B1136" s="33">
        <v>0.40972222222222199</v>
      </c>
      <c r="C1136" t="s">
        <v>397</v>
      </c>
      <c r="D1136" t="s">
        <v>384</v>
      </c>
      <c r="E1136">
        <v>3</v>
      </c>
      <c r="F1136">
        <v>1.2</v>
      </c>
      <c r="G1136" t="s">
        <v>151</v>
      </c>
      <c r="H1136">
        <v>20</v>
      </c>
      <c r="I1136">
        <v>5</v>
      </c>
      <c r="K1136" t="str">
        <f>VLOOKUP(G1136,species.lookup!$A$2:$I$108,2,0)</f>
        <v>Yellowfin Mojarra</v>
      </c>
      <c r="L1136" t="str">
        <f>VLOOKUP(G1136,species.lookup!$A$2:$I$108,3,0)</f>
        <v>Gerres cinereus</v>
      </c>
      <c r="M1136" t="str">
        <f>VLOOKUP(G1136,species.lookup!$A$2:$I$108,4,0)</f>
        <v>Gerreidae</v>
      </c>
      <c r="N1136" t="str">
        <f>VLOOKUP(G1136,species.lookup!$A$2:$I$108,5,0)</f>
        <v>Carnivores</v>
      </c>
      <c r="O1136">
        <f>VLOOKUP(G1136,species.lookup!$A$2:$I$108,6,0)</f>
        <v>1.1480000000000001E-2</v>
      </c>
      <c r="P1136">
        <f>VLOOKUP(G1136,species.lookup!$A$2:$I$108,7,0)</f>
        <v>3.07</v>
      </c>
      <c r="Q1136">
        <f t="shared" si="17"/>
        <v>113.26715044665853</v>
      </c>
    </row>
    <row r="1137" spans="1:17" x14ac:dyDescent="0.2">
      <c r="A1137" s="32">
        <v>44144</v>
      </c>
      <c r="B1137" s="33">
        <v>0.40972222222222199</v>
      </c>
      <c r="C1137" t="s">
        <v>397</v>
      </c>
      <c r="D1137" t="s">
        <v>384</v>
      </c>
      <c r="E1137">
        <v>3</v>
      </c>
      <c r="F1137">
        <v>1.2</v>
      </c>
      <c r="G1137" t="s">
        <v>151</v>
      </c>
      <c r="H1137">
        <v>8</v>
      </c>
      <c r="I1137">
        <v>5</v>
      </c>
      <c r="K1137" t="str">
        <f>VLOOKUP(G1137,species.lookup!$A$2:$I$108,2,0)</f>
        <v>Yellowfin Mojarra</v>
      </c>
      <c r="L1137" t="str">
        <f>VLOOKUP(G1137,species.lookup!$A$2:$I$108,3,0)</f>
        <v>Gerres cinereus</v>
      </c>
      <c r="M1137" t="str">
        <f>VLOOKUP(G1137,species.lookup!$A$2:$I$108,4,0)</f>
        <v>Gerreidae</v>
      </c>
      <c r="N1137" t="str">
        <f>VLOOKUP(G1137,species.lookup!$A$2:$I$108,5,0)</f>
        <v>Carnivores</v>
      </c>
      <c r="O1137">
        <f>VLOOKUP(G1137,species.lookup!$A$2:$I$108,6,0)</f>
        <v>1.1480000000000001E-2</v>
      </c>
      <c r="P1137">
        <f>VLOOKUP(G1137,species.lookup!$A$2:$I$108,7,0)</f>
        <v>3.07</v>
      </c>
      <c r="Q1137">
        <f t="shared" si="17"/>
        <v>6.7987355398311387</v>
      </c>
    </row>
    <row r="1138" spans="1:17" x14ac:dyDescent="0.2">
      <c r="A1138" s="32">
        <v>44144</v>
      </c>
      <c r="B1138" s="33">
        <v>0.40972222222222199</v>
      </c>
      <c r="C1138" t="s">
        <v>397</v>
      </c>
      <c r="D1138" t="s">
        <v>384</v>
      </c>
      <c r="E1138">
        <v>3</v>
      </c>
      <c r="F1138">
        <v>1.2</v>
      </c>
      <c r="G1138" t="s">
        <v>337</v>
      </c>
      <c r="H1138">
        <v>24</v>
      </c>
      <c r="I1138">
        <v>1</v>
      </c>
      <c r="J1138" t="s">
        <v>387</v>
      </c>
      <c r="K1138" t="str">
        <f>VLOOKUP(G1138,species.lookup!$A$2:$I$108,2,0)</f>
        <v>Redtail Parrotfish</v>
      </c>
      <c r="L1138" t="str">
        <f>VLOOKUP(G1138,species.lookup!$A$2:$I$108,3,0)</f>
        <v>Sparisoma chrysopterum</v>
      </c>
      <c r="M1138" t="str">
        <f>VLOOKUP(G1138,species.lookup!$A$2:$I$108,4,0)</f>
        <v>Scaridae</v>
      </c>
      <c r="N1138" t="str">
        <f>VLOOKUP(G1138,species.lookup!$A$2:$I$108,5,0)</f>
        <v>Herbivores</v>
      </c>
      <c r="O1138">
        <f>VLOOKUP(G1138,species.lookup!$A$2:$I$108,6,0)</f>
        <v>9.9000000000000008E-3</v>
      </c>
      <c r="P1138">
        <f>VLOOKUP(G1138,species.lookup!$A$2:$I$108,7,0)</f>
        <v>3.1707999999999998</v>
      </c>
      <c r="Q1138">
        <f t="shared" si="17"/>
        <v>235.50980877201286</v>
      </c>
    </row>
    <row r="1139" spans="1:17" x14ac:dyDescent="0.2">
      <c r="A1139" s="32">
        <v>44144</v>
      </c>
      <c r="B1139" s="33">
        <v>0.40972222222222199</v>
      </c>
      <c r="C1139" t="s">
        <v>397</v>
      </c>
      <c r="D1139" t="s">
        <v>384</v>
      </c>
      <c r="E1139">
        <v>3</v>
      </c>
      <c r="F1139">
        <v>1.2</v>
      </c>
      <c r="G1139" t="s">
        <v>334</v>
      </c>
      <c r="H1139">
        <v>3</v>
      </c>
      <c r="I1139">
        <v>1</v>
      </c>
      <c r="J1139" t="s">
        <v>385</v>
      </c>
      <c r="K1139" t="str">
        <f>VLOOKUP(G1139,species.lookup!$A$2:$I$108,2,0)</f>
        <v>Redband Parrotfish</v>
      </c>
      <c r="L1139" t="str">
        <f>VLOOKUP(G1139,species.lookup!$A$2:$I$108,3,0)</f>
        <v>Sparisoma aurofrenatum</v>
      </c>
      <c r="M1139" t="str">
        <f>VLOOKUP(G1139,species.lookup!$A$2:$I$108,4,0)</f>
        <v>Scaridae</v>
      </c>
      <c r="N1139" t="str">
        <f>VLOOKUP(G1139,species.lookup!$A$2:$I$108,5,0)</f>
        <v>Herbivores</v>
      </c>
      <c r="O1139">
        <f>VLOOKUP(G1139,species.lookup!$A$2:$I$108,6,0)</f>
        <v>4.5999999999999999E-3</v>
      </c>
      <c r="P1139">
        <f>VLOOKUP(G1139,species.lookup!$A$2:$I$108,7,0)</f>
        <v>3.4291</v>
      </c>
      <c r="Q1139">
        <f t="shared" si="17"/>
        <v>0.19900057269145616</v>
      </c>
    </row>
    <row r="1140" spans="1:17" x14ac:dyDescent="0.2">
      <c r="A1140" s="32">
        <v>44144</v>
      </c>
      <c r="B1140" s="33">
        <v>0.40972222222222199</v>
      </c>
      <c r="C1140" t="s">
        <v>397</v>
      </c>
      <c r="D1140" t="s">
        <v>384</v>
      </c>
      <c r="E1140">
        <v>3</v>
      </c>
      <c r="F1140">
        <v>1.2</v>
      </c>
      <c r="G1140" t="s">
        <v>334</v>
      </c>
      <c r="H1140">
        <v>10</v>
      </c>
      <c r="I1140">
        <v>1</v>
      </c>
      <c r="J1140" t="s">
        <v>385</v>
      </c>
      <c r="K1140" t="str">
        <f>VLOOKUP(G1140,species.lookup!$A$2:$I$108,2,0)</f>
        <v>Redband Parrotfish</v>
      </c>
      <c r="L1140" t="str">
        <f>VLOOKUP(G1140,species.lookup!$A$2:$I$108,3,0)</f>
        <v>Sparisoma aurofrenatum</v>
      </c>
      <c r="M1140" t="str">
        <f>VLOOKUP(G1140,species.lookup!$A$2:$I$108,4,0)</f>
        <v>Scaridae</v>
      </c>
      <c r="N1140" t="str">
        <f>VLOOKUP(G1140,species.lookup!$A$2:$I$108,5,0)</f>
        <v>Herbivores</v>
      </c>
      <c r="O1140">
        <f>VLOOKUP(G1140,species.lookup!$A$2:$I$108,6,0)</f>
        <v>4.5999999999999999E-3</v>
      </c>
      <c r="P1140">
        <f>VLOOKUP(G1140,species.lookup!$A$2:$I$108,7,0)</f>
        <v>3.4291</v>
      </c>
      <c r="Q1140">
        <f t="shared" si="17"/>
        <v>12.355429065196462</v>
      </c>
    </row>
    <row r="1141" spans="1:17" x14ac:dyDescent="0.2">
      <c r="A1141" s="32">
        <v>44144</v>
      </c>
      <c r="B1141" s="33">
        <v>0.40972222222222199</v>
      </c>
      <c r="C1141" t="s">
        <v>397</v>
      </c>
      <c r="D1141" t="s">
        <v>384</v>
      </c>
      <c r="E1141">
        <v>3</v>
      </c>
      <c r="F1141">
        <v>1.2</v>
      </c>
      <c r="G1141" t="s">
        <v>334</v>
      </c>
      <c r="H1141">
        <v>14</v>
      </c>
      <c r="I1141">
        <v>1</v>
      </c>
      <c r="J1141" t="s">
        <v>387</v>
      </c>
      <c r="K1141" t="str">
        <f>VLOOKUP(G1141,species.lookup!$A$2:$I$108,2,0)</f>
        <v>Redband Parrotfish</v>
      </c>
      <c r="L1141" t="str">
        <f>VLOOKUP(G1141,species.lookup!$A$2:$I$108,3,0)</f>
        <v>Sparisoma aurofrenatum</v>
      </c>
      <c r="M1141" t="str">
        <f>VLOOKUP(G1141,species.lookup!$A$2:$I$108,4,0)</f>
        <v>Scaridae</v>
      </c>
      <c r="N1141" t="str">
        <f>VLOOKUP(G1141,species.lookup!$A$2:$I$108,5,0)</f>
        <v>Herbivores</v>
      </c>
      <c r="O1141">
        <f>VLOOKUP(G1141,species.lookup!$A$2:$I$108,6,0)</f>
        <v>4.5999999999999999E-3</v>
      </c>
      <c r="P1141">
        <f>VLOOKUP(G1141,species.lookup!$A$2:$I$108,7,0)</f>
        <v>3.4291</v>
      </c>
      <c r="Q1141">
        <f t="shared" si="17"/>
        <v>39.169270105925079</v>
      </c>
    </row>
    <row r="1142" spans="1:17" x14ac:dyDescent="0.2">
      <c r="A1142" s="32">
        <v>44144</v>
      </c>
      <c r="B1142" s="33">
        <v>0.40972222222222199</v>
      </c>
      <c r="C1142" t="s">
        <v>397</v>
      </c>
      <c r="D1142" t="s">
        <v>384</v>
      </c>
      <c r="E1142">
        <v>3</v>
      </c>
      <c r="F1142">
        <v>1.2</v>
      </c>
      <c r="G1142" t="s">
        <v>172</v>
      </c>
      <c r="H1142">
        <v>8</v>
      </c>
      <c r="I1142">
        <v>10</v>
      </c>
      <c r="K1142" t="str">
        <f>VLOOKUP(G1142,species.lookup!$A$2:$I$108,2,0)</f>
        <v>French Grunt</v>
      </c>
      <c r="L1142" t="str">
        <f>VLOOKUP(G1142,species.lookup!$A$2:$I$108,3,0)</f>
        <v>Haemulon flavolineatum</v>
      </c>
      <c r="M1142" t="str">
        <f>VLOOKUP(G1142,species.lookup!$A$2:$I$108,4,0)</f>
        <v>Haemulidae</v>
      </c>
      <c r="N1142" t="str">
        <f>VLOOKUP(G1142,species.lookup!$A$2:$I$108,5,0)</f>
        <v>Carnivores</v>
      </c>
      <c r="O1142">
        <f>VLOOKUP(G1142,species.lookup!$A$2:$I$108,6,0)</f>
        <v>1.2699999999999999E-2</v>
      </c>
      <c r="P1142">
        <f>VLOOKUP(G1142,species.lookup!$A$2:$I$108,7,0)</f>
        <v>3.1581000000000001</v>
      </c>
      <c r="Q1142">
        <f t="shared" si="17"/>
        <v>9.0334201264139971</v>
      </c>
    </row>
    <row r="1143" spans="1:17" x14ac:dyDescent="0.2">
      <c r="A1143" s="32">
        <v>44144</v>
      </c>
      <c r="B1143" s="33">
        <v>0.40972222222222199</v>
      </c>
      <c r="C1143" t="s">
        <v>397</v>
      </c>
      <c r="D1143" t="s">
        <v>384</v>
      </c>
      <c r="E1143">
        <v>3</v>
      </c>
      <c r="F1143">
        <v>1.2</v>
      </c>
      <c r="G1143" t="s">
        <v>84</v>
      </c>
      <c r="H1143">
        <v>3</v>
      </c>
      <c r="I1143">
        <v>1</v>
      </c>
      <c r="K1143" t="str">
        <f>VLOOKUP(G1143,species.lookup!$A$2:$I$108,2,0)</f>
        <v xml:space="preserve">Caribbean sharp-nose puffer </v>
      </c>
      <c r="L1143" t="str">
        <f>VLOOKUP(G1143,species.lookup!$A$2:$I$108,3,0)</f>
        <v>Canthigaster rostrata</v>
      </c>
      <c r="M1143" t="str">
        <f>VLOOKUP(G1143,species.lookup!$A$2:$I$108,4,0)</f>
        <v>Tetraodontidae</v>
      </c>
      <c r="N1143" t="str">
        <f>VLOOKUP(G1143,species.lookup!$A$2:$I$108,5,0)</f>
        <v>Omnivores</v>
      </c>
      <c r="O1143">
        <f>VLOOKUP(G1143,species.lookup!$A$2:$I$108,6,0)</f>
        <v>2.239E-2</v>
      </c>
      <c r="P1143">
        <f>VLOOKUP(G1143,species.lookup!$A$2:$I$108,7,0)</f>
        <v>2.96</v>
      </c>
      <c r="Q1143">
        <f t="shared" si="17"/>
        <v>0.57853948885208784</v>
      </c>
    </row>
    <row r="1144" spans="1:17" x14ac:dyDescent="0.2">
      <c r="A1144" s="32">
        <v>44144</v>
      </c>
      <c r="B1144" s="33">
        <v>0.40972222222222199</v>
      </c>
      <c r="C1144" t="s">
        <v>397</v>
      </c>
      <c r="D1144" t="s">
        <v>384</v>
      </c>
      <c r="E1144">
        <v>3</v>
      </c>
      <c r="F1144">
        <v>1.2</v>
      </c>
      <c r="G1144" t="s">
        <v>197</v>
      </c>
      <c r="H1144">
        <v>10</v>
      </c>
      <c r="I1144">
        <v>1</v>
      </c>
      <c r="K1144" t="str">
        <f>VLOOKUP(G1144,species.lookup!$A$2:$I$108,2,0)</f>
        <v>Clown Wrasse</v>
      </c>
      <c r="L1144" t="str">
        <f>VLOOKUP(G1144,species.lookup!$A$2:$I$108,3,0)</f>
        <v>Halichoeres maculipinna </v>
      </c>
      <c r="M1144" t="str">
        <f>VLOOKUP(G1144,species.lookup!$A$2:$I$108,4,0)</f>
        <v>Labridae</v>
      </c>
      <c r="N1144" t="str">
        <f>VLOOKUP(G1144,species.lookup!$A$2:$I$108,5,0)</f>
        <v>Carnivores</v>
      </c>
      <c r="O1144">
        <f>VLOOKUP(G1144,species.lookup!$A$2:$I$108,6,0)</f>
        <v>1.047E-2</v>
      </c>
      <c r="P1144">
        <f>VLOOKUP(G1144,species.lookup!$A$2:$I$108,7,0)</f>
        <v>3.2</v>
      </c>
      <c r="Q1144">
        <f t="shared" si="17"/>
        <v>16.593831725067879</v>
      </c>
    </row>
    <row r="1145" spans="1:17" x14ac:dyDescent="0.2">
      <c r="A1145" s="32">
        <v>44144</v>
      </c>
      <c r="B1145" s="33">
        <v>0.40972222222222199</v>
      </c>
      <c r="C1145" t="s">
        <v>397</v>
      </c>
      <c r="D1145" t="s">
        <v>384</v>
      </c>
      <c r="E1145">
        <v>3</v>
      </c>
      <c r="F1145">
        <v>1.2</v>
      </c>
      <c r="G1145" t="s">
        <v>197</v>
      </c>
      <c r="H1145">
        <v>8</v>
      </c>
      <c r="I1145">
        <v>1</v>
      </c>
      <c r="K1145" t="str">
        <f>VLOOKUP(G1145,species.lookup!$A$2:$I$108,2,0)</f>
        <v>Clown Wrasse</v>
      </c>
      <c r="L1145" t="str">
        <f>VLOOKUP(G1145,species.lookup!$A$2:$I$108,3,0)</f>
        <v>Halichoeres maculipinna </v>
      </c>
      <c r="M1145" t="str">
        <f>VLOOKUP(G1145,species.lookup!$A$2:$I$108,4,0)</f>
        <v>Labridae</v>
      </c>
      <c r="N1145" t="str">
        <f>VLOOKUP(G1145,species.lookup!$A$2:$I$108,5,0)</f>
        <v>Carnivores</v>
      </c>
      <c r="O1145">
        <f>VLOOKUP(G1145,species.lookup!$A$2:$I$108,6,0)</f>
        <v>1.047E-2</v>
      </c>
      <c r="P1145">
        <f>VLOOKUP(G1145,species.lookup!$A$2:$I$108,7,0)</f>
        <v>3.2</v>
      </c>
      <c r="Q1145">
        <f t="shared" si="17"/>
        <v>8.1252108550983007</v>
      </c>
    </row>
    <row r="1146" spans="1:17" x14ac:dyDescent="0.2">
      <c r="A1146" s="32">
        <v>44144</v>
      </c>
      <c r="B1146" s="33">
        <v>0.40972222222222199</v>
      </c>
      <c r="C1146" t="s">
        <v>397</v>
      </c>
      <c r="D1146" t="s">
        <v>384</v>
      </c>
      <c r="E1146">
        <v>3</v>
      </c>
      <c r="F1146">
        <v>1.2</v>
      </c>
      <c r="G1146" t="s">
        <v>194</v>
      </c>
      <c r="H1146">
        <v>13</v>
      </c>
      <c r="I1146">
        <v>1</v>
      </c>
      <c r="K1146" t="str">
        <f>VLOOKUP(G1146,species.lookup!$A$2:$I$108,2,0)</f>
        <v>Yellowhead Wrasse</v>
      </c>
      <c r="L1146" t="str">
        <f>VLOOKUP(G1146,species.lookup!$A$2:$I$108,3,0)</f>
        <v>Halichoeres garnoti</v>
      </c>
      <c r="M1146" t="str">
        <f>VLOOKUP(G1146,species.lookup!$A$2:$I$108,4,0)</f>
        <v>Labridae</v>
      </c>
      <c r="N1146" t="str">
        <f>VLOOKUP(G1146,species.lookup!$A$2:$I$108,5,0)</f>
        <v>Carnivores</v>
      </c>
      <c r="O1146">
        <f>VLOOKUP(G1146,species.lookup!$A$2:$I$108,6,0)</f>
        <v>0.01</v>
      </c>
      <c r="P1146">
        <f>VLOOKUP(G1146,species.lookup!$A$2:$I$108,7,0)</f>
        <v>3.13</v>
      </c>
      <c r="Q1146">
        <f t="shared" si="17"/>
        <v>30.664980490582739</v>
      </c>
    </row>
    <row r="1147" spans="1:17" x14ac:dyDescent="0.2">
      <c r="A1147" s="32">
        <v>44144</v>
      </c>
      <c r="B1147" s="33">
        <v>0.40972222222222199</v>
      </c>
      <c r="C1147" t="s">
        <v>397</v>
      </c>
      <c r="D1147" t="s">
        <v>384</v>
      </c>
      <c r="E1147">
        <v>3</v>
      </c>
      <c r="F1147">
        <v>1.2</v>
      </c>
      <c r="G1147" t="s">
        <v>359</v>
      </c>
      <c r="H1147">
        <v>6</v>
      </c>
      <c r="I1147">
        <v>1</v>
      </c>
      <c r="K1147" t="str">
        <f>VLOOKUP(G1147,species.lookup!$A$2:$I$108,2,0)</f>
        <v>Beaugregory</v>
      </c>
      <c r="L1147" t="str">
        <f>VLOOKUP(G1147,species.lookup!$A$2:$I$108,3,0)</f>
        <v>Stegastes leucostictus</v>
      </c>
      <c r="M1147" t="str">
        <f>VLOOKUP(G1147,species.lookup!$A$2:$I$108,4,0)</f>
        <v>Pomacentridae</v>
      </c>
      <c r="N1147" t="str">
        <f>VLOOKUP(G1147,species.lookup!$A$2:$I$108,5,0)</f>
        <v>Omnivores</v>
      </c>
      <c r="O1147">
        <f>VLOOKUP(G1147,species.lookup!$A$2:$I$108,6,0)</f>
        <v>1.9949999999999999E-2</v>
      </c>
      <c r="P1147">
        <f>VLOOKUP(G1147,species.lookup!$A$2:$I$108,7,0)</f>
        <v>2.95</v>
      </c>
      <c r="Q1147">
        <f t="shared" si="17"/>
        <v>3.9399352870820694</v>
      </c>
    </row>
    <row r="1148" spans="1:17" x14ac:dyDescent="0.2">
      <c r="A1148" s="32">
        <v>44144</v>
      </c>
      <c r="B1148" s="33">
        <v>0.40972222222222199</v>
      </c>
      <c r="C1148" t="s">
        <v>397</v>
      </c>
      <c r="D1148" t="s">
        <v>384</v>
      </c>
      <c r="E1148">
        <v>3</v>
      </c>
      <c r="F1148">
        <v>1.2</v>
      </c>
      <c r="G1148" t="s">
        <v>191</v>
      </c>
      <c r="H1148">
        <v>8</v>
      </c>
      <c r="I1148">
        <v>1</v>
      </c>
      <c r="K1148" t="str">
        <f>VLOOKUP(G1148,species.lookup!$A$2:$I$108,2,0)</f>
        <v>Slippery Dick</v>
      </c>
      <c r="L1148" t="str">
        <f>VLOOKUP(G1148,species.lookup!$A$2:$I$108,3,0)</f>
        <v>Halichoeres bivittatus</v>
      </c>
      <c r="M1148" t="str">
        <f>VLOOKUP(G1148,species.lookup!$A$2:$I$108,4,0)</f>
        <v>Labridae</v>
      </c>
      <c r="N1148" t="str">
        <f>VLOOKUP(G1148,species.lookup!$A$2:$I$108,5,0)</f>
        <v>Carnivores</v>
      </c>
      <c r="O1148">
        <f>VLOOKUP(G1148,species.lookup!$A$2:$I$108,6,0)</f>
        <v>9.3299999999999998E-3</v>
      </c>
      <c r="P1148">
        <f>VLOOKUP(G1148,species.lookup!$A$2:$I$108,7,0)</f>
        <v>3.06</v>
      </c>
      <c r="Q1148">
        <f t="shared" si="17"/>
        <v>5.4117410047026144</v>
      </c>
    </row>
    <row r="1149" spans="1:17" x14ac:dyDescent="0.2">
      <c r="A1149" s="32">
        <v>44144</v>
      </c>
      <c r="B1149" s="33">
        <v>0.40972222222222199</v>
      </c>
      <c r="C1149" t="s">
        <v>397</v>
      </c>
      <c r="D1149" t="s">
        <v>384</v>
      </c>
      <c r="E1149">
        <v>3</v>
      </c>
      <c r="F1149">
        <v>1.2</v>
      </c>
      <c r="G1149" t="s">
        <v>324</v>
      </c>
      <c r="H1149">
        <v>4</v>
      </c>
      <c r="I1149">
        <v>3</v>
      </c>
      <c r="J1149" t="s">
        <v>385</v>
      </c>
      <c r="K1149" t="str">
        <f>VLOOKUP(G1149,species.lookup!$A$2:$I$108,2,0)</f>
        <v>Queen Parrotfish</v>
      </c>
      <c r="L1149" t="str">
        <f>VLOOKUP(G1149,species.lookup!$A$2:$I$108,3,0)</f>
        <v>Scarus vetula</v>
      </c>
      <c r="M1149" t="str">
        <f>VLOOKUP(G1149,species.lookup!$A$2:$I$108,4,0)</f>
        <v>Scaridae</v>
      </c>
      <c r="N1149" t="str">
        <f>VLOOKUP(G1149,species.lookup!$A$2:$I$108,5,0)</f>
        <v>Herbivores</v>
      </c>
      <c r="O1149">
        <f>VLOOKUP(G1149,species.lookup!$A$2:$I$108,6,0)</f>
        <v>2.5000000000000001E-2</v>
      </c>
      <c r="P1149">
        <f>VLOOKUP(G1149,species.lookup!$A$2:$I$108,7,0)</f>
        <v>2.9214000000000002</v>
      </c>
      <c r="Q1149">
        <f t="shared" si="17"/>
        <v>1.4348221330880631</v>
      </c>
    </row>
    <row r="1150" spans="1:17" x14ac:dyDescent="0.2">
      <c r="A1150" s="32">
        <v>44144</v>
      </c>
      <c r="B1150" s="33">
        <v>0.40972222222222199</v>
      </c>
      <c r="C1150" t="s">
        <v>397</v>
      </c>
      <c r="D1150" t="s">
        <v>384</v>
      </c>
      <c r="E1150">
        <v>3</v>
      </c>
      <c r="F1150">
        <v>1.2</v>
      </c>
      <c r="G1150" t="s">
        <v>188</v>
      </c>
      <c r="H1150">
        <v>8</v>
      </c>
      <c r="I1150">
        <v>10</v>
      </c>
      <c r="K1150" t="str">
        <f>VLOOKUP(G1150,species.lookup!$A$2:$I$108,2,0)</f>
        <v>Tomate</v>
      </c>
      <c r="L1150" t="str">
        <f>VLOOKUP(G1150,species.lookup!$A$2:$I$108,3,0)</f>
        <v>Haemulon aurolineatum</v>
      </c>
      <c r="M1150" t="str">
        <f>VLOOKUP(G1150,species.lookup!$A$2:$I$108,4,0)</f>
        <v>Haemulidae</v>
      </c>
      <c r="N1150" t="str">
        <f>VLOOKUP(G1150,species.lookup!$A$2:$I$108,5,0)</f>
        <v>Carnivores</v>
      </c>
      <c r="O1150">
        <f>VLOOKUP(G1150,species.lookup!$A$2:$I$108,6,0)</f>
        <v>0.01</v>
      </c>
      <c r="P1150">
        <f>VLOOKUP(G1150,species.lookup!$A$2:$I$108,7,0)</f>
        <v>3.2077</v>
      </c>
      <c r="Q1150">
        <f t="shared" si="17"/>
        <v>7.8857272421946583</v>
      </c>
    </row>
    <row r="1151" spans="1:17" x14ac:dyDescent="0.2">
      <c r="A1151" s="32">
        <v>44144</v>
      </c>
      <c r="B1151" s="33">
        <v>0.40972222222222199</v>
      </c>
      <c r="C1151" t="s">
        <v>397</v>
      </c>
      <c r="D1151" t="s">
        <v>384</v>
      </c>
      <c r="E1151">
        <v>3</v>
      </c>
      <c r="F1151">
        <v>1.2</v>
      </c>
      <c r="G1151" t="s">
        <v>346</v>
      </c>
      <c r="H1151">
        <v>4</v>
      </c>
      <c r="I1151">
        <v>10</v>
      </c>
      <c r="J1151" t="s">
        <v>385</v>
      </c>
      <c r="K1151" t="str">
        <f>VLOOKUP(G1151,species.lookup!$A$2:$I$108,2,0)</f>
        <v>Stoplight Parrotfish</v>
      </c>
      <c r="L1151" t="str">
        <f>VLOOKUP(G1151,species.lookup!$A$2:$I$108,3,0)</f>
        <v>Sparisoma viride</v>
      </c>
      <c r="M1151" t="str">
        <f>VLOOKUP(G1151,species.lookup!$A$2:$I$108,4,0)</f>
        <v>Scaridae</v>
      </c>
      <c r="N1151" t="str">
        <f>VLOOKUP(G1151,species.lookup!$A$2:$I$108,5,0)</f>
        <v>Herbivores</v>
      </c>
      <c r="O1151">
        <f>VLOOKUP(G1151,species.lookup!$A$2:$I$108,6,0)</f>
        <v>2.5000000000000001E-2</v>
      </c>
      <c r="P1151">
        <f>VLOOKUP(G1151,species.lookup!$A$2:$I$108,7,0)</f>
        <v>2.9214000000000002</v>
      </c>
      <c r="Q1151">
        <f t="shared" si="17"/>
        <v>1.4348221330880631</v>
      </c>
    </row>
    <row r="1152" spans="1:17" x14ac:dyDescent="0.2">
      <c r="A1152" s="32">
        <v>44144</v>
      </c>
      <c r="B1152" s="33">
        <v>0.40972222222222199</v>
      </c>
      <c r="C1152" t="s">
        <v>397</v>
      </c>
      <c r="D1152" t="s">
        <v>384</v>
      </c>
      <c r="E1152">
        <v>3</v>
      </c>
      <c r="F1152">
        <v>1.2</v>
      </c>
      <c r="G1152" t="s">
        <v>318</v>
      </c>
      <c r="H1152">
        <v>8</v>
      </c>
      <c r="I1152">
        <v>2</v>
      </c>
      <c r="J1152" t="s">
        <v>385</v>
      </c>
      <c r="K1152" t="str">
        <f>VLOOKUP(G1152,species.lookup!$A$2:$I$108,2,0)</f>
        <v>Striped Parrotfish</v>
      </c>
      <c r="L1152" t="str">
        <f>VLOOKUP(G1152,species.lookup!$A$2:$I$108,3,0)</f>
        <v>Scarus iserti</v>
      </c>
      <c r="M1152" t="str">
        <f>VLOOKUP(G1152,species.lookup!$A$2:$I$108,4,0)</f>
        <v>Scaridae</v>
      </c>
      <c r="N1152" t="str">
        <f>VLOOKUP(G1152,species.lookup!$A$2:$I$108,5,0)</f>
        <v>Herbivores</v>
      </c>
      <c r="O1152">
        <f>VLOOKUP(G1152,species.lookup!$A$2:$I$108,6,0)</f>
        <v>1.47E-2</v>
      </c>
      <c r="P1152">
        <f>VLOOKUP(G1152,species.lookup!$A$2:$I$108,7,0)</f>
        <v>3.0548000000000002</v>
      </c>
      <c r="Q1152">
        <f t="shared" si="17"/>
        <v>8.4348356905685886</v>
      </c>
    </row>
    <row r="1153" spans="1:17" x14ac:dyDescent="0.2">
      <c r="A1153" s="32">
        <v>44144</v>
      </c>
      <c r="B1153" s="33">
        <v>0.40972222222222199</v>
      </c>
      <c r="C1153" t="s">
        <v>397</v>
      </c>
      <c r="D1153" t="s">
        <v>384</v>
      </c>
      <c r="E1153">
        <v>3</v>
      </c>
      <c r="F1153">
        <v>1.2</v>
      </c>
      <c r="G1153" t="s">
        <v>318</v>
      </c>
      <c r="H1153">
        <v>7</v>
      </c>
      <c r="I1153">
        <v>3</v>
      </c>
      <c r="J1153" t="s">
        <v>385</v>
      </c>
      <c r="K1153" t="str">
        <f>VLOOKUP(G1153,species.lookup!$A$2:$I$108,2,0)</f>
        <v>Striped Parrotfish</v>
      </c>
      <c r="L1153" t="str">
        <f>VLOOKUP(G1153,species.lookup!$A$2:$I$108,3,0)</f>
        <v>Scarus iserti</v>
      </c>
      <c r="M1153" t="str">
        <f>VLOOKUP(G1153,species.lookup!$A$2:$I$108,4,0)</f>
        <v>Scaridae</v>
      </c>
      <c r="N1153" t="str">
        <f>VLOOKUP(G1153,species.lookup!$A$2:$I$108,5,0)</f>
        <v>Herbivores</v>
      </c>
      <c r="O1153">
        <f>VLOOKUP(G1153,species.lookup!$A$2:$I$108,6,0)</f>
        <v>1.47E-2</v>
      </c>
      <c r="P1153">
        <f>VLOOKUP(G1153,species.lookup!$A$2:$I$108,7,0)</f>
        <v>3.0548000000000002</v>
      </c>
      <c r="Q1153">
        <f t="shared" si="17"/>
        <v>5.6094828861923958</v>
      </c>
    </row>
    <row r="1154" spans="1:17" x14ac:dyDescent="0.2">
      <c r="A1154" s="32">
        <v>44144</v>
      </c>
      <c r="B1154" s="33">
        <v>0.40972222222222199</v>
      </c>
      <c r="C1154" t="s">
        <v>397</v>
      </c>
      <c r="D1154" t="s">
        <v>384</v>
      </c>
      <c r="E1154">
        <v>3</v>
      </c>
      <c r="F1154">
        <v>1.2</v>
      </c>
      <c r="G1154" t="s">
        <v>188</v>
      </c>
      <c r="H1154">
        <v>6</v>
      </c>
      <c r="I1154">
        <v>20</v>
      </c>
      <c r="K1154" t="str">
        <f>VLOOKUP(G1154,species.lookup!$A$2:$I$108,2,0)</f>
        <v>Tomate</v>
      </c>
      <c r="L1154" t="str">
        <f>VLOOKUP(G1154,species.lookup!$A$2:$I$108,3,0)</f>
        <v>Haemulon aurolineatum</v>
      </c>
      <c r="M1154" t="str">
        <f>VLOOKUP(G1154,species.lookup!$A$2:$I$108,4,0)</f>
        <v>Haemulidae</v>
      </c>
      <c r="N1154" t="str">
        <f>VLOOKUP(G1154,species.lookup!$A$2:$I$108,5,0)</f>
        <v>Carnivores</v>
      </c>
      <c r="O1154">
        <f>VLOOKUP(G1154,species.lookup!$A$2:$I$108,6,0)</f>
        <v>0.01</v>
      </c>
      <c r="P1154">
        <f>VLOOKUP(G1154,species.lookup!$A$2:$I$108,7,0)</f>
        <v>3.2077</v>
      </c>
      <c r="Q1154">
        <f t="shared" si="17"/>
        <v>3.1338323966603285</v>
      </c>
    </row>
    <row r="1155" spans="1:17" x14ac:dyDescent="0.2">
      <c r="A1155" s="32">
        <v>44144</v>
      </c>
      <c r="B1155" s="33">
        <v>0.40972222222222199</v>
      </c>
      <c r="C1155" t="s">
        <v>397</v>
      </c>
      <c r="D1155" t="s">
        <v>384</v>
      </c>
      <c r="E1155">
        <v>3</v>
      </c>
      <c r="F1155">
        <v>1.2</v>
      </c>
      <c r="G1155" t="s">
        <v>188</v>
      </c>
      <c r="H1155">
        <v>10</v>
      </c>
      <c r="I1155">
        <v>20</v>
      </c>
      <c r="K1155" t="str">
        <f>VLOOKUP(G1155,species.lookup!$A$2:$I$108,2,0)</f>
        <v>Tomate</v>
      </c>
      <c r="L1155" t="str">
        <f>VLOOKUP(G1155,species.lookup!$A$2:$I$108,3,0)</f>
        <v>Haemulon aurolineatum</v>
      </c>
      <c r="M1155" t="str">
        <f>VLOOKUP(G1155,species.lookup!$A$2:$I$108,4,0)</f>
        <v>Haemulidae</v>
      </c>
      <c r="N1155" t="str">
        <f>VLOOKUP(G1155,species.lookup!$A$2:$I$108,5,0)</f>
        <v>Carnivores</v>
      </c>
      <c r="O1155">
        <f>VLOOKUP(G1155,species.lookup!$A$2:$I$108,6,0)</f>
        <v>0.01</v>
      </c>
      <c r="P1155">
        <f>VLOOKUP(G1155,species.lookup!$A$2:$I$108,7,0)</f>
        <v>3.2077</v>
      </c>
      <c r="Q1155">
        <f t="shared" ref="Q1155:Q1218" si="18">O1155*H1155^P1155</f>
        <v>16.13243782515913</v>
      </c>
    </row>
    <row r="1156" spans="1:17" x14ac:dyDescent="0.2">
      <c r="A1156" s="32">
        <v>44144</v>
      </c>
      <c r="B1156" s="33">
        <v>0.40972222222222199</v>
      </c>
      <c r="C1156" t="s">
        <v>397</v>
      </c>
      <c r="D1156" t="s">
        <v>384</v>
      </c>
      <c r="E1156">
        <v>3</v>
      </c>
      <c r="F1156">
        <v>1.2</v>
      </c>
      <c r="G1156" t="s">
        <v>188</v>
      </c>
      <c r="H1156">
        <v>12</v>
      </c>
      <c r="I1156">
        <v>10</v>
      </c>
      <c r="K1156" t="str">
        <f>VLOOKUP(G1156,species.lookup!$A$2:$I$108,2,0)</f>
        <v>Tomate</v>
      </c>
      <c r="L1156" t="str">
        <f>VLOOKUP(G1156,species.lookup!$A$2:$I$108,3,0)</f>
        <v>Haemulon aurolineatum</v>
      </c>
      <c r="M1156" t="str">
        <f>VLOOKUP(G1156,species.lookup!$A$2:$I$108,4,0)</f>
        <v>Haemulidae</v>
      </c>
      <c r="N1156" t="str">
        <f>VLOOKUP(G1156,species.lookup!$A$2:$I$108,5,0)</f>
        <v>Carnivores</v>
      </c>
      <c r="O1156">
        <f>VLOOKUP(G1156,species.lookup!$A$2:$I$108,6,0)</f>
        <v>0.01</v>
      </c>
      <c r="P1156">
        <f>VLOOKUP(G1156,species.lookup!$A$2:$I$108,7,0)</f>
        <v>3.2077</v>
      </c>
      <c r="Q1156">
        <f t="shared" si="18"/>
        <v>28.95274084122882</v>
      </c>
    </row>
    <row r="1157" spans="1:17" x14ac:dyDescent="0.2">
      <c r="A1157" s="32">
        <v>44144</v>
      </c>
      <c r="B1157" s="33">
        <v>0.40972222222222199</v>
      </c>
      <c r="C1157" t="s">
        <v>397</v>
      </c>
      <c r="D1157" t="s">
        <v>384</v>
      </c>
      <c r="E1157">
        <v>3</v>
      </c>
      <c r="F1157">
        <v>1.2</v>
      </c>
      <c r="G1157" t="s">
        <v>286</v>
      </c>
      <c r="H1157">
        <v>10</v>
      </c>
      <c r="I1157">
        <v>1</v>
      </c>
      <c r="K1157" t="str">
        <f>VLOOKUP(G1157,species.lookup!$A$2:$I$108,2,0)</f>
        <v>Yellowtail Snapper</v>
      </c>
      <c r="L1157" t="str">
        <f>VLOOKUP(G1157,species.lookup!$A$2:$I$108,3,0)</f>
        <v>Ocyurus chrysurus</v>
      </c>
      <c r="M1157" t="str">
        <f>VLOOKUP(G1157,species.lookup!$A$2:$I$108,4,0)</f>
        <v>Lutjanidae</v>
      </c>
      <c r="N1157" t="str">
        <f>VLOOKUP(G1157,species.lookup!$A$2:$I$108,5,0)</f>
        <v>Carnivores</v>
      </c>
      <c r="O1157">
        <f>VLOOKUP(G1157,species.lookup!$A$2:$I$108,6,0)</f>
        <v>4.0500000000000001E-2</v>
      </c>
      <c r="P1157">
        <f>VLOOKUP(G1157,species.lookup!$A$2:$I$108,7,0)</f>
        <v>2.718</v>
      </c>
      <c r="Q1157">
        <f t="shared" si="18"/>
        <v>21.157045654464355</v>
      </c>
    </row>
    <row r="1158" spans="1:17" x14ac:dyDescent="0.2">
      <c r="A1158" s="32">
        <v>44144</v>
      </c>
      <c r="B1158" s="33">
        <v>0.40972222222222199</v>
      </c>
      <c r="C1158" t="s">
        <v>397</v>
      </c>
      <c r="D1158" t="s">
        <v>384</v>
      </c>
      <c r="E1158">
        <v>3</v>
      </c>
      <c r="F1158">
        <v>1.2</v>
      </c>
      <c r="G1158" t="s">
        <v>330</v>
      </c>
      <c r="H1158">
        <v>8</v>
      </c>
      <c r="I1158">
        <v>1</v>
      </c>
      <c r="K1158" t="str">
        <f>VLOOKUP(G1158,species.lookup!$A$2:$I$108,2,0)</f>
        <v>Greenblotch Parrotfish</v>
      </c>
      <c r="L1158" t="str">
        <f>VLOOKUP(G1158,species.lookup!$A$2:$I$108,3,0)</f>
        <v>Sparisoma atomarium</v>
      </c>
      <c r="M1158" t="str">
        <f>VLOOKUP(G1158,species.lookup!$A$2:$I$108,4,0)</f>
        <v>Scaridae</v>
      </c>
      <c r="N1158" t="str">
        <f>VLOOKUP(G1158,species.lookup!$A$2:$I$108,5,0)</f>
        <v>Herbivores</v>
      </c>
      <c r="O1158">
        <f>VLOOKUP(G1158,species.lookup!$A$2:$I$108,6,0)</f>
        <v>1.21E-2</v>
      </c>
      <c r="P1158">
        <f>VLOOKUP(G1158,species.lookup!$A$2:$I$108,7,0)</f>
        <v>3.0274999999999999</v>
      </c>
      <c r="Q1158">
        <f t="shared" si="18"/>
        <v>6.5597955811227795</v>
      </c>
    </row>
    <row r="1159" spans="1:17" x14ac:dyDescent="0.2">
      <c r="A1159" s="32">
        <v>44144</v>
      </c>
      <c r="B1159" s="33">
        <v>0.40972222222222199</v>
      </c>
      <c r="C1159" t="s">
        <v>397</v>
      </c>
      <c r="D1159" t="s">
        <v>384</v>
      </c>
      <c r="E1159">
        <v>3</v>
      </c>
      <c r="F1159">
        <v>1.2</v>
      </c>
      <c r="G1159" t="s">
        <v>365</v>
      </c>
      <c r="H1159">
        <v>3</v>
      </c>
      <c r="I1159">
        <v>1</v>
      </c>
      <c r="K1159" t="str">
        <f>VLOOKUP(G1159,species.lookup!$A$2:$I$108,2,0)</f>
        <v>3-spot Damselfish</v>
      </c>
      <c r="L1159" t="str">
        <f>VLOOKUP(G1159,species.lookup!$A$2:$I$108,3,0)</f>
        <v>Stegastes planifrons</v>
      </c>
      <c r="M1159" t="str">
        <f>VLOOKUP(G1159,species.lookup!$A$2:$I$108,4,0)</f>
        <v>Pomacentridae</v>
      </c>
      <c r="N1159" t="str">
        <f>VLOOKUP(G1159,species.lookup!$A$2:$I$108,5,0)</f>
        <v>Omnivores</v>
      </c>
      <c r="O1159">
        <f>VLOOKUP(G1159,species.lookup!$A$2:$I$108,6,0)</f>
        <v>2.188E-2</v>
      </c>
      <c r="P1159">
        <f>VLOOKUP(G1159,species.lookup!$A$2:$I$108,7,0)</f>
        <v>2.96</v>
      </c>
      <c r="Q1159">
        <f t="shared" si="18"/>
        <v>0.56536150138828423</v>
      </c>
    </row>
    <row r="1160" spans="1:17" x14ac:dyDescent="0.2">
      <c r="A1160" s="32">
        <v>44144</v>
      </c>
      <c r="B1160" s="33">
        <v>0.40972222222222199</v>
      </c>
      <c r="C1160" t="s">
        <v>397</v>
      </c>
      <c r="D1160" t="s">
        <v>384</v>
      </c>
      <c r="E1160">
        <v>3</v>
      </c>
      <c r="F1160">
        <v>1.2</v>
      </c>
      <c r="G1160" t="s">
        <v>365</v>
      </c>
      <c r="H1160">
        <v>5</v>
      </c>
      <c r="I1160">
        <v>1</v>
      </c>
      <c r="K1160" t="str">
        <f>VLOOKUP(G1160,species.lookup!$A$2:$I$108,2,0)</f>
        <v>3-spot Damselfish</v>
      </c>
      <c r="L1160" t="str">
        <f>VLOOKUP(G1160,species.lookup!$A$2:$I$108,3,0)</f>
        <v>Stegastes planifrons</v>
      </c>
      <c r="M1160" t="str">
        <f>VLOOKUP(G1160,species.lookup!$A$2:$I$108,4,0)</f>
        <v>Pomacentridae</v>
      </c>
      <c r="N1160" t="str">
        <f>VLOOKUP(G1160,species.lookup!$A$2:$I$108,5,0)</f>
        <v>Omnivores</v>
      </c>
      <c r="O1160">
        <f>VLOOKUP(G1160,species.lookup!$A$2:$I$108,6,0)</f>
        <v>2.188E-2</v>
      </c>
      <c r="P1160">
        <f>VLOOKUP(G1160,species.lookup!$A$2:$I$108,7,0)</f>
        <v>2.96</v>
      </c>
      <c r="Q1160">
        <f t="shared" si="18"/>
        <v>2.5644753591955127</v>
      </c>
    </row>
    <row r="1161" spans="1:17" x14ac:dyDescent="0.2">
      <c r="A1161" s="32">
        <v>44144</v>
      </c>
      <c r="B1161" s="33">
        <v>0.40972222222222199</v>
      </c>
      <c r="C1161" t="s">
        <v>397</v>
      </c>
      <c r="D1161" t="s">
        <v>384</v>
      </c>
      <c r="E1161">
        <v>3</v>
      </c>
      <c r="F1161">
        <v>1.2</v>
      </c>
      <c r="G1161" t="s">
        <v>172</v>
      </c>
      <c r="H1161">
        <v>8</v>
      </c>
      <c r="I1161">
        <v>15</v>
      </c>
      <c r="K1161" t="str">
        <f>VLOOKUP(G1161,species.lookup!$A$2:$I$108,2,0)</f>
        <v>French Grunt</v>
      </c>
      <c r="L1161" t="str">
        <f>VLOOKUP(G1161,species.lookup!$A$2:$I$108,3,0)</f>
        <v>Haemulon flavolineatum</v>
      </c>
      <c r="M1161" t="str">
        <f>VLOOKUP(G1161,species.lookup!$A$2:$I$108,4,0)</f>
        <v>Haemulidae</v>
      </c>
      <c r="N1161" t="str">
        <f>VLOOKUP(G1161,species.lookup!$A$2:$I$108,5,0)</f>
        <v>Carnivores</v>
      </c>
      <c r="O1161">
        <f>VLOOKUP(G1161,species.lookup!$A$2:$I$108,6,0)</f>
        <v>1.2699999999999999E-2</v>
      </c>
      <c r="P1161">
        <f>VLOOKUP(G1161,species.lookup!$A$2:$I$108,7,0)</f>
        <v>3.1581000000000001</v>
      </c>
      <c r="Q1161">
        <f t="shared" si="18"/>
        <v>9.0334201264139971</v>
      </c>
    </row>
    <row r="1162" spans="1:17" x14ac:dyDescent="0.2">
      <c r="A1162" s="32">
        <v>44144</v>
      </c>
      <c r="B1162" s="33">
        <v>0.40972222222222199</v>
      </c>
      <c r="C1162" t="s">
        <v>397</v>
      </c>
      <c r="D1162" t="s">
        <v>384</v>
      </c>
      <c r="E1162">
        <v>3</v>
      </c>
      <c r="F1162">
        <v>1.2</v>
      </c>
      <c r="G1162" t="s">
        <v>172</v>
      </c>
      <c r="H1162">
        <v>10</v>
      </c>
      <c r="I1162">
        <v>15</v>
      </c>
      <c r="K1162" t="str">
        <f>VLOOKUP(G1162,species.lookup!$A$2:$I$108,2,0)</f>
        <v>French Grunt</v>
      </c>
      <c r="L1162" t="str">
        <f>VLOOKUP(G1162,species.lookup!$A$2:$I$108,3,0)</f>
        <v>Haemulon flavolineatum</v>
      </c>
      <c r="M1162" t="str">
        <f>VLOOKUP(G1162,species.lookup!$A$2:$I$108,4,0)</f>
        <v>Haemulidae</v>
      </c>
      <c r="N1162" t="str">
        <f>VLOOKUP(G1162,species.lookup!$A$2:$I$108,5,0)</f>
        <v>Carnivores</v>
      </c>
      <c r="O1162">
        <f>VLOOKUP(G1162,species.lookup!$A$2:$I$108,6,0)</f>
        <v>1.2699999999999999E-2</v>
      </c>
      <c r="P1162">
        <f>VLOOKUP(G1162,species.lookup!$A$2:$I$108,7,0)</f>
        <v>3.1581000000000001</v>
      </c>
      <c r="Q1162">
        <f t="shared" si="18"/>
        <v>18.276949882608324</v>
      </c>
    </row>
    <row r="1163" spans="1:17" x14ac:dyDescent="0.2">
      <c r="A1163" s="32">
        <v>44144</v>
      </c>
      <c r="B1163" s="33">
        <v>0.40972222222222199</v>
      </c>
      <c r="C1163" t="s">
        <v>397</v>
      </c>
      <c r="D1163" t="s">
        <v>384</v>
      </c>
      <c r="E1163">
        <v>3</v>
      </c>
      <c r="F1163">
        <v>1.2</v>
      </c>
      <c r="G1163" t="s">
        <v>111</v>
      </c>
      <c r="H1163">
        <v>4</v>
      </c>
      <c r="I1163">
        <v>1</v>
      </c>
      <c r="K1163" t="str">
        <f>VLOOKUP(G1163,species.lookup!$A$2:$I$108,2,0)</f>
        <v>Foureye Butterflyfish</v>
      </c>
      <c r="L1163" t="str">
        <f>VLOOKUP(G1163,species.lookup!$A$2:$I$108,3,0)</f>
        <v>Chaetodon capistratus</v>
      </c>
      <c r="M1163" t="str">
        <f>VLOOKUP(G1163,species.lookup!$A$2:$I$108,4,0)</f>
        <v>Chaetodontidae</v>
      </c>
      <c r="N1163" t="str">
        <f>VLOOKUP(G1163,species.lookup!$A$2:$I$108,5,0)</f>
        <v>Carnivores</v>
      </c>
      <c r="O1163">
        <f>VLOOKUP(G1163,species.lookup!$A$2:$I$108,6,0)</f>
        <v>2.1999999999999999E-2</v>
      </c>
      <c r="P1163">
        <f>VLOOKUP(G1163,species.lookup!$A$2:$I$108,7,0)</f>
        <v>3.1897000000000002</v>
      </c>
      <c r="Q1163">
        <f t="shared" si="18"/>
        <v>1.8315274631886262</v>
      </c>
    </row>
    <row r="1164" spans="1:17" x14ac:dyDescent="0.2">
      <c r="A1164" s="32">
        <v>44144</v>
      </c>
      <c r="B1164" s="33">
        <v>0.40972222222222199</v>
      </c>
      <c r="C1164" t="s">
        <v>397</v>
      </c>
      <c r="D1164" t="s">
        <v>384</v>
      </c>
      <c r="E1164">
        <v>3</v>
      </c>
      <c r="F1164">
        <v>1.2</v>
      </c>
      <c r="G1164" t="s">
        <v>374</v>
      </c>
      <c r="H1164">
        <v>3</v>
      </c>
      <c r="I1164">
        <v>5</v>
      </c>
      <c r="K1164" t="str">
        <f>VLOOKUP(G1164,species.lookup!$A$2:$I$108,2,0)</f>
        <v>Bluehead Wrasse</v>
      </c>
      <c r="L1164" t="str">
        <f>VLOOKUP(G1164,species.lookup!$A$2:$I$108,3,0)</f>
        <v>Thalassoma bifasciatum</v>
      </c>
      <c r="M1164" t="str">
        <f>VLOOKUP(G1164,species.lookup!$A$2:$I$108,4,0)</f>
        <v>Labridae</v>
      </c>
      <c r="N1164" t="str">
        <f>VLOOKUP(G1164,species.lookup!$A$2:$I$108,5,0)</f>
        <v>Carnivores</v>
      </c>
      <c r="O1164">
        <f>VLOOKUP(G1164,species.lookup!$A$2:$I$108,6,0)</f>
        <v>8.9099999999999995E-3</v>
      </c>
      <c r="P1164">
        <f>VLOOKUP(G1164,species.lookup!$A$2:$I$108,7,0)</f>
        <v>3.01</v>
      </c>
      <c r="Q1164">
        <f t="shared" si="18"/>
        <v>0.24322750267948948</v>
      </c>
    </row>
    <row r="1165" spans="1:17" x14ac:dyDescent="0.2">
      <c r="A1165" s="32">
        <v>44144</v>
      </c>
      <c r="B1165" s="33">
        <v>0.40972222222222199</v>
      </c>
      <c r="C1165" t="s">
        <v>397</v>
      </c>
      <c r="D1165" t="s">
        <v>384</v>
      </c>
      <c r="E1165">
        <v>3</v>
      </c>
      <c r="F1165">
        <v>1.2</v>
      </c>
      <c r="G1165" t="s">
        <v>194</v>
      </c>
      <c r="H1165">
        <v>10</v>
      </c>
      <c r="I1165">
        <v>1</v>
      </c>
      <c r="K1165" t="str">
        <f>VLOOKUP(G1165,species.lookup!$A$2:$I$108,2,0)</f>
        <v>Yellowhead Wrasse</v>
      </c>
      <c r="L1165" t="str">
        <f>VLOOKUP(G1165,species.lookup!$A$2:$I$108,3,0)</f>
        <v>Halichoeres garnoti</v>
      </c>
      <c r="M1165" t="str">
        <f>VLOOKUP(G1165,species.lookup!$A$2:$I$108,4,0)</f>
        <v>Labridae</v>
      </c>
      <c r="N1165" t="str">
        <f>VLOOKUP(G1165,species.lookup!$A$2:$I$108,5,0)</f>
        <v>Carnivores</v>
      </c>
      <c r="O1165">
        <f>VLOOKUP(G1165,species.lookup!$A$2:$I$108,6,0)</f>
        <v>0.01</v>
      </c>
      <c r="P1165">
        <f>VLOOKUP(G1165,species.lookup!$A$2:$I$108,7,0)</f>
        <v>3.13</v>
      </c>
      <c r="Q1165">
        <f t="shared" si="18"/>
        <v>13.48962882591654</v>
      </c>
    </row>
    <row r="1166" spans="1:17" x14ac:dyDescent="0.2">
      <c r="A1166" s="32">
        <v>44144</v>
      </c>
      <c r="B1166" s="33">
        <v>0.40972222222222199</v>
      </c>
      <c r="C1166" t="s">
        <v>397</v>
      </c>
      <c r="D1166" t="s">
        <v>384</v>
      </c>
      <c r="E1166">
        <v>3</v>
      </c>
      <c r="F1166">
        <v>1.2</v>
      </c>
      <c r="G1166" t="s">
        <v>39</v>
      </c>
      <c r="H1166">
        <v>4</v>
      </c>
      <c r="I1166">
        <v>1</v>
      </c>
      <c r="K1166" t="str">
        <f>VLOOKUP(G1166,species.lookup!$A$2:$I$108,2,0)</f>
        <v>Blue Tang</v>
      </c>
      <c r="L1166" t="str">
        <f>VLOOKUP(G1166,species.lookup!$A$2:$I$108,3,0)</f>
        <v>Acanthurus coeruleus</v>
      </c>
      <c r="M1166" t="str">
        <f>VLOOKUP(G1166,species.lookup!$A$2:$I$108,4,0)</f>
        <v>Acanthuridae</v>
      </c>
      <c r="N1166" t="str">
        <f>VLOOKUP(G1166,species.lookup!$A$2:$I$108,5,0)</f>
        <v>Herbivores</v>
      </c>
      <c r="O1166">
        <f>VLOOKUP(G1166,species.lookup!$A$2:$I$108,6,0)</f>
        <v>4.1500000000000002E-2</v>
      </c>
      <c r="P1166">
        <f>VLOOKUP(G1166,species.lookup!$A$2:$I$108,7,0)</f>
        <v>2.8346</v>
      </c>
      <c r="Q1166">
        <f t="shared" si="18"/>
        <v>2.1117735602071006</v>
      </c>
    </row>
    <row r="1167" spans="1:17" x14ac:dyDescent="0.2">
      <c r="A1167" s="32">
        <v>44144</v>
      </c>
      <c r="B1167" s="33">
        <v>0.40972222222222199</v>
      </c>
      <c r="C1167" t="s">
        <v>397</v>
      </c>
      <c r="D1167" t="s">
        <v>384</v>
      </c>
      <c r="E1167">
        <v>3</v>
      </c>
      <c r="F1167">
        <v>1.2</v>
      </c>
      <c r="G1167" t="s">
        <v>218</v>
      </c>
      <c r="H1167">
        <v>6</v>
      </c>
      <c r="I1167">
        <v>1</v>
      </c>
      <c r="K1167" t="str">
        <f>VLOOKUP(G1167,species.lookup!$A$2:$I$108,2,0)</f>
        <v>Squirrel Fish</v>
      </c>
      <c r="L1167" t="str">
        <f>VLOOKUP(G1167,species.lookup!$A$2:$I$108,3,0)</f>
        <v>Holocentrus adsensionis</v>
      </c>
      <c r="M1167" t="str">
        <f>VLOOKUP(G1167,species.lookup!$A$2:$I$108,4,0)</f>
        <v>Holocentridae</v>
      </c>
      <c r="N1167" t="str">
        <f>VLOOKUP(G1167,species.lookup!$A$2:$I$108,5,0)</f>
        <v>Carnivores</v>
      </c>
      <c r="O1167">
        <f>VLOOKUP(G1167,species.lookup!$A$2:$I$108,6,0)</f>
        <v>1.585E-2</v>
      </c>
      <c r="P1167">
        <f>VLOOKUP(G1167,species.lookup!$A$2:$I$108,7,0)</f>
        <v>2.97</v>
      </c>
      <c r="Q1167">
        <f t="shared" si="18"/>
        <v>3.2444305355748591</v>
      </c>
    </row>
    <row r="1168" spans="1:17" x14ac:dyDescent="0.2">
      <c r="A1168" s="32">
        <v>44144</v>
      </c>
      <c r="B1168" s="33">
        <v>0.40972222222222199</v>
      </c>
      <c r="C1168" t="s">
        <v>397</v>
      </c>
      <c r="D1168" t="s">
        <v>384</v>
      </c>
      <c r="E1168">
        <v>4</v>
      </c>
      <c r="F1168">
        <v>2.2000000000000002</v>
      </c>
      <c r="G1168" t="s">
        <v>286</v>
      </c>
      <c r="H1168">
        <v>15</v>
      </c>
      <c r="I1168">
        <v>1</v>
      </c>
      <c r="K1168" t="str">
        <f>VLOOKUP(G1168,species.lookup!$A$2:$I$108,2,0)</f>
        <v>Yellowtail Snapper</v>
      </c>
      <c r="L1168" t="str">
        <f>VLOOKUP(G1168,species.lookup!$A$2:$I$108,3,0)</f>
        <v>Ocyurus chrysurus</v>
      </c>
      <c r="M1168" t="str">
        <f>VLOOKUP(G1168,species.lookup!$A$2:$I$108,4,0)</f>
        <v>Lutjanidae</v>
      </c>
      <c r="N1168" t="str">
        <f>VLOOKUP(G1168,species.lookup!$A$2:$I$108,5,0)</f>
        <v>Carnivores</v>
      </c>
      <c r="O1168">
        <f>VLOOKUP(G1168,species.lookup!$A$2:$I$108,6,0)</f>
        <v>4.0500000000000001E-2</v>
      </c>
      <c r="P1168">
        <f>VLOOKUP(G1168,species.lookup!$A$2:$I$108,7,0)</f>
        <v>2.718</v>
      </c>
      <c r="Q1168">
        <f t="shared" si="18"/>
        <v>63.689973080974262</v>
      </c>
    </row>
    <row r="1169" spans="1:17" x14ac:dyDescent="0.2">
      <c r="A1169" s="32">
        <v>44144</v>
      </c>
      <c r="B1169" s="33">
        <v>0.40972222222222199</v>
      </c>
      <c r="C1169" t="s">
        <v>397</v>
      </c>
      <c r="D1169" t="s">
        <v>384</v>
      </c>
      <c r="E1169">
        <v>4</v>
      </c>
      <c r="F1169">
        <v>2.2000000000000002</v>
      </c>
      <c r="G1169" t="s">
        <v>286</v>
      </c>
      <c r="H1169">
        <v>12</v>
      </c>
      <c r="I1169">
        <v>11</v>
      </c>
      <c r="K1169" t="str">
        <f>VLOOKUP(G1169,species.lookup!$A$2:$I$108,2,0)</f>
        <v>Yellowtail Snapper</v>
      </c>
      <c r="L1169" t="str">
        <f>VLOOKUP(G1169,species.lookup!$A$2:$I$108,3,0)</f>
        <v>Ocyurus chrysurus</v>
      </c>
      <c r="M1169" t="str">
        <f>VLOOKUP(G1169,species.lookup!$A$2:$I$108,4,0)</f>
        <v>Lutjanidae</v>
      </c>
      <c r="N1169" t="str">
        <f>VLOOKUP(G1169,species.lookup!$A$2:$I$108,5,0)</f>
        <v>Carnivores</v>
      </c>
      <c r="O1169">
        <f>VLOOKUP(G1169,species.lookup!$A$2:$I$108,6,0)</f>
        <v>4.0500000000000001E-2</v>
      </c>
      <c r="P1169">
        <f>VLOOKUP(G1169,species.lookup!$A$2:$I$108,7,0)</f>
        <v>2.718</v>
      </c>
      <c r="Q1169">
        <f t="shared" si="18"/>
        <v>34.727190543401591</v>
      </c>
    </row>
    <row r="1170" spans="1:17" x14ac:dyDescent="0.2">
      <c r="A1170" s="32">
        <v>44144</v>
      </c>
      <c r="B1170" s="33">
        <v>0.40972222222222199</v>
      </c>
      <c r="C1170" t="s">
        <v>397</v>
      </c>
      <c r="D1170" t="s">
        <v>384</v>
      </c>
      <c r="E1170">
        <v>4</v>
      </c>
      <c r="F1170">
        <v>2.2000000000000002</v>
      </c>
      <c r="G1170" t="s">
        <v>286</v>
      </c>
      <c r="H1170">
        <v>20</v>
      </c>
      <c r="I1170">
        <v>5</v>
      </c>
      <c r="K1170" t="str">
        <f>VLOOKUP(G1170,species.lookup!$A$2:$I$108,2,0)</f>
        <v>Yellowtail Snapper</v>
      </c>
      <c r="L1170" t="str">
        <f>VLOOKUP(G1170,species.lookup!$A$2:$I$108,3,0)</f>
        <v>Ocyurus chrysurus</v>
      </c>
      <c r="M1170" t="str">
        <f>VLOOKUP(G1170,species.lookup!$A$2:$I$108,4,0)</f>
        <v>Lutjanidae</v>
      </c>
      <c r="N1170" t="str">
        <f>VLOOKUP(G1170,species.lookup!$A$2:$I$108,5,0)</f>
        <v>Carnivores</v>
      </c>
      <c r="O1170">
        <f>VLOOKUP(G1170,species.lookup!$A$2:$I$108,6,0)</f>
        <v>4.0500000000000001E-2</v>
      </c>
      <c r="P1170">
        <f>VLOOKUP(G1170,species.lookup!$A$2:$I$108,7,0)</f>
        <v>2.718</v>
      </c>
      <c r="Q1170">
        <f t="shared" si="18"/>
        <v>139.20490921813564</v>
      </c>
    </row>
    <row r="1171" spans="1:17" x14ac:dyDescent="0.2">
      <c r="A1171" s="32">
        <v>44144</v>
      </c>
      <c r="B1171" s="33">
        <v>0.40972222222222199</v>
      </c>
      <c r="C1171" t="s">
        <v>397</v>
      </c>
      <c r="D1171" t="s">
        <v>384</v>
      </c>
      <c r="E1171">
        <v>4</v>
      </c>
      <c r="F1171">
        <v>2.2000000000000002</v>
      </c>
      <c r="G1171" t="s">
        <v>394</v>
      </c>
      <c r="H1171">
        <v>12</v>
      </c>
      <c r="I1171">
        <v>1</v>
      </c>
      <c r="K1171" t="str">
        <f>VLOOKUP(G1171,species.lookup!$A$2:$I$108,2,0)</f>
        <v>Blue runner</v>
      </c>
      <c r="L1171" t="str">
        <f>VLOOKUP(G1171,species.lookup!$A$2:$I$108,3,0)</f>
        <v>Caranx crysos</v>
      </c>
      <c r="M1171" t="str">
        <f>VLOOKUP(G1171,species.lookup!$A$2:$I$108,4,0)</f>
        <v>Carangidae</v>
      </c>
      <c r="N1171" t="str">
        <f>VLOOKUP(G1171,species.lookup!$A$2:$I$108,5,0)</f>
        <v>Carnivores</v>
      </c>
      <c r="O1171">
        <f>VLOOKUP(G1171,species.lookup!$A$2:$I$108,6,0)</f>
        <v>1.7000000000000001E-2</v>
      </c>
      <c r="P1171">
        <f>VLOOKUP(G1171,species.lookup!$A$2:$I$108,7,0)</f>
        <v>2.95</v>
      </c>
      <c r="Q1171">
        <f t="shared" si="18"/>
        <v>25.943800567776947</v>
      </c>
    </row>
    <row r="1172" spans="1:17" x14ac:dyDescent="0.2">
      <c r="A1172" s="32">
        <v>44144</v>
      </c>
      <c r="B1172" s="33">
        <v>0.40972222222222199</v>
      </c>
      <c r="C1172" t="s">
        <v>397</v>
      </c>
      <c r="D1172" t="s">
        <v>384</v>
      </c>
      <c r="E1172">
        <v>4</v>
      </c>
      <c r="F1172">
        <v>2.2000000000000002</v>
      </c>
      <c r="G1172" t="s">
        <v>286</v>
      </c>
      <c r="H1172">
        <v>16</v>
      </c>
      <c r="I1172">
        <v>2</v>
      </c>
      <c r="K1172" t="str">
        <f>VLOOKUP(G1172,species.lookup!$A$2:$I$108,2,0)</f>
        <v>Yellowtail Snapper</v>
      </c>
      <c r="L1172" t="str">
        <f>VLOOKUP(G1172,species.lookup!$A$2:$I$108,3,0)</f>
        <v>Ocyurus chrysurus</v>
      </c>
      <c r="M1172" t="str">
        <f>VLOOKUP(G1172,species.lookup!$A$2:$I$108,4,0)</f>
        <v>Lutjanidae</v>
      </c>
      <c r="N1172" t="str">
        <f>VLOOKUP(G1172,species.lookup!$A$2:$I$108,5,0)</f>
        <v>Carnivores</v>
      </c>
      <c r="O1172">
        <f>VLOOKUP(G1172,species.lookup!$A$2:$I$108,6,0)</f>
        <v>4.0500000000000001E-2</v>
      </c>
      <c r="P1172">
        <f>VLOOKUP(G1172,species.lookup!$A$2:$I$108,7,0)</f>
        <v>2.718</v>
      </c>
      <c r="Q1172">
        <f t="shared" si="18"/>
        <v>75.901985401202879</v>
      </c>
    </row>
    <row r="1173" spans="1:17" x14ac:dyDescent="0.2">
      <c r="A1173" s="32">
        <v>44144</v>
      </c>
      <c r="B1173" s="33">
        <v>0.40972222222222199</v>
      </c>
      <c r="C1173" t="s">
        <v>397</v>
      </c>
      <c r="D1173" t="s">
        <v>384</v>
      </c>
      <c r="E1173">
        <v>4</v>
      </c>
      <c r="F1173">
        <v>2.2000000000000002</v>
      </c>
      <c r="G1173" t="s">
        <v>286</v>
      </c>
      <c r="H1173">
        <v>10</v>
      </c>
      <c r="I1173">
        <v>5</v>
      </c>
      <c r="K1173" t="str">
        <f>VLOOKUP(G1173,species.lookup!$A$2:$I$108,2,0)</f>
        <v>Yellowtail Snapper</v>
      </c>
      <c r="L1173" t="str">
        <f>VLOOKUP(G1173,species.lookup!$A$2:$I$108,3,0)</f>
        <v>Ocyurus chrysurus</v>
      </c>
      <c r="M1173" t="str">
        <f>VLOOKUP(G1173,species.lookup!$A$2:$I$108,4,0)</f>
        <v>Lutjanidae</v>
      </c>
      <c r="N1173" t="str">
        <f>VLOOKUP(G1173,species.lookup!$A$2:$I$108,5,0)</f>
        <v>Carnivores</v>
      </c>
      <c r="O1173">
        <f>VLOOKUP(G1173,species.lookup!$A$2:$I$108,6,0)</f>
        <v>4.0500000000000001E-2</v>
      </c>
      <c r="P1173">
        <f>VLOOKUP(G1173,species.lookup!$A$2:$I$108,7,0)</f>
        <v>2.718</v>
      </c>
      <c r="Q1173">
        <f t="shared" si="18"/>
        <v>21.157045654464355</v>
      </c>
    </row>
    <row r="1174" spans="1:17" x14ac:dyDescent="0.2">
      <c r="A1174" s="32">
        <v>44144</v>
      </c>
      <c r="B1174" s="33">
        <v>0.40972222222222199</v>
      </c>
      <c r="C1174" t="s">
        <v>397</v>
      </c>
      <c r="D1174" t="s">
        <v>384</v>
      </c>
      <c r="E1174">
        <v>4</v>
      </c>
      <c r="F1174">
        <v>2.2000000000000002</v>
      </c>
      <c r="G1174" t="s">
        <v>178</v>
      </c>
      <c r="H1174">
        <v>15</v>
      </c>
      <c r="I1174">
        <v>20</v>
      </c>
      <c r="K1174" t="str">
        <f>VLOOKUP(G1174,species.lookup!$A$2:$I$108,2,0)</f>
        <v>White Grunt</v>
      </c>
      <c r="L1174" t="str">
        <f>VLOOKUP(G1174,species.lookup!$A$2:$I$108,3,0)</f>
        <v>Haemulon plumieri</v>
      </c>
      <c r="M1174" t="str">
        <f>VLOOKUP(G1174,species.lookup!$A$2:$I$108,4,0)</f>
        <v>Haemulidae</v>
      </c>
      <c r="N1174" t="str">
        <f>VLOOKUP(G1174,species.lookup!$A$2:$I$108,5,0)</f>
        <v>Carnivores</v>
      </c>
      <c r="O1174">
        <f>VLOOKUP(G1174,species.lookup!$A$2:$I$108,6,0)</f>
        <v>1.21E-2</v>
      </c>
      <c r="P1174">
        <f>VLOOKUP(G1174,species.lookup!$A$2:$I$108,7,0)</f>
        <v>3.1612</v>
      </c>
      <c r="Q1174">
        <f t="shared" si="18"/>
        <v>63.189520298695662</v>
      </c>
    </row>
    <row r="1175" spans="1:17" x14ac:dyDescent="0.2">
      <c r="A1175" s="32">
        <v>44144</v>
      </c>
      <c r="B1175" s="33">
        <v>0.40972222222222199</v>
      </c>
      <c r="C1175" t="s">
        <v>397</v>
      </c>
      <c r="D1175" t="s">
        <v>384</v>
      </c>
      <c r="E1175">
        <v>4</v>
      </c>
      <c r="F1175">
        <v>2.2000000000000002</v>
      </c>
      <c r="G1175" t="s">
        <v>334</v>
      </c>
      <c r="H1175">
        <v>15</v>
      </c>
      <c r="I1175">
        <v>1</v>
      </c>
      <c r="J1175" t="s">
        <v>387</v>
      </c>
      <c r="K1175" t="str">
        <f>VLOOKUP(G1175,species.lookup!$A$2:$I$108,2,0)</f>
        <v>Redband Parrotfish</v>
      </c>
      <c r="L1175" t="str">
        <f>VLOOKUP(G1175,species.lookup!$A$2:$I$108,3,0)</f>
        <v>Sparisoma aurofrenatum</v>
      </c>
      <c r="M1175" t="str">
        <f>VLOOKUP(G1175,species.lookup!$A$2:$I$108,4,0)</f>
        <v>Scaridae</v>
      </c>
      <c r="N1175" t="str">
        <f>VLOOKUP(G1175,species.lookup!$A$2:$I$108,5,0)</f>
        <v>Herbivores</v>
      </c>
      <c r="O1175">
        <f>VLOOKUP(G1175,species.lookup!$A$2:$I$108,6,0)</f>
        <v>4.5999999999999999E-3</v>
      </c>
      <c r="P1175">
        <f>VLOOKUP(G1175,species.lookup!$A$2:$I$108,7,0)</f>
        <v>3.4291</v>
      </c>
      <c r="Q1175">
        <f t="shared" si="18"/>
        <v>49.624068552709502</v>
      </c>
    </row>
    <row r="1176" spans="1:17" x14ac:dyDescent="0.2">
      <c r="A1176" s="32">
        <v>44144</v>
      </c>
      <c r="B1176" s="33">
        <v>0.40972222222222199</v>
      </c>
      <c r="C1176" t="s">
        <v>397</v>
      </c>
      <c r="D1176" t="s">
        <v>384</v>
      </c>
      <c r="E1176">
        <v>4</v>
      </c>
      <c r="F1176">
        <v>2.2000000000000002</v>
      </c>
      <c r="G1176" t="s">
        <v>346</v>
      </c>
      <c r="H1176">
        <v>16</v>
      </c>
      <c r="I1176">
        <v>1</v>
      </c>
      <c r="J1176" t="s">
        <v>387</v>
      </c>
      <c r="K1176" t="str">
        <f>VLOOKUP(G1176,species.lookup!$A$2:$I$108,2,0)</f>
        <v>Stoplight Parrotfish</v>
      </c>
      <c r="L1176" t="str">
        <f>VLOOKUP(G1176,species.lookup!$A$2:$I$108,3,0)</f>
        <v>Sparisoma viride</v>
      </c>
      <c r="M1176" t="str">
        <f>VLOOKUP(G1176,species.lookup!$A$2:$I$108,4,0)</f>
        <v>Scaridae</v>
      </c>
      <c r="N1176" t="str">
        <f>VLOOKUP(G1176,species.lookup!$A$2:$I$108,5,0)</f>
        <v>Herbivores</v>
      </c>
      <c r="O1176">
        <f>VLOOKUP(G1176,species.lookup!$A$2:$I$108,6,0)</f>
        <v>2.5000000000000001E-2</v>
      </c>
      <c r="P1176">
        <f>VLOOKUP(G1176,species.lookup!$A$2:$I$108,7,0)</f>
        <v>2.9214000000000002</v>
      </c>
      <c r="Q1176">
        <f t="shared" si="18"/>
        <v>82.348582143975179</v>
      </c>
    </row>
    <row r="1177" spans="1:17" x14ac:dyDescent="0.2">
      <c r="A1177" s="32">
        <v>44144</v>
      </c>
      <c r="B1177" s="33">
        <v>0.40972222222222199</v>
      </c>
      <c r="C1177" t="s">
        <v>397</v>
      </c>
      <c r="D1177" t="s">
        <v>384</v>
      </c>
      <c r="E1177">
        <v>4</v>
      </c>
      <c r="F1177">
        <v>2.2000000000000002</v>
      </c>
      <c r="G1177" t="s">
        <v>222</v>
      </c>
      <c r="H1177">
        <v>20</v>
      </c>
      <c r="I1177">
        <v>1</v>
      </c>
      <c r="K1177" t="str">
        <f>VLOOKUP(G1177,species.lookup!$A$2:$I$108,2,0)</f>
        <v>Longspine squirrelfish</v>
      </c>
      <c r="L1177" t="str">
        <f>VLOOKUP(G1177,species.lookup!$A$2:$I$108,3,0)</f>
        <v>Holocentrus rufus</v>
      </c>
      <c r="M1177" t="str">
        <f>VLOOKUP(G1177,species.lookup!$A$2:$I$108,4,0)</f>
        <v>Holocentridae</v>
      </c>
      <c r="N1177" t="str">
        <f>VLOOKUP(G1177,species.lookup!$A$2:$I$108,5,0)</f>
        <v>Carnivores</v>
      </c>
      <c r="O1177">
        <f>VLOOKUP(G1177,species.lookup!$A$2:$I$108,6,0)</f>
        <v>1.1480000000000001E-2</v>
      </c>
      <c r="P1177">
        <f>VLOOKUP(G1177,species.lookup!$A$2:$I$108,7,0)</f>
        <v>2.89</v>
      </c>
      <c r="Q1177">
        <f t="shared" si="18"/>
        <v>66.056958833921925</v>
      </c>
    </row>
    <row r="1178" spans="1:17" x14ac:dyDescent="0.2">
      <c r="A1178" s="32">
        <v>44144</v>
      </c>
      <c r="B1178" s="33">
        <v>0.40972222222222199</v>
      </c>
      <c r="C1178" t="s">
        <v>397</v>
      </c>
      <c r="D1178" t="s">
        <v>384</v>
      </c>
      <c r="E1178">
        <v>4</v>
      </c>
      <c r="F1178">
        <v>2.2000000000000002</v>
      </c>
      <c r="G1178" t="s">
        <v>256</v>
      </c>
      <c r="H1178">
        <v>16</v>
      </c>
      <c r="I1178">
        <v>1</v>
      </c>
      <c r="K1178" t="str">
        <f>VLOOKUP(G1178,species.lookup!$A$2:$I$108,2,0)</f>
        <v>Mahogany Snapper</v>
      </c>
      <c r="L1178" t="str">
        <f>VLOOKUP(G1178,species.lookup!$A$2:$I$108,3,0)</f>
        <v>Lutjanus mahogoni</v>
      </c>
      <c r="M1178" t="str">
        <f>VLOOKUP(G1178,species.lookup!$A$2:$I$108,4,0)</f>
        <v>Lutjanidae</v>
      </c>
      <c r="N1178" t="str">
        <f>VLOOKUP(G1178,species.lookup!$A$2:$I$108,5,0)</f>
        <v>Carnivores</v>
      </c>
      <c r="O1178">
        <f>VLOOKUP(G1178,species.lookup!$A$2:$I$108,6,0)</f>
        <v>4.2900000000000001E-2</v>
      </c>
      <c r="P1178">
        <f>VLOOKUP(G1178,species.lookup!$A$2:$I$108,7,0)</f>
        <v>2.7189999999999999</v>
      </c>
      <c r="Q1178">
        <f t="shared" si="18"/>
        <v>80.623105947970629</v>
      </c>
    </row>
    <row r="1179" spans="1:17" x14ac:dyDescent="0.2">
      <c r="A1179" s="32">
        <v>44144</v>
      </c>
      <c r="B1179" s="33">
        <v>0.40972222222222199</v>
      </c>
      <c r="C1179" t="s">
        <v>397</v>
      </c>
      <c r="D1179" t="s">
        <v>384</v>
      </c>
      <c r="E1179">
        <v>4</v>
      </c>
      <c r="F1179">
        <v>2.2000000000000002</v>
      </c>
      <c r="G1179" t="s">
        <v>365</v>
      </c>
      <c r="H1179">
        <v>5</v>
      </c>
      <c r="I1179">
        <v>2</v>
      </c>
      <c r="K1179" t="str">
        <f>VLOOKUP(G1179,species.lookup!$A$2:$I$108,2,0)</f>
        <v>3-spot Damselfish</v>
      </c>
      <c r="L1179" t="str">
        <f>VLOOKUP(G1179,species.lookup!$A$2:$I$108,3,0)</f>
        <v>Stegastes planifrons</v>
      </c>
      <c r="M1179" t="str">
        <f>VLOOKUP(G1179,species.lookup!$A$2:$I$108,4,0)</f>
        <v>Pomacentridae</v>
      </c>
      <c r="N1179" t="str">
        <f>VLOOKUP(G1179,species.lookup!$A$2:$I$108,5,0)</f>
        <v>Omnivores</v>
      </c>
      <c r="O1179">
        <f>VLOOKUP(G1179,species.lookup!$A$2:$I$108,6,0)</f>
        <v>2.188E-2</v>
      </c>
      <c r="P1179">
        <f>VLOOKUP(G1179,species.lookup!$A$2:$I$108,7,0)</f>
        <v>2.96</v>
      </c>
      <c r="Q1179">
        <f t="shared" si="18"/>
        <v>2.5644753591955127</v>
      </c>
    </row>
    <row r="1180" spans="1:17" x14ac:dyDescent="0.2">
      <c r="A1180" s="32">
        <v>44144</v>
      </c>
      <c r="B1180" s="33">
        <v>0.40972222222222199</v>
      </c>
      <c r="C1180" t="s">
        <v>397</v>
      </c>
      <c r="D1180" t="s">
        <v>384</v>
      </c>
      <c r="E1180">
        <v>4</v>
      </c>
      <c r="F1180">
        <v>2.2000000000000002</v>
      </c>
      <c r="G1180" t="s">
        <v>39</v>
      </c>
      <c r="H1180">
        <v>5</v>
      </c>
      <c r="I1180">
        <v>1</v>
      </c>
      <c r="K1180" t="str">
        <f>VLOOKUP(G1180,species.lookup!$A$2:$I$108,2,0)</f>
        <v>Blue Tang</v>
      </c>
      <c r="L1180" t="str">
        <f>VLOOKUP(G1180,species.lookup!$A$2:$I$108,3,0)</f>
        <v>Acanthurus coeruleus</v>
      </c>
      <c r="M1180" t="str">
        <f>VLOOKUP(G1180,species.lookup!$A$2:$I$108,4,0)</f>
        <v>Acanthuridae</v>
      </c>
      <c r="N1180" t="str">
        <f>VLOOKUP(G1180,species.lookup!$A$2:$I$108,5,0)</f>
        <v>Herbivores</v>
      </c>
      <c r="O1180">
        <f>VLOOKUP(G1180,species.lookup!$A$2:$I$108,6,0)</f>
        <v>4.1500000000000002E-2</v>
      </c>
      <c r="P1180">
        <f>VLOOKUP(G1180,species.lookup!$A$2:$I$108,7,0)</f>
        <v>2.8346</v>
      </c>
      <c r="Q1180">
        <f t="shared" si="18"/>
        <v>3.9751037756219527</v>
      </c>
    </row>
    <row r="1181" spans="1:17" x14ac:dyDescent="0.2">
      <c r="A1181" s="32">
        <v>44144</v>
      </c>
      <c r="B1181" s="33">
        <v>0.40972222222222199</v>
      </c>
      <c r="C1181" t="s">
        <v>397</v>
      </c>
      <c r="D1181" t="s">
        <v>384</v>
      </c>
      <c r="E1181">
        <v>4</v>
      </c>
      <c r="F1181">
        <v>2.2000000000000002</v>
      </c>
      <c r="G1181" t="s">
        <v>194</v>
      </c>
      <c r="H1181">
        <v>5</v>
      </c>
      <c r="I1181">
        <v>1</v>
      </c>
      <c r="K1181" t="str">
        <f>VLOOKUP(G1181,species.lookup!$A$2:$I$108,2,0)</f>
        <v>Yellowhead Wrasse</v>
      </c>
      <c r="L1181" t="str">
        <f>VLOOKUP(G1181,species.lookup!$A$2:$I$108,3,0)</f>
        <v>Halichoeres garnoti</v>
      </c>
      <c r="M1181" t="str">
        <f>VLOOKUP(G1181,species.lookup!$A$2:$I$108,4,0)</f>
        <v>Labridae</v>
      </c>
      <c r="N1181" t="str">
        <f>VLOOKUP(G1181,species.lookup!$A$2:$I$108,5,0)</f>
        <v>Carnivores</v>
      </c>
      <c r="O1181">
        <f>VLOOKUP(G1181,species.lookup!$A$2:$I$108,6,0)</f>
        <v>0.01</v>
      </c>
      <c r="P1181">
        <f>VLOOKUP(G1181,species.lookup!$A$2:$I$108,7,0)</f>
        <v>3.13</v>
      </c>
      <c r="Q1181">
        <f t="shared" si="18"/>
        <v>1.540905884130453</v>
      </c>
    </row>
    <row r="1182" spans="1:17" x14ac:dyDescent="0.2">
      <c r="A1182" s="32">
        <v>44144</v>
      </c>
      <c r="B1182" s="33">
        <v>0.40972222222222199</v>
      </c>
      <c r="C1182" t="s">
        <v>397</v>
      </c>
      <c r="D1182" t="s">
        <v>384</v>
      </c>
      <c r="E1182">
        <v>4</v>
      </c>
      <c r="F1182">
        <v>2.2000000000000002</v>
      </c>
      <c r="G1182" t="s">
        <v>359</v>
      </c>
      <c r="H1182">
        <v>6</v>
      </c>
      <c r="I1182">
        <v>2</v>
      </c>
      <c r="K1182" t="str">
        <f>VLOOKUP(G1182,species.lookup!$A$2:$I$108,2,0)</f>
        <v>Beaugregory</v>
      </c>
      <c r="L1182" t="str">
        <f>VLOOKUP(G1182,species.lookup!$A$2:$I$108,3,0)</f>
        <v>Stegastes leucostictus</v>
      </c>
      <c r="M1182" t="str">
        <f>VLOOKUP(G1182,species.lookup!$A$2:$I$108,4,0)</f>
        <v>Pomacentridae</v>
      </c>
      <c r="N1182" t="str">
        <f>VLOOKUP(G1182,species.lookup!$A$2:$I$108,5,0)</f>
        <v>Omnivores</v>
      </c>
      <c r="O1182">
        <f>VLOOKUP(G1182,species.lookup!$A$2:$I$108,6,0)</f>
        <v>1.9949999999999999E-2</v>
      </c>
      <c r="P1182">
        <f>VLOOKUP(G1182,species.lookup!$A$2:$I$108,7,0)</f>
        <v>2.95</v>
      </c>
      <c r="Q1182">
        <f t="shared" si="18"/>
        <v>3.9399352870820694</v>
      </c>
    </row>
    <row r="1183" spans="1:17" x14ac:dyDescent="0.2">
      <c r="A1183" s="32">
        <v>44144</v>
      </c>
      <c r="B1183" s="33">
        <v>0.40972222222222199</v>
      </c>
      <c r="C1183" t="s">
        <v>397</v>
      </c>
      <c r="D1183" t="s">
        <v>384</v>
      </c>
      <c r="E1183">
        <v>4</v>
      </c>
      <c r="F1183">
        <v>2.2000000000000002</v>
      </c>
      <c r="G1183" t="s">
        <v>50</v>
      </c>
      <c r="H1183">
        <v>15</v>
      </c>
      <c r="I1183">
        <v>1</v>
      </c>
      <c r="K1183" t="str">
        <f>VLOOKUP(G1183,species.lookup!$A$2:$I$108,2,0)</f>
        <v>Trumpet Fish</v>
      </c>
      <c r="L1183" t="str">
        <f>VLOOKUP(G1183,species.lookup!$A$2:$I$108,3,0)</f>
        <v>Aulostomus maculatus</v>
      </c>
      <c r="M1183" t="str">
        <f>VLOOKUP(G1183,species.lookup!$A$2:$I$108,4,0)</f>
        <v>Aulostomidae</v>
      </c>
      <c r="N1183" t="str">
        <f>VLOOKUP(G1183,species.lookup!$A$2:$I$108,5,0)</f>
        <v>Carnivores</v>
      </c>
      <c r="O1183">
        <f>VLOOKUP(G1183,species.lookup!$A$2:$I$108,6,0)</f>
        <v>1E-4</v>
      </c>
      <c r="P1183">
        <f>VLOOKUP(G1183,species.lookup!$A$2:$I$108,7,0)</f>
        <v>3.5539999999999998</v>
      </c>
      <c r="Q1183">
        <f t="shared" si="18"/>
        <v>1.5129630952555244</v>
      </c>
    </row>
    <row r="1184" spans="1:17" x14ac:dyDescent="0.2">
      <c r="A1184" s="32">
        <v>44144</v>
      </c>
      <c r="B1184" s="33">
        <v>0.40972222222222199</v>
      </c>
      <c r="C1184" t="s">
        <v>397</v>
      </c>
      <c r="D1184" t="s">
        <v>384</v>
      </c>
      <c r="E1184">
        <v>4</v>
      </c>
      <c r="F1184">
        <v>2.2000000000000002</v>
      </c>
      <c r="G1184" t="s">
        <v>346</v>
      </c>
      <c r="H1184">
        <v>5</v>
      </c>
      <c r="I1184">
        <v>1</v>
      </c>
      <c r="J1184" t="s">
        <v>385</v>
      </c>
      <c r="K1184" t="str">
        <f>VLOOKUP(G1184,species.lookup!$A$2:$I$108,2,0)</f>
        <v>Stoplight Parrotfish</v>
      </c>
      <c r="L1184" t="str">
        <f>VLOOKUP(G1184,species.lookup!$A$2:$I$108,3,0)</f>
        <v>Sparisoma viride</v>
      </c>
      <c r="M1184" t="str">
        <f>VLOOKUP(G1184,species.lookup!$A$2:$I$108,4,0)</f>
        <v>Scaridae</v>
      </c>
      <c r="N1184" t="str">
        <f>VLOOKUP(G1184,species.lookup!$A$2:$I$108,5,0)</f>
        <v>Herbivores</v>
      </c>
      <c r="O1184">
        <f>VLOOKUP(G1184,species.lookup!$A$2:$I$108,6,0)</f>
        <v>2.5000000000000001E-2</v>
      </c>
      <c r="P1184">
        <f>VLOOKUP(G1184,species.lookup!$A$2:$I$108,7,0)</f>
        <v>2.9214000000000002</v>
      </c>
      <c r="Q1184">
        <f t="shared" si="18"/>
        <v>2.7536642058777425</v>
      </c>
    </row>
    <row r="1185" spans="1:17" x14ac:dyDescent="0.2">
      <c r="A1185" s="32">
        <v>44144</v>
      </c>
      <c r="B1185" s="33">
        <v>0.40972222222222199</v>
      </c>
      <c r="C1185" t="s">
        <v>397</v>
      </c>
      <c r="D1185" t="s">
        <v>384</v>
      </c>
      <c r="E1185">
        <v>4</v>
      </c>
      <c r="F1185">
        <v>2.2000000000000002</v>
      </c>
      <c r="G1185" t="s">
        <v>365</v>
      </c>
      <c r="H1185">
        <v>3</v>
      </c>
      <c r="I1185">
        <v>1</v>
      </c>
      <c r="K1185" t="str">
        <f>VLOOKUP(G1185,species.lookup!$A$2:$I$108,2,0)</f>
        <v>3-spot Damselfish</v>
      </c>
      <c r="L1185" t="str">
        <f>VLOOKUP(G1185,species.lookup!$A$2:$I$108,3,0)</f>
        <v>Stegastes planifrons</v>
      </c>
      <c r="M1185" t="str">
        <f>VLOOKUP(G1185,species.lookup!$A$2:$I$108,4,0)</f>
        <v>Pomacentridae</v>
      </c>
      <c r="N1185" t="str">
        <f>VLOOKUP(G1185,species.lookup!$A$2:$I$108,5,0)</f>
        <v>Omnivores</v>
      </c>
      <c r="O1185">
        <f>VLOOKUP(G1185,species.lookup!$A$2:$I$108,6,0)</f>
        <v>2.188E-2</v>
      </c>
      <c r="P1185">
        <f>VLOOKUP(G1185,species.lookup!$A$2:$I$108,7,0)</f>
        <v>2.96</v>
      </c>
      <c r="Q1185">
        <f t="shared" si="18"/>
        <v>0.56536150138828423</v>
      </c>
    </row>
    <row r="1186" spans="1:17" x14ac:dyDescent="0.2">
      <c r="A1186" s="32">
        <v>44144</v>
      </c>
      <c r="B1186" s="33">
        <v>0.40972222222222199</v>
      </c>
      <c r="C1186" t="s">
        <v>397</v>
      </c>
      <c r="D1186" t="s">
        <v>384</v>
      </c>
      <c r="E1186">
        <v>4</v>
      </c>
      <c r="F1186">
        <v>2.2000000000000002</v>
      </c>
      <c r="G1186" t="s">
        <v>365</v>
      </c>
      <c r="H1186">
        <v>8</v>
      </c>
      <c r="I1186">
        <v>10</v>
      </c>
      <c r="K1186" t="str">
        <f>VLOOKUP(G1186,species.lookup!$A$2:$I$108,2,0)</f>
        <v>3-spot Damselfish</v>
      </c>
      <c r="L1186" t="str">
        <f>VLOOKUP(G1186,species.lookup!$A$2:$I$108,3,0)</f>
        <v>Stegastes planifrons</v>
      </c>
      <c r="M1186" t="str">
        <f>VLOOKUP(G1186,species.lookup!$A$2:$I$108,4,0)</f>
        <v>Pomacentridae</v>
      </c>
      <c r="N1186" t="str">
        <f>VLOOKUP(G1186,species.lookup!$A$2:$I$108,5,0)</f>
        <v>Omnivores</v>
      </c>
      <c r="O1186">
        <f>VLOOKUP(G1186,species.lookup!$A$2:$I$108,6,0)</f>
        <v>2.188E-2</v>
      </c>
      <c r="P1186">
        <f>VLOOKUP(G1186,species.lookup!$A$2:$I$108,7,0)</f>
        <v>2.96</v>
      </c>
      <c r="Q1186">
        <f t="shared" si="18"/>
        <v>10.308457367384195</v>
      </c>
    </row>
    <row r="1187" spans="1:17" x14ac:dyDescent="0.2">
      <c r="A1187" s="32">
        <v>44144</v>
      </c>
      <c r="B1187" s="33">
        <v>0.40972222222222199</v>
      </c>
      <c r="C1187" t="s">
        <v>397</v>
      </c>
      <c r="D1187" t="s">
        <v>384</v>
      </c>
      <c r="E1187">
        <v>4</v>
      </c>
      <c r="F1187">
        <v>2.2000000000000002</v>
      </c>
      <c r="G1187" t="s">
        <v>365</v>
      </c>
      <c r="H1187">
        <v>12</v>
      </c>
      <c r="I1187">
        <v>10</v>
      </c>
      <c r="K1187" t="str">
        <f>VLOOKUP(G1187,species.lookup!$A$2:$I$108,2,0)</f>
        <v>3-spot Damselfish</v>
      </c>
      <c r="L1187" t="str">
        <f>VLOOKUP(G1187,species.lookup!$A$2:$I$108,3,0)</f>
        <v>Stegastes planifrons</v>
      </c>
      <c r="M1187" t="str">
        <f>VLOOKUP(G1187,species.lookup!$A$2:$I$108,4,0)</f>
        <v>Pomacentridae</v>
      </c>
      <c r="N1187" t="str">
        <f>VLOOKUP(G1187,species.lookup!$A$2:$I$108,5,0)</f>
        <v>Omnivores</v>
      </c>
      <c r="O1187">
        <f>VLOOKUP(G1187,species.lookup!$A$2:$I$108,6,0)</f>
        <v>2.188E-2</v>
      </c>
      <c r="P1187">
        <f>VLOOKUP(G1187,species.lookup!$A$2:$I$108,7,0)</f>
        <v>2.96</v>
      </c>
      <c r="Q1187">
        <f t="shared" si="18"/>
        <v>34.231332579369578</v>
      </c>
    </row>
    <row r="1188" spans="1:17" x14ac:dyDescent="0.2">
      <c r="A1188" s="32">
        <v>44144</v>
      </c>
      <c r="B1188" s="33">
        <v>0.40972222222222199</v>
      </c>
      <c r="C1188" t="s">
        <v>397</v>
      </c>
      <c r="D1188" t="s">
        <v>384</v>
      </c>
      <c r="E1188">
        <v>4</v>
      </c>
      <c r="F1188">
        <v>2.2000000000000002</v>
      </c>
      <c r="G1188" t="s">
        <v>318</v>
      </c>
      <c r="H1188">
        <v>10</v>
      </c>
      <c r="I1188">
        <v>3</v>
      </c>
      <c r="J1188" t="s">
        <v>385</v>
      </c>
      <c r="K1188" t="str">
        <f>VLOOKUP(G1188,species.lookup!$A$2:$I$108,2,0)</f>
        <v>Striped Parrotfish</v>
      </c>
      <c r="L1188" t="str">
        <f>VLOOKUP(G1188,species.lookup!$A$2:$I$108,3,0)</f>
        <v>Scarus iserti</v>
      </c>
      <c r="M1188" t="str">
        <f>VLOOKUP(G1188,species.lookup!$A$2:$I$108,4,0)</f>
        <v>Scaridae</v>
      </c>
      <c r="N1188" t="str">
        <f>VLOOKUP(G1188,species.lookup!$A$2:$I$108,5,0)</f>
        <v>Herbivores</v>
      </c>
      <c r="O1188">
        <f>VLOOKUP(G1188,species.lookup!$A$2:$I$108,6,0)</f>
        <v>1.47E-2</v>
      </c>
      <c r="P1188">
        <f>VLOOKUP(G1188,species.lookup!$A$2:$I$108,7,0)</f>
        <v>3.0548000000000002</v>
      </c>
      <c r="Q1188">
        <f t="shared" si="18"/>
        <v>16.676977189904147</v>
      </c>
    </row>
    <row r="1189" spans="1:17" x14ac:dyDescent="0.2">
      <c r="A1189" s="32">
        <v>44144</v>
      </c>
      <c r="B1189" s="33">
        <v>0.40972222222222199</v>
      </c>
      <c r="C1189" t="s">
        <v>397</v>
      </c>
      <c r="D1189" t="s">
        <v>384</v>
      </c>
      <c r="E1189">
        <v>4</v>
      </c>
      <c r="F1189">
        <v>2.2000000000000002</v>
      </c>
      <c r="G1189" t="s">
        <v>318</v>
      </c>
      <c r="H1189">
        <v>6</v>
      </c>
      <c r="I1189">
        <v>5</v>
      </c>
      <c r="J1189" t="s">
        <v>385</v>
      </c>
      <c r="K1189" t="str">
        <f>VLOOKUP(G1189,species.lookup!$A$2:$I$108,2,0)</f>
        <v>Striped Parrotfish</v>
      </c>
      <c r="L1189" t="str">
        <f>VLOOKUP(G1189,species.lookup!$A$2:$I$108,3,0)</f>
        <v>Scarus iserti</v>
      </c>
      <c r="M1189" t="str">
        <f>VLOOKUP(G1189,species.lookup!$A$2:$I$108,4,0)</f>
        <v>Scaridae</v>
      </c>
      <c r="N1189" t="str">
        <f>VLOOKUP(G1189,species.lookup!$A$2:$I$108,5,0)</f>
        <v>Herbivores</v>
      </c>
      <c r="O1189">
        <f>VLOOKUP(G1189,species.lookup!$A$2:$I$108,6,0)</f>
        <v>1.47E-2</v>
      </c>
      <c r="P1189">
        <f>VLOOKUP(G1189,species.lookup!$A$2:$I$108,7,0)</f>
        <v>3.0548000000000002</v>
      </c>
      <c r="Q1189">
        <f t="shared" si="18"/>
        <v>3.5027873644931384</v>
      </c>
    </row>
    <row r="1190" spans="1:17" x14ac:dyDescent="0.2">
      <c r="A1190" s="32">
        <v>44144</v>
      </c>
      <c r="B1190" s="33">
        <v>0.40972222222222199</v>
      </c>
      <c r="C1190" t="s">
        <v>397</v>
      </c>
      <c r="D1190" t="s">
        <v>384</v>
      </c>
      <c r="E1190">
        <v>4</v>
      </c>
      <c r="F1190">
        <v>2.2000000000000002</v>
      </c>
      <c r="G1190" t="s">
        <v>203</v>
      </c>
      <c r="H1190">
        <v>6</v>
      </c>
      <c r="I1190">
        <v>1</v>
      </c>
      <c r="K1190" t="str">
        <f>VLOOKUP(G1190,species.lookup!$A$2:$I$108,2,0)</f>
        <v>Puddingwife</v>
      </c>
      <c r="L1190" t="str">
        <f>VLOOKUP(G1190,species.lookup!$A$2:$I$108,3,0)</f>
        <v>Halichoeres radiatus</v>
      </c>
      <c r="M1190" t="str">
        <f>VLOOKUP(G1190,species.lookup!$A$2:$I$108,4,0)</f>
        <v>Labridae</v>
      </c>
      <c r="N1190" t="str">
        <f>VLOOKUP(G1190,species.lookup!$A$2:$I$108,5,0)</f>
        <v>Carnivores</v>
      </c>
      <c r="O1190">
        <f>VLOOKUP(G1190,species.lookup!$A$2:$I$108,6,0)</f>
        <v>1.3100000000000001E-2</v>
      </c>
      <c r="P1190">
        <f>VLOOKUP(G1190,species.lookup!$A$2:$I$108,7,0)</f>
        <v>3.0379999999999998</v>
      </c>
      <c r="Q1190">
        <f t="shared" si="18"/>
        <v>3.0289687611593323</v>
      </c>
    </row>
    <row r="1191" spans="1:17" x14ac:dyDescent="0.2">
      <c r="A1191" s="32">
        <v>44144</v>
      </c>
      <c r="B1191" s="33">
        <v>0.40972222222222199</v>
      </c>
      <c r="C1191" t="s">
        <v>397</v>
      </c>
      <c r="D1191" t="s">
        <v>384</v>
      </c>
      <c r="E1191">
        <v>4</v>
      </c>
      <c r="F1191">
        <v>2.2000000000000002</v>
      </c>
      <c r="G1191" t="s">
        <v>324</v>
      </c>
      <c r="H1191">
        <v>3</v>
      </c>
      <c r="I1191">
        <v>2</v>
      </c>
      <c r="J1191" t="s">
        <v>385</v>
      </c>
      <c r="K1191" t="str">
        <f>VLOOKUP(G1191,species.lookup!$A$2:$I$108,2,0)</f>
        <v>Queen Parrotfish</v>
      </c>
      <c r="L1191" t="str">
        <f>VLOOKUP(G1191,species.lookup!$A$2:$I$108,3,0)</f>
        <v>Scarus vetula</v>
      </c>
      <c r="M1191" t="str">
        <f>VLOOKUP(G1191,species.lookup!$A$2:$I$108,4,0)</f>
        <v>Scaridae</v>
      </c>
      <c r="N1191" t="str">
        <f>VLOOKUP(G1191,species.lookup!$A$2:$I$108,5,0)</f>
        <v>Herbivores</v>
      </c>
      <c r="O1191">
        <f>VLOOKUP(G1191,species.lookup!$A$2:$I$108,6,0)</f>
        <v>2.5000000000000001E-2</v>
      </c>
      <c r="P1191">
        <f>VLOOKUP(G1191,species.lookup!$A$2:$I$108,7,0)</f>
        <v>2.9214000000000002</v>
      </c>
      <c r="Q1191">
        <f t="shared" si="18"/>
        <v>0.61915878909606581</v>
      </c>
    </row>
    <row r="1192" spans="1:17" x14ac:dyDescent="0.2">
      <c r="A1192" s="32">
        <v>44144</v>
      </c>
      <c r="B1192" s="33">
        <v>0.40972222222222199</v>
      </c>
      <c r="C1192" t="s">
        <v>397</v>
      </c>
      <c r="D1192" t="s">
        <v>384</v>
      </c>
      <c r="E1192">
        <v>4</v>
      </c>
      <c r="F1192">
        <v>2.2000000000000002</v>
      </c>
      <c r="G1192" t="s">
        <v>324</v>
      </c>
      <c r="H1192">
        <v>5</v>
      </c>
      <c r="I1192">
        <v>2</v>
      </c>
      <c r="J1192" t="s">
        <v>385</v>
      </c>
      <c r="K1192" t="str">
        <f>VLOOKUP(G1192,species.lookup!$A$2:$I$108,2,0)</f>
        <v>Queen Parrotfish</v>
      </c>
      <c r="L1192" t="str">
        <f>VLOOKUP(G1192,species.lookup!$A$2:$I$108,3,0)</f>
        <v>Scarus vetula</v>
      </c>
      <c r="M1192" t="str">
        <f>VLOOKUP(G1192,species.lookup!$A$2:$I$108,4,0)</f>
        <v>Scaridae</v>
      </c>
      <c r="N1192" t="str">
        <f>VLOOKUP(G1192,species.lookup!$A$2:$I$108,5,0)</f>
        <v>Herbivores</v>
      </c>
      <c r="O1192">
        <f>VLOOKUP(G1192,species.lookup!$A$2:$I$108,6,0)</f>
        <v>2.5000000000000001E-2</v>
      </c>
      <c r="P1192">
        <f>VLOOKUP(G1192,species.lookup!$A$2:$I$108,7,0)</f>
        <v>2.9214000000000002</v>
      </c>
      <c r="Q1192">
        <f t="shared" si="18"/>
        <v>2.7536642058777425</v>
      </c>
    </row>
    <row r="1193" spans="1:17" x14ac:dyDescent="0.2">
      <c r="A1193" s="32">
        <v>44144</v>
      </c>
      <c r="B1193" s="33">
        <v>0.40972222222222199</v>
      </c>
      <c r="C1193" t="s">
        <v>397</v>
      </c>
      <c r="D1193" t="s">
        <v>384</v>
      </c>
      <c r="E1193">
        <v>4</v>
      </c>
      <c r="F1193">
        <v>2.2000000000000002</v>
      </c>
      <c r="G1193" t="s">
        <v>15</v>
      </c>
      <c r="H1193">
        <v>12</v>
      </c>
      <c r="I1193">
        <v>3</v>
      </c>
      <c r="K1193" t="str">
        <f>VLOOKUP(G1193,species.lookup!$A$2:$I$108,2,0)</f>
        <v>Sergeant Major</v>
      </c>
      <c r="L1193" t="str">
        <f>VLOOKUP(G1193,species.lookup!$A$2:$I$108,3,0)</f>
        <v>Abudefduf saxatilis</v>
      </c>
      <c r="M1193" t="str">
        <f>VLOOKUP(G1193,species.lookup!$A$2:$I$108,4,0)</f>
        <v>Pomacentridae</v>
      </c>
      <c r="N1193" t="str">
        <f>VLOOKUP(G1193,species.lookup!$A$2:$I$108,5,0)</f>
        <v>Carnivores</v>
      </c>
      <c r="O1193">
        <f>VLOOKUP(G1193,species.lookup!$A$2:$I$108,6,0)</f>
        <v>1.8200000000000001E-2</v>
      </c>
      <c r="P1193">
        <f>VLOOKUP(G1193,species.lookup!$A$2:$I$108,7,0)</f>
        <v>3.05</v>
      </c>
      <c r="Q1193">
        <f t="shared" si="18"/>
        <v>35.610181599509723</v>
      </c>
    </row>
    <row r="1194" spans="1:17" x14ac:dyDescent="0.2">
      <c r="A1194" s="32">
        <v>44144</v>
      </c>
      <c r="B1194" s="33">
        <v>0.40972222222222199</v>
      </c>
      <c r="C1194" t="s">
        <v>397</v>
      </c>
      <c r="D1194" t="s">
        <v>384</v>
      </c>
      <c r="E1194">
        <v>4</v>
      </c>
      <c r="F1194">
        <v>2.2000000000000002</v>
      </c>
      <c r="G1194" t="s">
        <v>374</v>
      </c>
      <c r="H1194">
        <v>10</v>
      </c>
      <c r="I1194">
        <v>2</v>
      </c>
      <c r="K1194" t="str">
        <f>VLOOKUP(G1194,species.lookup!$A$2:$I$108,2,0)</f>
        <v>Bluehead Wrasse</v>
      </c>
      <c r="L1194" t="str">
        <f>VLOOKUP(G1194,species.lookup!$A$2:$I$108,3,0)</f>
        <v>Thalassoma bifasciatum</v>
      </c>
      <c r="M1194" t="str">
        <f>VLOOKUP(G1194,species.lookup!$A$2:$I$108,4,0)</f>
        <v>Labridae</v>
      </c>
      <c r="N1194" t="str">
        <f>VLOOKUP(G1194,species.lookup!$A$2:$I$108,5,0)</f>
        <v>Carnivores</v>
      </c>
      <c r="O1194">
        <f>VLOOKUP(G1194,species.lookup!$A$2:$I$108,6,0)</f>
        <v>8.9099999999999995E-3</v>
      </c>
      <c r="P1194">
        <f>VLOOKUP(G1194,species.lookup!$A$2:$I$108,7,0)</f>
        <v>3.01</v>
      </c>
      <c r="Q1194">
        <f t="shared" si="18"/>
        <v>9.1175405612215243</v>
      </c>
    </row>
    <row r="1195" spans="1:17" x14ac:dyDescent="0.2">
      <c r="A1195" s="32">
        <v>44144</v>
      </c>
      <c r="B1195" s="33">
        <v>0.40972222222222199</v>
      </c>
      <c r="C1195" t="s">
        <v>397</v>
      </c>
      <c r="D1195" t="s">
        <v>384</v>
      </c>
      <c r="E1195">
        <v>4</v>
      </c>
      <c r="F1195">
        <v>2.2000000000000002</v>
      </c>
      <c r="G1195" t="s">
        <v>374</v>
      </c>
      <c r="H1195">
        <v>5</v>
      </c>
      <c r="I1195">
        <v>20</v>
      </c>
      <c r="K1195" t="str">
        <f>VLOOKUP(G1195,species.lookup!$A$2:$I$108,2,0)</f>
        <v>Bluehead Wrasse</v>
      </c>
      <c r="L1195" t="str">
        <f>VLOOKUP(G1195,species.lookup!$A$2:$I$108,3,0)</f>
        <v>Thalassoma bifasciatum</v>
      </c>
      <c r="M1195" t="str">
        <f>VLOOKUP(G1195,species.lookup!$A$2:$I$108,4,0)</f>
        <v>Labridae</v>
      </c>
      <c r="N1195" t="str">
        <f>VLOOKUP(G1195,species.lookup!$A$2:$I$108,5,0)</f>
        <v>Carnivores</v>
      </c>
      <c r="O1195">
        <f>VLOOKUP(G1195,species.lookup!$A$2:$I$108,6,0)</f>
        <v>8.9099999999999995E-3</v>
      </c>
      <c r="P1195">
        <f>VLOOKUP(G1195,species.lookup!$A$2:$I$108,7,0)</f>
        <v>3.01</v>
      </c>
      <c r="Q1195">
        <f t="shared" si="18"/>
        <v>1.1318201385239828</v>
      </c>
    </row>
    <row r="1196" spans="1:17" x14ac:dyDescent="0.2">
      <c r="A1196" s="32">
        <v>44144</v>
      </c>
      <c r="B1196" s="33">
        <v>0.40972222222222199</v>
      </c>
      <c r="C1196" t="s">
        <v>397</v>
      </c>
      <c r="D1196" t="s">
        <v>384</v>
      </c>
      <c r="E1196">
        <v>4</v>
      </c>
      <c r="F1196">
        <v>2.2000000000000002</v>
      </c>
      <c r="G1196" t="s">
        <v>318</v>
      </c>
      <c r="H1196">
        <v>10</v>
      </c>
      <c r="I1196">
        <v>2</v>
      </c>
      <c r="J1196" t="s">
        <v>385</v>
      </c>
      <c r="K1196" t="str">
        <f>VLOOKUP(G1196,species.lookup!$A$2:$I$108,2,0)</f>
        <v>Striped Parrotfish</v>
      </c>
      <c r="L1196" t="str">
        <f>VLOOKUP(G1196,species.lookup!$A$2:$I$108,3,0)</f>
        <v>Scarus iserti</v>
      </c>
      <c r="M1196" t="str">
        <f>VLOOKUP(G1196,species.lookup!$A$2:$I$108,4,0)</f>
        <v>Scaridae</v>
      </c>
      <c r="N1196" t="str">
        <f>VLOOKUP(G1196,species.lookup!$A$2:$I$108,5,0)</f>
        <v>Herbivores</v>
      </c>
      <c r="O1196">
        <f>VLOOKUP(G1196,species.lookup!$A$2:$I$108,6,0)</f>
        <v>1.47E-2</v>
      </c>
      <c r="P1196">
        <f>VLOOKUP(G1196,species.lookup!$A$2:$I$108,7,0)</f>
        <v>3.0548000000000002</v>
      </c>
      <c r="Q1196">
        <f t="shared" si="18"/>
        <v>16.676977189904147</v>
      </c>
    </row>
    <row r="1197" spans="1:17" x14ac:dyDescent="0.2">
      <c r="A1197" s="32">
        <v>44144</v>
      </c>
      <c r="B1197" s="33">
        <v>0.40972222222222199</v>
      </c>
      <c r="C1197" t="s">
        <v>397</v>
      </c>
      <c r="D1197" t="s">
        <v>384</v>
      </c>
      <c r="E1197">
        <v>4</v>
      </c>
      <c r="F1197">
        <v>2.2000000000000002</v>
      </c>
      <c r="G1197" t="s">
        <v>318</v>
      </c>
      <c r="H1197">
        <v>8</v>
      </c>
      <c r="I1197">
        <v>2</v>
      </c>
      <c r="J1197" t="s">
        <v>385</v>
      </c>
      <c r="K1197" t="str">
        <f>VLOOKUP(G1197,species.lookup!$A$2:$I$108,2,0)</f>
        <v>Striped Parrotfish</v>
      </c>
      <c r="L1197" t="str">
        <f>VLOOKUP(G1197,species.lookup!$A$2:$I$108,3,0)</f>
        <v>Scarus iserti</v>
      </c>
      <c r="M1197" t="str">
        <f>VLOOKUP(G1197,species.lookup!$A$2:$I$108,4,0)</f>
        <v>Scaridae</v>
      </c>
      <c r="N1197" t="str">
        <f>VLOOKUP(G1197,species.lookup!$A$2:$I$108,5,0)</f>
        <v>Herbivores</v>
      </c>
      <c r="O1197">
        <f>VLOOKUP(G1197,species.lookup!$A$2:$I$108,6,0)</f>
        <v>1.47E-2</v>
      </c>
      <c r="P1197">
        <f>VLOOKUP(G1197,species.lookup!$A$2:$I$108,7,0)</f>
        <v>3.0548000000000002</v>
      </c>
      <c r="Q1197">
        <f t="shared" si="18"/>
        <v>8.4348356905685886</v>
      </c>
    </row>
    <row r="1198" spans="1:17" x14ac:dyDescent="0.2">
      <c r="A1198" s="32">
        <v>44144</v>
      </c>
      <c r="B1198" s="33">
        <v>0.40972222222222199</v>
      </c>
      <c r="C1198" t="s">
        <v>397</v>
      </c>
      <c r="D1198" t="s">
        <v>384</v>
      </c>
      <c r="E1198">
        <v>4</v>
      </c>
      <c r="F1198">
        <v>2.2000000000000002</v>
      </c>
      <c r="G1198" t="s">
        <v>318</v>
      </c>
      <c r="H1198">
        <v>5</v>
      </c>
      <c r="I1198">
        <v>2</v>
      </c>
      <c r="J1198" t="s">
        <v>385</v>
      </c>
      <c r="K1198" t="str">
        <f>VLOOKUP(G1198,species.lookup!$A$2:$I$108,2,0)</f>
        <v>Striped Parrotfish</v>
      </c>
      <c r="L1198" t="str">
        <f>VLOOKUP(G1198,species.lookup!$A$2:$I$108,3,0)</f>
        <v>Scarus iserti</v>
      </c>
      <c r="M1198" t="str">
        <f>VLOOKUP(G1198,species.lookup!$A$2:$I$108,4,0)</f>
        <v>Scaridae</v>
      </c>
      <c r="N1198" t="str">
        <f>VLOOKUP(G1198,species.lookup!$A$2:$I$108,5,0)</f>
        <v>Herbivores</v>
      </c>
      <c r="O1198">
        <f>VLOOKUP(G1198,species.lookup!$A$2:$I$108,6,0)</f>
        <v>1.47E-2</v>
      </c>
      <c r="P1198">
        <f>VLOOKUP(G1198,species.lookup!$A$2:$I$108,7,0)</f>
        <v>3.0548000000000002</v>
      </c>
      <c r="Q1198">
        <f t="shared" si="18"/>
        <v>2.0069238957862789</v>
      </c>
    </row>
    <row r="1199" spans="1:17" x14ac:dyDescent="0.2">
      <c r="A1199" s="32">
        <v>44144</v>
      </c>
      <c r="B1199" s="33">
        <v>0.40972222222222199</v>
      </c>
      <c r="C1199" t="s">
        <v>397</v>
      </c>
      <c r="D1199" t="s">
        <v>384</v>
      </c>
      <c r="E1199">
        <v>4</v>
      </c>
      <c r="F1199">
        <v>2.2000000000000002</v>
      </c>
      <c r="G1199" t="s">
        <v>359</v>
      </c>
      <c r="H1199">
        <v>6</v>
      </c>
      <c r="I1199">
        <v>2</v>
      </c>
      <c r="K1199" t="str">
        <f>VLOOKUP(G1199,species.lookup!$A$2:$I$108,2,0)</f>
        <v>Beaugregory</v>
      </c>
      <c r="L1199" t="str">
        <f>VLOOKUP(G1199,species.lookup!$A$2:$I$108,3,0)</f>
        <v>Stegastes leucostictus</v>
      </c>
      <c r="M1199" t="str">
        <f>VLOOKUP(G1199,species.lookup!$A$2:$I$108,4,0)</f>
        <v>Pomacentridae</v>
      </c>
      <c r="N1199" t="str">
        <f>VLOOKUP(G1199,species.lookup!$A$2:$I$108,5,0)</f>
        <v>Omnivores</v>
      </c>
      <c r="O1199">
        <f>VLOOKUP(G1199,species.lookup!$A$2:$I$108,6,0)</f>
        <v>1.9949999999999999E-2</v>
      </c>
      <c r="P1199">
        <f>VLOOKUP(G1199,species.lookup!$A$2:$I$108,7,0)</f>
        <v>2.95</v>
      </c>
      <c r="Q1199">
        <f t="shared" si="18"/>
        <v>3.9399352870820694</v>
      </c>
    </row>
    <row r="1200" spans="1:17" x14ac:dyDescent="0.2">
      <c r="A1200" s="32">
        <v>44144</v>
      </c>
      <c r="B1200" s="33">
        <v>0.40972222222222199</v>
      </c>
      <c r="C1200" t="s">
        <v>397</v>
      </c>
      <c r="D1200" t="s">
        <v>384</v>
      </c>
      <c r="E1200">
        <v>4</v>
      </c>
      <c r="F1200">
        <v>2.2000000000000002</v>
      </c>
      <c r="G1200" t="s">
        <v>324</v>
      </c>
      <c r="H1200">
        <v>3</v>
      </c>
      <c r="I1200">
        <v>3</v>
      </c>
      <c r="J1200" t="s">
        <v>385</v>
      </c>
      <c r="K1200" t="str">
        <f>VLOOKUP(G1200,species.lookup!$A$2:$I$108,2,0)</f>
        <v>Queen Parrotfish</v>
      </c>
      <c r="L1200" t="str">
        <f>VLOOKUP(G1200,species.lookup!$A$2:$I$108,3,0)</f>
        <v>Scarus vetula</v>
      </c>
      <c r="M1200" t="str">
        <f>VLOOKUP(G1200,species.lookup!$A$2:$I$108,4,0)</f>
        <v>Scaridae</v>
      </c>
      <c r="N1200" t="str">
        <f>VLOOKUP(G1200,species.lookup!$A$2:$I$108,5,0)</f>
        <v>Herbivores</v>
      </c>
      <c r="O1200">
        <f>VLOOKUP(G1200,species.lookup!$A$2:$I$108,6,0)</f>
        <v>2.5000000000000001E-2</v>
      </c>
      <c r="P1200">
        <f>VLOOKUP(G1200,species.lookup!$A$2:$I$108,7,0)</f>
        <v>2.9214000000000002</v>
      </c>
      <c r="Q1200">
        <f t="shared" si="18"/>
        <v>0.61915878909606581</v>
      </c>
    </row>
    <row r="1201" spans="1:17" x14ac:dyDescent="0.2">
      <c r="A1201" s="32">
        <v>44144</v>
      </c>
      <c r="B1201" s="33">
        <v>0.40972222222222199</v>
      </c>
      <c r="C1201" t="s">
        <v>397</v>
      </c>
      <c r="D1201" t="s">
        <v>384</v>
      </c>
      <c r="E1201">
        <v>4</v>
      </c>
      <c r="F1201">
        <v>2.2000000000000002</v>
      </c>
      <c r="G1201" t="s">
        <v>324</v>
      </c>
      <c r="H1201">
        <v>5</v>
      </c>
      <c r="I1201">
        <v>1</v>
      </c>
      <c r="J1201" t="s">
        <v>385</v>
      </c>
      <c r="K1201" t="str">
        <f>VLOOKUP(G1201,species.lookup!$A$2:$I$108,2,0)</f>
        <v>Queen Parrotfish</v>
      </c>
      <c r="L1201" t="str">
        <f>VLOOKUP(G1201,species.lookup!$A$2:$I$108,3,0)</f>
        <v>Scarus vetula</v>
      </c>
      <c r="M1201" t="str">
        <f>VLOOKUP(G1201,species.lookup!$A$2:$I$108,4,0)</f>
        <v>Scaridae</v>
      </c>
      <c r="N1201" t="str">
        <f>VLOOKUP(G1201,species.lookup!$A$2:$I$108,5,0)</f>
        <v>Herbivores</v>
      </c>
      <c r="O1201">
        <f>VLOOKUP(G1201,species.lookup!$A$2:$I$108,6,0)</f>
        <v>2.5000000000000001E-2</v>
      </c>
      <c r="P1201">
        <f>VLOOKUP(G1201,species.lookup!$A$2:$I$108,7,0)</f>
        <v>2.9214000000000002</v>
      </c>
      <c r="Q1201">
        <f t="shared" si="18"/>
        <v>2.7536642058777425</v>
      </c>
    </row>
    <row r="1202" spans="1:17" x14ac:dyDescent="0.2">
      <c r="A1202" s="32">
        <v>44144</v>
      </c>
      <c r="B1202" s="33">
        <v>0.40972222222222199</v>
      </c>
      <c r="C1202" t="s">
        <v>397</v>
      </c>
      <c r="D1202" t="s">
        <v>384</v>
      </c>
      <c r="E1202">
        <v>4</v>
      </c>
      <c r="F1202">
        <v>2.2000000000000002</v>
      </c>
      <c r="G1202" t="s">
        <v>197</v>
      </c>
      <c r="H1202">
        <v>10</v>
      </c>
      <c r="I1202">
        <v>1</v>
      </c>
      <c r="K1202" t="str">
        <f>VLOOKUP(G1202,species.lookup!$A$2:$I$108,2,0)</f>
        <v>Clown Wrasse</v>
      </c>
      <c r="L1202" t="str">
        <f>VLOOKUP(G1202,species.lookup!$A$2:$I$108,3,0)</f>
        <v>Halichoeres maculipinna </v>
      </c>
      <c r="M1202" t="str">
        <f>VLOOKUP(G1202,species.lookup!$A$2:$I$108,4,0)</f>
        <v>Labridae</v>
      </c>
      <c r="N1202" t="str">
        <f>VLOOKUP(G1202,species.lookup!$A$2:$I$108,5,0)</f>
        <v>Carnivores</v>
      </c>
      <c r="O1202">
        <f>VLOOKUP(G1202,species.lookup!$A$2:$I$108,6,0)</f>
        <v>1.047E-2</v>
      </c>
      <c r="P1202">
        <f>VLOOKUP(G1202,species.lookup!$A$2:$I$108,7,0)</f>
        <v>3.2</v>
      </c>
      <c r="Q1202">
        <f t="shared" si="18"/>
        <v>16.593831725067879</v>
      </c>
    </row>
    <row r="1203" spans="1:17" x14ac:dyDescent="0.2">
      <c r="A1203" s="32">
        <v>44144</v>
      </c>
      <c r="B1203" s="33">
        <v>0.40972222222222199</v>
      </c>
      <c r="C1203" t="s">
        <v>397</v>
      </c>
      <c r="D1203" t="s">
        <v>384</v>
      </c>
      <c r="E1203">
        <v>4</v>
      </c>
      <c r="F1203">
        <v>2.2000000000000002</v>
      </c>
      <c r="G1203" t="s">
        <v>197</v>
      </c>
      <c r="H1203">
        <v>12</v>
      </c>
      <c r="I1203">
        <v>1</v>
      </c>
      <c r="K1203" t="str">
        <f>VLOOKUP(G1203,species.lookup!$A$2:$I$108,2,0)</f>
        <v>Clown Wrasse</v>
      </c>
      <c r="L1203" t="str">
        <f>VLOOKUP(G1203,species.lookup!$A$2:$I$108,3,0)</f>
        <v>Halichoeres maculipinna </v>
      </c>
      <c r="M1203" t="str">
        <f>VLOOKUP(G1203,species.lookup!$A$2:$I$108,4,0)</f>
        <v>Labridae</v>
      </c>
      <c r="N1203" t="str">
        <f>VLOOKUP(G1203,species.lookup!$A$2:$I$108,5,0)</f>
        <v>Carnivores</v>
      </c>
      <c r="O1203">
        <f>VLOOKUP(G1203,species.lookup!$A$2:$I$108,6,0)</f>
        <v>1.047E-2</v>
      </c>
      <c r="P1203">
        <f>VLOOKUP(G1203,species.lookup!$A$2:$I$108,7,0)</f>
        <v>3.2</v>
      </c>
      <c r="Q1203">
        <f t="shared" si="18"/>
        <v>29.739021099918382</v>
      </c>
    </row>
    <row r="1204" spans="1:17" x14ac:dyDescent="0.2">
      <c r="A1204" s="32">
        <v>44144</v>
      </c>
      <c r="B1204" s="33">
        <v>0.40972222222222199</v>
      </c>
      <c r="C1204" t="s">
        <v>397</v>
      </c>
      <c r="D1204" t="s">
        <v>384</v>
      </c>
      <c r="E1204">
        <v>4</v>
      </c>
      <c r="F1204">
        <v>2.2000000000000002</v>
      </c>
      <c r="G1204" t="s">
        <v>334</v>
      </c>
      <c r="H1204">
        <v>8</v>
      </c>
      <c r="I1204">
        <v>2</v>
      </c>
      <c r="J1204" t="s">
        <v>385</v>
      </c>
      <c r="K1204" t="str">
        <f>VLOOKUP(G1204,species.lookup!$A$2:$I$108,2,0)</f>
        <v>Redband Parrotfish</v>
      </c>
      <c r="L1204" t="str">
        <f>VLOOKUP(G1204,species.lookup!$A$2:$I$108,3,0)</f>
        <v>Sparisoma aurofrenatum</v>
      </c>
      <c r="M1204" t="str">
        <f>VLOOKUP(G1204,species.lookup!$A$2:$I$108,4,0)</f>
        <v>Scaridae</v>
      </c>
      <c r="N1204" t="str">
        <f>VLOOKUP(G1204,species.lookup!$A$2:$I$108,5,0)</f>
        <v>Herbivores</v>
      </c>
      <c r="O1204">
        <f>VLOOKUP(G1204,species.lookup!$A$2:$I$108,6,0)</f>
        <v>4.5999999999999999E-3</v>
      </c>
      <c r="P1204">
        <f>VLOOKUP(G1204,species.lookup!$A$2:$I$108,7,0)</f>
        <v>3.4291</v>
      </c>
      <c r="Q1204">
        <f t="shared" si="18"/>
        <v>5.748356656475992</v>
      </c>
    </row>
    <row r="1205" spans="1:17" x14ac:dyDescent="0.2">
      <c r="A1205" s="32">
        <v>44144</v>
      </c>
      <c r="B1205" s="33">
        <v>0.40972222222222199</v>
      </c>
      <c r="C1205" t="s">
        <v>397</v>
      </c>
      <c r="D1205" t="s">
        <v>384</v>
      </c>
      <c r="E1205">
        <v>4</v>
      </c>
      <c r="F1205">
        <v>2.2000000000000002</v>
      </c>
      <c r="G1205" t="s">
        <v>334</v>
      </c>
      <c r="H1205">
        <v>5</v>
      </c>
      <c r="I1205">
        <v>1</v>
      </c>
      <c r="J1205" t="s">
        <v>385</v>
      </c>
      <c r="K1205" t="str">
        <f>VLOOKUP(G1205,species.lookup!$A$2:$I$108,2,0)</f>
        <v>Redband Parrotfish</v>
      </c>
      <c r="L1205" t="str">
        <f>VLOOKUP(G1205,species.lookup!$A$2:$I$108,3,0)</f>
        <v>Sparisoma aurofrenatum</v>
      </c>
      <c r="M1205" t="str">
        <f>VLOOKUP(G1205,species.lookup!$A$2:$I$108,4,0)</f>
        <v>Scaridae</v>
      </c>
      <c r="N1205" t="str">
        <f>VLOOKUP(G1205,species.lookup!$A$2:$I$108,5,0)</f>
        <v>Herbivores</v>
      </c>
      <c r="O1205">
        <f>VLOOKUP(G1205,species.lookup!$A$2:$I$108,6,0)</f>
        <v>4.5999999999999999E-3</v>
      </c>
      <c r="P1205">
        <f>VLOOKUP(G1205,species.lookup!$A$2:$I$108,7,0)</f>
        <v>3.4291</v>
      </c>
      <c r="Q1205">
        <f t="shared" si="18"/>
        <v>1.1470857206847838</v>
      </c>
    </row>
    <row r="1206" spans="1:17" x14ac:dyDescent="0.2">
      <c r="A1206" s="32">
        <v>44144</v>
      </c>
      <c r="B1206" s="33">
        <v>0.40972222222222199</v>
      </c>
      <c r="C1206" t="s">
        <v>397</v>
      </c>
      <c r="D1206" t="s">
        <v>384</v>
      </c>
      <c r="E1206">
        <v>4</v>
      </c>
      <c r="F1206">
        <v>2.2000000000000002</v>
      </c>
      <c r="G1206" t="s">
        <v>111</v>
      </c>
      <c r="H1206">
        <v>4</v>
      </c>
      <c r="I1206">
        <v>2</v>
      </c>
      <c r="K1206" t="str">
        <f>VLOOKUP(G1206,species.lookup!$A$2:$I$108,2,0)</f>
        <v>Foureye Butterflyfish</v>
      </c>
      <c r="L1206" t="str">
        <f>VLOOKUP(G1206,species.lookup!$A$2:$I$108,3,0)</f>
        <v>Chaetodon capistratus</v>
      </c>
      <c r="M1206" t="str">
        <f>VLOOKUP(G1206,species.lookup!$A$2:$I$108,4,0)</f>
        <v>Chaetodontidae</v>
      </c>
      <c r="N1206" t="str">
        <f>VLOOKUP(G1206,species.lookup!$A$2:$I$108,5,0)</f>
        <v>Carnivores</v>
      </c>
      <c r="O1206">
        <f>VLOOKUP(G1206,species.lookup!$A$2:$I$108,6,0)</f>
        <v>2.1999999999999999E-2</v>
      </c>
      <c r="P1206">
        <f>VLOOKUP(G1206,species.lookup!$A$2:$I$108,7,0)</f>
        <v>3.1897000000000002</v>
      </c>
      <c r="Q1206">
        <f t="shared" si="18"/>
        <v>1.8315274631886262</v>
      </c>
    </row>
    <row r="1207" spans="1:17" x14ac:dyDescent="0.2">
      <c r="A1207" s="32">
        <v>44144</v>
      </c>
      <c r="B1207" s="33">
        <v>0.40972222222222199</v>
      </c>
      <c r="C1207" t="s">
        <v>397</v>
      </c>
      <c r="D1207" t="s">
        <v>384</v>
      </c>
      <c r="E1207">
        <v>4</v>
      </c>
      <c r="F1207">
        <v>2.2000000000000002</v>
      </c>
      <c r="G1207" t="s">
        <v>225</v>
      </c>
      <c r="H1207">
        <v>6</v>
      </c>
      <c r="I1207">
        <v>1</v>
      </c>
      <c r="K1207" t="str">
        <f>VLOOKUP(G1207,species.lookup!$A$2:$I$108,2,0)</f>
        <v>Hamlet spp.</v>
      </c>
      <c r="L1207" t="str">
        <f>VLOOKUP(G1207,species.lookup!$A$2:$I$108,3,0)</f>
        <v>Hypoplectrus puella</v>
      </c>
      <c r="M1207" t="str">
        <f>VLOOKUP(G1207,species.lookup!$A$2:$I$108,4,0)</f>
        <v>Serranidae</v>
      </c>
      <c r="N1207" t="str">
        <f>VLOOKUP(G1207,species.lookup!$A$2:$I$108,5,0)</f>
        <v>Carnivores</v>
      </c>
      <c r="O1207">
        <f>VLOOKUP(G1207,species.lookup!$A$2:$I$108,6,0)</f>
        <v>1.7780000000000001E-2</v>
      </c>
      <c r="P1207">
        <f>VLOOKUP(G1207,species.lookup!$A$2:$I$108,7,0)</f>
        <v>3.03</v>
      </c>
      <c r="Q1207">
        <f t="shared" si="18"/>
        <v>4.0525655223098624</v>
      </c>
    </row>
    <row r="1208" spans="1:17" x14ac:dyDescent="0.2">
      <c r="A1208" s="32">
        <v>44144</v>
      </c>
      <c r="B1208" s="33">
        <v>0.40972222222222199</v>
      </c>
      <c r="C1208" t="s">
        <v>397</v>
      </c>
      <c r="D1208" t="s">
        <v>384</v>
      </c>
      <c r="E1208">
        <v>4</v>
      </c>
      <c r="F1208">
        <v>2.2000000000000002</v>
      </c>
      <c r="G1208" t="s">
        <v>324</v>
      </c>
      <c r="H1208">
        <v>4</v>
      </c>
      <c r="I1208">
        <v>2</v>
      </c>
      <c r="J1208" t="s">
        <v>385</v>
      </c>
      <c r="K1208" t="str">
        <f>VLOOKUP(G1208,species.lookup!$A$2:$I$108,2,0)</f>
        <v>Queen Parrotfish</v>
      </c>
      <c r="L1208" t="str">
        <f>VLOOKUP(G1208,species.lookup!$A$2:$I$108,3,0)</f>
        <v>Scarus vetula</v>
      </c>
      <c r="M1208" t="str">
        <f>VLOOKUP(G1208,species.lookup!$A$2:$I$108,4,0)</f>
        <v>Scaridae</v>
      </c>
      <c r="N1208" t="str">
        <f>VLOOKUP(G1208,species.lookup!$A$2:$I$108,5,0)</f>
        <v>Herbivores</v>
      </c>
      <c r="O1208">
        <f>VLOOKUP(G1208,species.lookup!$A$2:$I$108,6,0)</f>
        <v>2.5000000000000001E-2</v>
      </c>
      <c r="P1208">
        <f>VLOOKUP(G1208,species.lookup!$A$2:$I$108,7,0)</f>
        <v>2.9214000000000002</v>
      </c>
      <c r="Q1208">
        <f t="shared" si="18"/>
        <v>1.4348221330880631</v>
      </c>
    </row>
    <row r="1209" spans="1:17" x14ac:dyDescent="0.2">
      <c r="A1209" s="32">
        <v>44144</v>
      </c>
      <c r="B1209" s="33">
        <v>0.40972222222222199</v>
      </c>
      <c r="C1209" t="s">
        <v>397</v>
      </c>
      <c r="D1209" t="s">
        <v>384</v>
      </c>
      <c r="E1209">
        <v>4</v>
      </c>
      <c r="F1209">
        <v>2.2000000000000002</v>
      </c>
      <c r="G1209" t="s">
        <v>324</v>
      </c>
      <c r="H1209">
        <v>5</v>
      </c>
      <c r="I1209">
        <v>3</v>
      </c>
      <c r="J1209" t="s">
        <v>385</v>
      </c>
      <c r="K1209" t="str">
        <f>VLOOKUP(G1209,species.lookup!$A$2:$I$108,2,0)</f>
        <v>Queen Parrotfish</v>
      </c>
      <c r="L1209" t="str">
        <f>VLOOKUP(G1209,species.lookup!$A$2:$I$108,3,0)</f>
        <v>Scarus vetula</v>
      </c>
      <c r="M1209" t="str">
        <f>VLOOKUP(G1209,species.lookup!$A$2:$I$108,4,0)</f>
        <v>Scaridae</v>
      </c>
      <c r="N1209" t="str">
        <f>VLOOKUP(G1209,species.lookup!$A$2:$I$108,5,0)</f>
        <v>Herbivores</v>
      </c>
      <c r="O1209">
        <f>VLOOKUP(G1209,species.lookup!$A$2:$I$108,6,0)</f>
        <v>2.5000000000000001E-2</v>
      </c>
      <c r="P1209">
        <f>VLOOKUP(G1209,species.lookup!$A$2:$I$108,7,0)</f>
        <v>2.9214000000000002</v>
      </c>
      <c r="Q1209">
        <f t="shared" si="18"/>
        <v>2.7536642058777425</v>
      </c>
    </row>
    <row r="1210" spans="1:17" x14ac:dyDescent="0.2">
      <c r="A1210" s="32">
        <v>44144</v>
      </c>
      <c r="B1210" s="33">
        <v>0.40972222222222199</v>
      </c>
      <c r="C1210" t="s">
        <v>397</v>
      </c>
      <c r="D1210" t="s">
        <v>384</v>
      </c>
      <c r="E1210">
        <v>4</v>
      </c>
      <c r="F1210">
        <v>2.2000000000000002</v>
      </c>
      <c r="G1210" t="s">
        <v>324</v>
      </c>
      <c r="H1210">
        <v>3</v>
      </c>
      <c r="I1210">
        <v>5</v>
      </c>
      <c r="J1210" t="s">
        <v>385</v>
      </c>
      <c r="K1210" t="str">
        <f>VLOOKUP(G1210,species.lookup!$A$2:$I$108,2,0)</f>
        <v>Queen Parrotfish</v>
      </c>
      <c r="L1210" t="str">
        <f>VLOOKUP(G1210,species.lookup!$A$2:$I$108,3,0)</f>
        <v>Scarus vetula</v>
      </c>
      <c r="M1210" t="str">
        <f>VLOOKUP(G1210,species.lookup!$A$2:$I$108,4,0)</f>
        <v>Scaridae</v>
      </c>
      <c r="N1210" t="str">
        <f>VLOOKUP(G1210,species.lookup!$A$2:$I$108,5,0)</f>
        <v>Herbivores</v>
      </c>
      <c r="O1210">
        <f>VLOOKUP(G1210,species.lookup!$A$2:$I$108,6,0)</f>
        <v>2.5000000000000001E-2</v>
      </c>
      <c r="P1210">
        <f>VLOOKUP(G1210,species.lookup!$A$2:$I$108,7,0)</f>
        <v>2.9214000000000002</v>
      </c>
      <c r="Q1210">
        <f t="shared" si="18"/>
        <v>0.61915878909606581</v>
      </c>
    </row>
    <row r="1211" spans="1:17" x14ac:dyDescent="0.2">
      <c r="A1211" s="32">
        <v>44144</v>
      </c>
      <c r="B1211" s="33">
        <v>0.40972222222222199</v>
      </c>
      <c r="C1211" t="s">
        <v>397</v>
      </c>
      <c r="D1211" t="s">
        <v>384</v>
      </c>
      <c r="E1211">
        <v>4</v>
      </c>
      <c r="F1211">
        <v>2.2000000000000002</v>
      </c>
      <c r="G1211" t="s">
        <v>324</v>
      </c>
      <c r="H1211">
        <v>9</v>
      </c>
      <c r="I1211">
        <v>2</v>
      </c>
      <c r="J1211" t="s">
        <v>385</v>
      </c>
      <c r="K1211" t="str">
        <f>VLOOKUP(G1211,species.lookup!$A$2:$I$108,2,0)</f>
        <v>Queen Parrotfish</v>
      </c>
      <c r="L1211" t="str">
        <f>VLOOKUP(G1211,species.lookup!$A$2:$I$108,3,0)</f>
        <v>Scarus vetula</v>
      </c>
      <c r="M1211" t="str">
        <f>VLOOKUP(G1211,species.lookup!$A$2:$I$108,4,0)</f>
        <v>Scaridae</v>
      </c>
      <c r="N1211" t="str">
        <f>VLOOKUP(G1211,species.lookup!$A$2:$I$108,5,0)</f>
        <v>Herbivores</v>
      </c>
      <c r="O1211">
        <f>VLOOKUP(G1211,species.lookup!$A$2:$I$108,6,0)</f>
        <v>2.5000000000000001E-2</v>
      </c>
      <c r="P1211">
        <f>VLOOKUP(G1211,species.lookup!$A$2:$I$108,7,0)</f>
        <v>2.9214000000000002</v>
      </c>
      <c r="Q1211">
        <f t="shared" si="18"/>
        <v>15.334304244596257</v>
      </c>
    </row>
    <row r="1212" spans="1:17" x14ac:dyDescent="0.2">
      <c r="A1212" s="32">
        <v>44144</v>
      </c>
      <c r="B1212" s="33">
        <v>0.40972222222222199</v>
      </c>
      <c r="C1212" t="s">
        <v>397</v>
      </c>
      <c r="D1212" t="s">
        <v>384</v>
      </c>
      <c r="E1212">
        <v>4</v>
      </c>
      <c r="F1212">
        <v>2.2000000000000002</v>
      </c>
      <c r="G1212" t="s">
        <v>191</v>
      </c>
      <c r="H1212">
        <v>6</v>
      </c>
      <c r="I1212">
        <v>1</v>
      </c>
      <c r="K1212" t="str">
        <f>VLOOKUP(G1212,species.lookup!$A$2:$I$108,2,0)</f>
        <v>Slippery Dick</v>
      </c>
      <c r="L1212" t="str">
        <f>VLOOKUP(G1212,species.lookup!$A$2:$I$108,3,0)</f>
        <v>Halichoeres bivittatus</v>
      </c>
      <c r="M1212" t="str">
        <f>VLOOKUP(G1212,species.lookup!$A$2:$I$108,4,0)</f>
        <v>Labridae</v>
      </c>
      <c r="N1212" t="str">
        <f>VLOOKUP(G1212,species.lookup!$A$2:$I$108,5,0)</f>
        <v>Carnivores</v>
      </c>
      <c r="O1212">
        <f>VLOOKUP(G1212,species.lookup!$A$2:$I$108,6,0)</f>
        <v>9.3299999999999998E-3</v>
      </c>
      <c r="P1212">
        <f>VLOOKUP(G1212,species.lookup!$A$2:$I$108,7,0)</f>
        <v>3.06</v>
      </c>
      <c r="Q1212">
        <f t="shared" si="18"/>
        <v>2.2440083567938895</v>
      </c>
    </row>
    <row r="1213" spans="1:17" x14ac:dyDescent="0.2">
      <c r="A1213" s="32">
        <v>44144</v>
      </c>
      <c r="B1213" s="33">
        <v>0.40972222222222199</v>
      </c>
      <c r="C1213" t="s">
        <v>397</v>
      </c>
      <c r="D1213" t="s">
        <v>384</v>
      </c>
      <c r="E1213">
        <v>4</v>
      </c>
      <c r="F1213">
        <v>2.2000000000000002</v>
      </c>
      <c r="G1213" t="s">
        <v>191</v>
      </c>
      <c r="H1213">
        <v>10</v>
      </c>
      <c r="I1213">
        <v>1</v>
      </c>
      <c r="K1213" t="str">
        <f>VLOOKUP(G1213,species.lookup!$A$2:$I$108,2,0)</f>
        <v>Slippery Dick</v>
      </c>
      <c r="L1213" t="str">
        <f>VLOOKUP(G1213,species.lookup!$A$2:$I$108,3,0)</f>
        <v>Halichoeres bivittatus</v>
      </c>
      <c r="M1213" t="str">
        <f>VLOOKUP(G1213,species.lookup!$A$2:$I$108,4,0)</f>
        <v>Labridae</v>
      </c>
      <c r="N1213" t="str">
        <f>VLOOKUP(G1213,species.lookup!$A$2:$I$108,5,0)</f>
        <v>Carnivores</v>
      </c>
      <c r="O1213">
        <f>VLOOKUP(G1213,species.lookup!$A$2:$I$108,6,0)</f>
        <v>9.3299999999999998E-3</v>
      </c>
      <c r="P1213">
        <f>VLOOKUP(G1213,species.lookup!$A$2:$I$108,7,0)</f>
        <v>3.06</v>
      </c>
      <c r="Q1213">
        <f t="shared" si="18"/>
        <v>10.712273288565926</v>
      </c>
    </row>
    <row r="1214" spans="1:17" x14ac:dyDescent="0.2">
      <c r="A1214" s="32">
        <v>44144</v>
      </c>
      <c r="B1214" s="33">
        <v>0.40972222222222199</v>
      </c>
      <c r="C1214" t="s">
        <v>397</v>
      </c>
      <c r="D1214" t="s">
        <v>384</v>
      </c>
      <c r="E1214">
        <v>4</v>
      </c>
      <c r="F1214">
        <v>2.2000000000000002</v>
      </c>
      <c r="G1214" t="s">
        <v>191</v>
      </c>
      <c r="H1214">
        <v>5</v>
      </c>
      <c r="I1214">
        <v>1</v>
      </c>
      <c r="K1214" t="str">
        <f>VLOOKUP(G1214,species.lookup!$A$2:$I$108,2,0)</f>
        <v>Slippery Dick</v>
      </c>
      <c r="L1214" t="str">
        <f>VLOOKUP(G1214,species.lookup!$A$2:$I$108,3,0)</f>
        <v>Halichoeres bivittatus</v>
      </c>
      <c r="M1214" t="str">
        <f>VLOOKUP(G1214,species.lookup!$A$2:$I$108,4,0)</f>
        <v>Labridae</v>
      </c>
      <c r="N1214" t="str">
        <f>VLOOKUP(G1214,species.lookup!$A$2:$I$108,5,0)</f>
        <v>Carnivores</v>
      </c>
      <c r="O1214">
        <f>VLOOKUP(G1214,species.lookup!$A$2:$I$108,6,0)</f>
        <v>9.3299999999999998E-3</v>
      </c>
      <c r="P1214">
        <f>VLOOKUP(G1214,species.lookup!$A$2:$I$108,7,0)</f>
        <v>3.06</v>
      </c>
      <c r="Q1214">
        <f t="shared" si="18"/>
        <v>1.284487425265967</v>
      </c>
    </row>
    <row r="1215" spans="1:17" x14ac:dyDescent="0.2">
      <c r="A1215" s="32">
        <v>44144</v>
      </c>
      <c r="B1215" s="33">
        <v>0.40972222222222199</v>
      </c>
      <c r="C1215" t="s">
        <v>397</v>
      </c>
      <c r="D1215" t="s">
        <v>384</v>
      </c>
      <c r="E1215">
        <v>4</v>
      </c>
      <c r="F1215">
        <v>2.2000000000000002</v>
      </c>
      <c r="G1215" t="s">
        <v>191</v>
      </c>
      <c r="H1215">
        <v>8</v>
      </c>
      <c r="I1215">
        <v>1</v>
      </c>
      <c r="K1215" t="str">
        <f>VLOOKUP(G1215,species.lookup!$A$2:$I$108,2,0)</f>
        <v>Slippery Dick</v>
      </c>
      <c r="L1215" t="str">
        <f>VLOOKUP(G1215,species.lookup!$A$2:$I$108,3,0)</f>
        <v>Halichoeres bivittatus</v>
      </c>
      <c r="M1215" t="str">
        <f>VLOOKUP(G1215,species.lookup!$A$2:$I$108,4,0)</f>
        <v>Labridae</v>
      </c>
      <c r="N1215" t="str">
        <f>VLOOKUP(G1215,species.lookup!$A$2:$I$108,5,0)</f>
        <v>Carnivores</v>
      </c>
      <c r="O1215">
        <f>VLOOKUP(G1215,species.lookup!$A$2:$I$108,6,0)</f>
        <v>9.3299999999999998E-3</v>
      </c>
      <c r="P1215">
        <f>VLOOKUP(G1215,species.lookup!$A$2:$I$108,7,0)</f>
        <v>3.06</v>
      </c>
      <c r="Q1215">
        <f t="shared" si="18"/>
        <v>5.4117410047026144</v>
      </c>
    </row>
    <row r="1216" spans="1:17" x14ac:dyDescent="0.2">
      <c r="A1216" s="32">
        <v>44144</v>
      </c>
      <c r="B1216" s="33">
        <v>0.40972222222222199</v>
      </c>
      <c r="C1216" t="s">
        <v>397</v>
      </c>
      <c r="D1216" t="s">
        <v>384</v>
      </c>
      <c r="E1216">
        <v>4</v>
      </c>
      <c r="F1216">
        <v>2.2000000000000002</v>
      </c>
      <c r="G1216" t="s">
        <v>191</v>
      </c>
      <c r="H1216">
        <v>4</v>
      </c>
      <c r="I1216">
        <v>1</v>
      </c>
      <c r="K1216" t="str">
        <f>VLOOKUP(G1216,species.lookup!$A$2:$I$108,2,0)</f>
        <v>Slippery Dick</v>
      </c>
      <c r="L1216" t="str">
        <f>VLOOKUP(G1216,species.lookup!$A$2:$I$108,3,0)</f>
        <v>Halichoeres bivittatus</v>
      </c>
      <c r="M1216" t="str">
        <f>VLOOKUP(G1216,species.lookup!$A$2:$I$108,4,0)</f>
        <v>Labridae</v>
      </c>
      <c r="N1216" t="str">
        <f>VLOOKUP(G1216,species.lookup!$A$2:$I$108,5,0)</f>
        <v>Carnivores</v>
      </c>
      <c r="O1216">
        <f>VLOOKUP(G1216,species.lookup!$A$2:$I$108,6,0)</f>
        <v>9.3299999999999998E-3</v>
      </c>
      <c r="P1216">
        <f>VLOOKUP(G1216,species.lookup!$A$2:$I$108,7,0)</f>
        <v>3.06</v>
      </c>
      <c r="Q1216">
        <f t="shared" si="18"/>
        <v>0.64891112111155991</v>
      </c>
    </row>
    <row r="1217" spans="1:17" x14ac:dyDescent="0.2">
      <c r="A1217" s="32">
        <v>44144</v>
      </c>
      <c r="B1217" s="33">
        <v>0.40972222222222199</v>
      </c>
      <c r="C1217" t="s">
        <v>397</v>
      </c>
      <c r="D1217" t="s">
        <v>384</v>
      </c>
      <c r="E1217">
        <v>4</v>
      </c>
      <c r="F1217">
        <v>2.2000000000000002</v>
      </c>
      <c r="G1217" t="s">
        <v>191</v>
      </c>
      <c r="H1217">
        <v>6</v>
      </c>
      <c r="I1217">
        <v>2</v>
      </c>
      <c r="K1217" t="str">
        <f>VLOOKUP(G1217,species.lookup!$A$2:$I$108,2,0)</f>
        <v>Slippery Dick</v>
      </c>
      <c r="L1217" t="str">
        <f>VLOOKUP(G1217,species.lookup!$A$2:$I$108,3,0)</f>
        <v>Halichoeres bivittatus</v>
      </c>
      <c r="M1217" t="str">
        <f>VLOOKUP(G1217,species.lookup!$A$2:$I$108,4,0)</f>
        <v>Labridae</v>
      </c>
      <c r="N1217" t="str">
        <f>VLOOKUP(G1217,species.lookup!$A$2:$I$108,5,0)</f>
        <v>Carnivores</v>
      </c>
      <c r="O1217">
        <f>VLOOKUP(G1217,species.lookup!$A$2:$I$108,6,0)</f>
        <v>9.3299999999999998E-3</v>
      </c>
      <c r="P1217">
        <f>VLOOKUP(G1217,species.lookup!$A$2:$I$108,7,0)</f>
        <v>3.06</v>
      </c>
      <c r="Q1217">
        <f t="shared" si="18"/>
        <v>2.2440083567938895</v>
      </c>
    </row>
    <row r="1218" spans="1:17" x14ac:dyDescent="0.2">
      <c r="A1218" s="32">
        <v>44144</v>
      </c>
      <c r="B1218" s="33">
        <v>0.40972222222222199</v>
      </c>
      <c r="C1218" t="s">
        <v>397</v>
      </c>
      <c r="D1218" t="s">
        <v>384</v>
      </c>
      <c r="E1218">
        <v>4</v>
      </c>
      <c r="F1218">
        <v>2.2000000000000002</v>
      </c>
      <c r="G1218" t="s">
        <v>330</v>
      </c>
      <c r="H1218">
        <v>10</v>
      </c>
      <c r="I1218">
        <v>1</v>
      </c>
      <c r="K1218" t="str">
        <f>VLOOKUP(G1218,species.lookup!$A$2:$I$108,2,0)</f>
        <v>Greenblotch Parrotfish</v>
      </c>
      <c r="L1218" t="str">
        <f>VLOOKUP(G1218,species.lookup!$A$2:$I$108,3,0)</f>
        <v>Sparisoma atomarium</v>
      </c>
      <c r="M1218" t="str">
        <f>VLOOKUP(G1218,species.lookup!$A$2:$I$108,4,0)</f>
        <v>Scaridae</v>
      </c>
      <c r="N1218" t="str">
        <f>VLOOKUP(G1218,species.lookup!$A$2:$I$108,5,0)</f>
        <v>Herbivores</v>
      </c>
      <c r="O1218">
        <f>VLOOKUP(G1218,species.lookup!$A$2:$I$108,6,0)</f>
        <v>1.21E-2</v>
      </c>
      <c r="P1218">
        <f>VLOOKUP(G1218,species.lookup!$A$2:$I$108,7,0)</f>
        <v>3.0274999999999999</v>
      </c>
      <c r="Q1218">
        <f t="shared" si="18"/>
        <v>12.890963250377522</v>
      </c>
    </row>
    <row r="1219" spans="1:17" x14ac:dyDescent="0.2">
      <c r="A1219" s="32">
        <v>44144</v>
      </c>
      <c r="B1219" s="33">
        <v>0.40972222222222199</v>
      </c>
      <c r="C1219" t="s">
        <v>397</v>
      </c>
      <c r="D1219" t="s">
        <v>384</v>
      </c>
      <c r="E1219">
        <v>4</v>
      </c>
      <c r="F1219">
        <v>2.2000000000000002</v>
      </c>
      <c r="G1219" t="s">
        <v>330</v>
      </c>
      <c r="H1219">
        <v>8</v>
      </c>
      <c r="I1219">
        <v>2</v>
      </c>
      <c r="K1219" t="str">
        <f>VLOOKUP(G1219,species.lookup!$A$2:$I$108,2,0)</f>
        <v>Greenblotch Parrotfish</v>
      </c>
      <c r="L1219" t="str">
        <f>VLOOKUP(G1219,species.lookup!$A$2:$I$108,3,0)</f>
        <v>Sparisoma atomarium</v>
      </c>
      <c r="M1219" t="str">
        <f>VLOOKUP(G1219,species.lookup!$A$2:$I$108,4,0)</f>
        <v>Scaridae</v>
      </c>
      <c r="N1219" t="str">
        <f>VLOOKUP(G1219,species.lookup!$A$2:$I$108,5,0)</f>
        <v>Herbivores</v>
      </c>
      <c r="O1219">
        <f>VLOOKUP(G1219,species.lookup!$A$2:$I$108,6,0)</f>
        <v>1.21E-2</v>
      </c>
      <c r="P1219">
        <f>VLOOKUP(G1219,species.lookup!$A$2:$I$108,7,0)</f>
        <v>3.0274999999999999</v>
      </c>
      <c r="Q1219">
        <f t="shared" ref="Q1219:Q1282" si="19">O1219*H1219^P1219</f>
        <v>6.5597955811227795</v>
      </c>
    </row>
    <row r="1220" spans="1:17" x14ac:dyDescent="0.2">
      <c r="A1220" s="32">
        <v>44144</v>
      </c>
      <c r="B1220" s="33">
        <v>0.40972222222222199</v>
      </c>
      <c r="C1220" t="s">
        <v>397</v>
      </c>
      <c r="D1220" t="s">
        <v>384</v>
      </c>
      <c r="E1220">
        <v>4</v>
      </c>
      <c r="F1220">
        <v>2.2000000000000002</v>
      </c>
      <c r="G1220" t="s">
        <v>330</v>
      </c>
      <c r="H1220">
        <v>5</v>
      </c>
      <c r="I1220">
        <v>1</v>
      </c>
      <c r="K1220" t="str">
        <f>VLOOKUP(G1220,species.lookup!$A$2:$I$108,2,0)</f>
        <v>Greenblotch Parrotfish</v>
      </c>
      <c r="L1220" t="str">
        <f>VLOOKUP(G1220,species.lookup!$A$2:$I$108,3,0)</f>
        <v>Sparisoma atomarium</v>
      </c>
      <c r="M1220" t="str">
        <f>VLOOKUP(G1220,species.lookup!$A$2:$I$108,4,0)</f>
        <v>Scaridae</v>
      </c>
      <c r="N1220" t="str">
        <f>VLOOKUP(G1220,species.lookup!$A$2:$I$108,5,0)</f>
        <v>Herbivores</v>
      </c>
      <c r="O1220">
        <f>VLOOKUP(G1220,species.lookup!$A$2:$I$108,6,0)</f>
        <v>1.21E-2</v>
      </c>
      <c r="P1220">
        <f>VLOOKUP(G1220,species.lookup!$A$2:$I$108,7,0)</f>
        <v>3.0274999999999999</v>
      </c>
      <c r="Q1220">
        <f t="shared" si="19"/>
        <v>1.580946081368922</v>
      </c>
    </row>
    <row r="1221" spans="1:17" x14ac:dyDescent="0.2">
      <c r="A1221" s="32">
        <v>44144</v>
      </c>
      <c r="B1221" s="33">
        <v>0.40972222222222199</v>
      </c>
      <c r="C1221" t="s">
        <v>397</v>
      </c>
      <c r="D1221" t="s">
        <v>384</v>
      </c>
      <c r="E1221">
        <v>4</v>
      </c>
      <c r="F1221">
        <v>2.2000000000000002</v>
      </c>
      <c r="G1221" t="s">
        <v>330</v>
      </c>
      <c r="H1221">
        <v>6</v>
      </c>
      <c r="I1221">
        <v>1</v>
      </c>
      <c r="K1221" t="str">
        <f>VLOOKUP(G1221,species.lookup!$A$2:$I$108,2,0)</f>
        <v>Greenblotch Parrotfish</v>
      </c>
      <c r="L1221" t="str">
        <f>VLOOKUP(G1221,species.lookup!$A$2:$I$108,3,0)</f>
        <v>Sparisoma atomarium</v>
      </c>
      <c r="M1221" t="str">
        <f>VLOOKUP(G1221,species.lookup!$A$2:$I$108,4,0)</f>
        <v>Scaridae</v>
      </c>
      <c r="N1221" t="str">
        <f>VLOOKUP(G1221,species.lookup!$A$2:$I$108,5,0)</f>
        <v>Herbivores</v>
      </c>
      <c r="O1221">
        <f>VLOOKUP(G1221,species.lookup!$A$2:$I$108,6,0)</f>
        <v>1.21E-2</v>
      </c>
      <c r="P1221">
        <f>VLOOKUP(G1221,species.lookup!$A$2:$I$108,7,0)</f>
        <v>3.0274999999999999</v>
      </c>
      <c r="Q1221">
        <f t="shared" si="19"/>
        <v>2.7456064148190644</v>
      </c>
    </row>
    <row r="1222" spans="1:17" x14ac:dyDescent="0.2">
      <c r="A1222" s="32">
        <v>44144</v>
      </c>
      <c r="B1222" s="33">
        <v>0.40972222222222199</v>
      </c>
      <c r="C1222" t="s">
        <v>397</v>
      </c>
      <c r="D1222" t="s">
        <v>384</v>
      </c>
      <c r="E1222">
        <v>4</v>
      </c>
      <c r="F1222">
        <v>2.2000000000000002</v>
      </c>
      <c r="G1222" t="s">
        <v>194</v>
      </c>
      <c r="H1222">
        <v>8</v>
      </c>
      <c r="I1222">
        <v>1</v>
      </c>
      <c r="K1222" t="str">
        <f>VLOOKUP(G1222,species.lookup!$A$2:$I$108,2,0)</f>
        <v>Yellowhead Wrasse</v>
      </c>
      <c r="L1222" t="str">
        <f>VLOOKUP(G1222,species.lookup!$A$2:$I$108,3,0)</f>
        <v>Halichoeres garnoti</v>
      </c>
      <c r="M1222" t="str">
        <f>VLOOKUP(G1222,species.lookup!$A$2:$I$108,4,0)</f>
        <v>Labridae</v>
      </c>
      <c r="N1222" t="str">
        <f>VLOOKUP(G1222,species.lookup!$A$2:$I$108,5,0)</f>
        <v>Carnivores</v>
      </c>
      <c r="O1222">
        <f>VLOOKUP(G1222,species.lookup!$A$2:$I$108,6,0)</f>
        <v>0.01</v>
      </c>
      <c r="P1222">
        <f>VLOOKUP(G1222,species.lookup!$A$2:$I$108,7,0)</f>
        <v>3.13</v>
      </c>
      <c r="Q1222">
        <f t="shared" si="19"/>
        <v>6.7092142277548126</v>
      </c>
    </row>
    <row r="1223" spans="1:17" x14ac:dyDescent="0.2">
      <c r="A1223" s="32">
        <v>44144</v>
      </c>
      <c r="B1223" s="33">
        <v>0.40972222222222199</v>
      </c>
      <c r="C1223" t="s">
        <v>397</v>
      </c>
      <c r="D1223" t="s">
        <v>384</v>
      </c>
      <c r="E1223">
        <v>4</v>
      </c>
      <c r="F1223">
        <v>2.2000000000000002</v>
      </c>
      <c r="G1223" t="s">
        <v>30</v>
      </c>
      <c r="H1223">
        <v>6</v>
      </c>
      <c r="I1223">
        <v>1</v>
      </c>
      <c r="K1223" t="str">
        <f>VLOOKUP(G1223,species.lookup!$A$2:$I$108,2,0)</f>
        <v>Ocean Surgeonfish</v>
      </c>
      <c r="L1223" t="str">
        <f>VLOOKUP(G1223,species.lookup!$A$2:$I$108,3,0)</f>
        <v>Acanthurus bahianus</v>
      </c>
      <c r="M1223" t="str">
        <f>VLOOKUP(G1223,species.lookup!$A$2:$I$108,4,0)</f>
        <v>Acanthuridae</v>
      </c>
      <c r="N1223" t="str">
        <f>VLOOKUP(G1223,species.lookup!$A$2:$I$108,5,0)</f>
        <v>Herbivores</v>
      </c>
      <c r="O1223">
        <f>VLOOKUP(G1223,species.lookup!$A$2:$I$108,6,0)</f>
        <v>2.3699999999999999E-2</v>
      </c>
      <c r="P1223">
        <f>VLOOKUP(G1223,species.lookup!$A$2:$I$108,7,0)</f>
        <v>2.9752000000000001</v>
      </c>
      <c r="Q1223">
        <f t="shared" si="19"/>
        <v>4.896705059076262</v>
      </c>
    </row>
    <row r="1224" spans="1:17" x14ac:dyDescent="0.2">
      <c r="A1224" s="32">
        <v>44144</v>
      </c>
      <c r="B1224" s="33">
        <v>0.40972222222222199</v>
      </c>
      <c r="C1224" t="s">
        <v>397</v>
      </c>
      <c r="D1224" t="s">
        <v>384</v>
      </c>
      <c r="E1224">
        <v>4</v>
      </c>
      <c r="F1224">
        <v>2.2000000000000002</v>
      </c>
      <c r="G1224" t="s">
        <v>318</v>
      </c>
      <c r="H1224">
        <v>10</v>
      </c>
      <c r="I1224">
        <v>2</v>
      </c>
      <c r="J1224" t="s">
        <v>385</v>
      </c>
      <c r="K1224" t="str">
        <f>VLOOKUP(G1224,species.lookup!$A$2:$I$108,2,0)</f>
        <v>Striped Parrotfish</v>
      </c>
      <c r="L1224" t="str">
        <f>VLOOKUP(G1224,species.lookup!$A$2:$I$108,3,0)</f>
        <v>Scarus iserti</v>
      </c>
      <c r="M1224" t="str">
        <f>VLOOKUP(G1224,species.lookup!$A$2:$I$108,4,0)</f>
        <v>Scaridae</v>
      </c>
      <c r="N1224" t="str">
        <f>VLOOKUP(G1224,species.lookup!$A$2:$I$108,5,0)</f>
        <v>Herbivores</v>
      </c>
      <c r="O1224">
        <f>VLOOKUP(G1224,species.lookup!$A$2:$I$108,6,0)</f>
        <v>1.47E-2</v>
      </c>
      <c r="P1224">
        <f>VLOOKUP(G1224,species.lookup!$A$2:$I$108,7,0)</f>
        <v>3.0548000000000002</v>
      </c>
      <c r="Q1224">
        <f t="shared" si="19"/>
        <v>16.676977189904147</v>
      </c>
    </row>
    <row r="1225" spans="1:17" x14ac:dyDescent="0.2">
      <c r="A1225" s="32">
        <v>44144</v>
      </c>
      <c r="B1225" s="33">
        <v>0.40972222222222199</v>
      </c>
      <c r="C1225" t="s">
        <v>397</v>
      </c>
      <c r="D1225" t="s">
        <v>384</v>
      </c>
      <c r="E1225">
        <v>4</v>
      </c>
      <c r="F1225">
        <v>2.2000000000000002</v>
      </c>
      <c r="G1225" t="s">
        <v>318</v>
      </c>
      <c r="H1225">
        <v>4</v>
      </c>
      <c r="I1225">
        <v>1</v>
      </c>
      <c r="J1225" t="s">
        <v>385</v>
      </c>
      <c r="K1225" t="str">
        <f>VLOOKUP(G1225,species.lookup!$A$2:$I$108,2,0)</f>
        <v>Striped Parrotfish</v>
      </c>
      <c r="L1225" t="str">
        <f>VLOOKUP(G1225,species.lookup!$A$2:$I$108,3,0)</f>
        <v>Scarus iserti</v>
      </c>
      <c r="M1225" t="str">
        <f>VLOOKUP(G1225,species.lookup!$A$2:$I$108,4,0)</f>
        <v>Scaridae</v>
      </c>
      <c r="N1225" t="str">
        <f>VLOOKUP(G1225,species.lookup!$A$2:$I$108,5,0)</f>
        <v>Herbivores</v>
      </c>
      <c r="O1225">
        <f>VLOOKUP(G1225,species.lookup!$A$2:$I$108,6,0)</f>
        <v>1.47E-2</v>
      </c>
      <c r="P1225">
        <f>VLOOKUP(G1225,species.lookup!$A$2:$I$108,7,0)</f>
        <v>3.0548000000000002</v>
      </c>
      <c r="Q1225">
        <f t="shared" si="19"/>
        <v>1.0150564524775472</v>
      </c>
    </row>
    <row r="1226" spans="1:17" x14ac:dyDescent="0.2">
      <c r="A1226" s="32">
        <v>44144</v>
      </c>
      <c r="B1226" s="33">
        <v>0.40972222222222199</v>
      </c>
      <c r="C1226" t="s">
        <v>397</v>
      </c>
      <c r="D1226" t="s">
        <v>384</v>
      </c>
      <c r="E1226">
        <v>4</v>
      </c>
      <c r="F1226">
        <v>2.2000000000000002</v>
      </c>
      <c r="G1226" t="s">
        <v>318</v>
      </c>
      <c r="H1226">
        <v>6</v>
      </c>
      <c r="I1226">
        <v>1</v>
      </c>
      <c r="J1226" t="s">
        <v>385</v>
      </c>
      <c r="K1226" t="str">
        <f>VLOOKUP(G1226,species.lookup!$A$2:$I$108,2,0)</f>
        <v>Striped Parrotfish</v>
      </c>
      <c r="L1226" t="str">
        <f>VLOOKUP(G1226,species.lookup!$A$2:$I$108,3,0)</f>
        <v>Scarus iserti</v>
      </c>
      <c r="M1226" t="str">
        <f>VLOOKUP(G1226,species.lookup!$A$2:$I$108,4,0)</f>
        <v>Scaridae</v>
      </c>
      <c r="N1226" t="str">
        <f>VLOOKUP(G1226,species.lookup!$A$2:$I$108,5,0)</f>
        <v>Herbivores</v>
      </c>
      <c r="O1226">
        <f>VLOOKUP(G1226,species.lookup!$A$2:$I$108,6,0)</f>
        <v>1.47E-2</v>
      </c>
      <c r="P1226">
        <f>VLOOKUP(G1226,species.lookup!$A$2:$I$108,7,0)</f>
        <v>3.0548000000000002</v>
      </c>
      <c r="Q1226">
        <f t="shared" si="19"/>
        <v>3.5027873644931384</v>
      </c>
    </row>
    <row r="1227" spans="1:17" x14ac:dyDescent="0.2">
      <c r="A1227" s="32">
        <v>44144</v>
      </c>
      <c r="B1227" s="33">
        <v>0.40972222222222199</v>
      </c>
      <c r="C1227" t="s">
        <v>397</v>
      </c>
      <c r="D1227" t="s">
        <v>384</v>
      </c>
      <c r="E1227">
        <v>4</v>
      </c>
      <c r="F1227">
        <v>2.2000000000000002</v>
      </c>
      <c r="G1227" t="s">
        <v>318</v>
      </c>
      <c r="H1227">
        <v>8</v>
      </c>
      <c r="I1227">
        <v>1</v>
      </c>
      <c r="J1227" t="s">
        <v>385</v>
      </c>
      <c r="K1227" t="str">
        <f>VLOOKUP(G1227,species.lookup!$A$2:$I$108,2,0)</f>
        <v>Striped Parrotfish</v>
      </c>
      <c r="L1227" t="str">
        <f>VLOOKUP(G1227,species.lookup!$A$2:$I$108,3,0)</f>
        <v>Scarus iserti</v>
      </c>
      <c r="M1227" t="str">
        <f>VLOOKUP(G1227,species.lookup!$A$2:$I$108,4,0)</f>
        <v>Scaridae</v>
      </c>
      <c r="N1227" t="str">
        <f>VLOOKUP(G1227,species.lookup!$A$2:$I$108,5,0)</f>
        <v>Herbivores</v>
      </c>
      <c r="O1227">
        <f>VLOOKUP(G1227,species.lookup!$A$2:$I$108,6,0)</f>
        <v>1.47E-2</v>
      </c>
      <c r="P1227">
        <f>VLOOKUP(G1227,species.lookup!$A$2:$I$108,7,0)</f>
        <v>3.0548000000000002</v>
      </c>
      <c r="Q1227">
        <f t="shared" si="19"/>
        <v>8.4348356905685886</v>
      </c>
    </row>
    <row r="1228" spans="1:17" x14ac:dyDescent="0.2">
      <c r="A1228" s="32">
        <v>44144</v>
      </c>
      <c r="B1228" s="33">
        <v>0.40972222222222199</v>
      </c>
      <c r="C1228" t="s">
        <v>397</v>
      </c>
      <c r="D1228" t="s">
        <v>384</v>
      </c>
      <c r="E1228">
        <v>4</v>
      </c>
      <c r="F1228">
        <v>2.2000000000000002</v>
      </c>
      <c r="G1228" t="s">
        <v>334</v>
      </c>
      <c r="H1228">
        <v>12</v>
      </c>
      <c r="I1228">
        <v>1</v>
      </c>
      <c r="J1228" t="s">
        <v>387</v>
      </c>
      <c r="K1228" t="str">
        <f>VLOOKUP(G1228,species.lookup!$A$2:$I$108,2,0)</f>
        <v>Redband Parrotfish</v>
      </c>
      <c r="L1228" t="str">
        <f>VLOOKUP(G1228,species.lookup!$A$2:$I$108,3,0)</f>
        <v>Sparisoma aurofrenatum</v>
      </c>
      <c r="M1228" t="str">
        <f>VLOOKUP(G1228,species.lookup!$A$2:$I$108,4,0)</f>
        <v>Scaridae</v>
      </c>
      <c r="N1228" t="str">
        <f>VLOOKUP(G1228,species.lookup!$A$2:$I$108,5,0)</f>
        <v>Herbivores</v>
      </c>
      <c r="O1228">
        <f>VLOOKUP(G1228,species.lookup!$A$2:$I$108,6,0)</f>
        <v>4.5999999999999999E-3</v>
      </c>
      <c r="P1228">
        <f>VLOOKUP(G1228,species.lookup!$A$2:$I$108,7,0)</f>
        <v>3.4291</v>
      </c>
      <c r="Q1228">
        <f t="shared" si="19"/>
        <v>23.087570919727767</v>
      </c>
    </row>
    <row r="1229" spans="1:17" x14ac:dyDescent="0.2">
      <c r="A1229" s="32">
        <v>44144</v>
      </c>
      <c r="B1229" s="33">
        <v>0.40972222222222199</v>
      </c>
      <c r="C1229" t="s">
        <v>397</v>
      </c>
      <c r="D1229" t="s">
        <v>384</v>
      </c>
      <c r="E1229">
        <v>4</v>
      </c>
      <c r="F1229">
        <v>2.2000000000000002</v>
      </c>
      <c r="G1229" t="s">
        <v>346</v>
      </c>
      <c r="H1229">
        <v>8</v>
      </c>
      <c r="I1229">
        <v>1</v>
      </c>
      <c r="J1229" t="s">
        <v>385</v>
      </c>
      <c r="K1229" t="str">
        <f>VLOOKUP(G1229,species.lookup!$A$2:$I$108,2,0)</f>
        <v>Stoplight Parrotfish</v>
      </c>
      <c r="L1229" t="str">
        <f>VLOOKUP(G1229,species.lookup!$A$2:$I$108,3,0)</f>
        <v>Sparisoma viride</v>
      </c>
      <c r="M1229" t="str">
        <f>VLOOKUP(G1229,species.lookup!$A$2:$I$108,4,0)</f>
        <v>Scaridae</v>
      </c>
      <c r="N1229" t="str">
        <f>VLOOKUP(G1229,species.lookup!$A$2:$I$108,5,0)</f>
        <v>Herbivores</v>
      </c>
      <c r="O1229">
        <f>VLOOKUP(G1229,species.lookup!$A$2:$I$108,6,0)</f>
        <v>2.5000000000000001E-2</v>
      </c>
      <c r="P1229">
        <f>VLOOKUP(G1229,species.lookup!$A$2:$I$108,7,0)</f>
        <v>2.9214000000000002</v>
      </c>
      <c r="Q1229">
        <f t="shared" si="19"/>
        <v>10.869938743553069</v>
      </c>
    </row>
    <row r="1230" spans="1:17" x14ac:dyDescent="0.2">
      <c r="A1230" s="32">
        <v>44144</v>
      </c>
      <c r="B1230" s="33">
        <v>0.40972222222222199</v>
      </c>
      <c r="C1230" t="s">
        <v>397</v>
      </c>
      <c r="D1230" t="s">
        <v>384</v>
      </c>
      <c r="E1230">
        <v>4</v>
      </c>
      <c r="F1230">
        <v>2.2000000000000002</v>
      </c>
      <c r="G1230" t="s">
        <v>346</v>
      </c>
      <c r="H1230">
        <v>6</v>
      </c>
      <c r="I1230">
        <v>1</v>
      </c>
      <c r="J1230" t="s">
        <v>385</v>
      </c>
      <c r="K1230" t="str">
        <f>VLOOKUP(G1230,species.lookup!$A$2:$I$108,2,0)</f>
        <v>Stoplight Parrotfish</v>
      </c>
      <c r="L1230" t="str">
        <f>VLOOKUP(G1230,species.lookup!$A$2:$I$108,3,0)</f>
        <v>Sparisoma viride</v>
      </c>
      <c r="M1230" t="str">
        <f>VLOOKUP(G1230,species.lookup!$A$2:$I$108,4,0)</f>
        <v>Scaridae</v>
      </c>
      <c r="N1230" t="str">
        <f>VLOOKUP(G1230,species.lookup!$A$2:$I$108,5,0)</f>
        <v>Herbivores</v>
      </c>
      <c r="O1230">
        <f>VLOOKUP(G1230,species.lookup!$A$2:$I$108,6,0)</f>
        <v>2.5000000000000001E-2</v>
      </c>
      <c r="P1230">
        <f>VLOOKUP(G1230,species.lookup!$A$2:$I$108,7,0)</f>
        <v>2.9214000000000002</v>
      </c>
      <c r="Q1230">
        <f t="shared" si="19"/>
        <v>4.6906288624930603</v>
      </c>
    </row>
    <row r="1231" spans="1:17" x14ac:dyDescent="0.2">
      <c r="A1231" s="32">
        <v>44144</v>
      </c>
      <c r="B1231" s="33">
        <v>0.40972222222222199</v>
      </c>
      <c r="C1231" t="s">
        <v>397</v>
      </c>
      <c r="D1231" t="s">
        <v>384</v>
      </c>
      <c r="E1231">
        <v>4</v>
      </c>
      <c r="F1231">
        <v>2.2000000000000002</v>
      </c>
      <c r="G1231" t="s">
        <v>374</v>
      </c>
      <c r="H1231">
        <v>6</v>
      </c>
      <c r="I1231">
        <v>10</v>
      </c>
      <c r="K1231" t="str">
        <f>VLOOKUP(G1231,species.lookup!$A$2:$I$108,2,0)</f>
        <v>Bluehead Wrasse</v>
      </c>
      <c r="L1231" t="str">
        <f>VLOOKUP(G1231,species.lookup!$A$2:$I$108,3,0)</f>
        <v>Thalassoma bifasciatum</v>
      </c>
      <c r="M1231" t="str">
        <f>VLOOKUP(G1231,species.lookup!$A$2:$I$108,4,0)</f>
        <v>Labridae</v>
      </c>
      <c r="N1231" t="str">
        <f>VLOOKUP(G1231,species.lookup!$A$2:$I$108,5,0)</f>
        <v>Carnivores</v>
      </c>
      <c r="O1231">
        <f>VLOOKUP(G1231,species.lookup!$A$2:$I$108,6,0)</f>
        <v>8.9099999999999995E-3</v>
      </c>
      <c r="P1231">
        <f>VLOOKUP(G1231,species.lookup!$A$2:$I$108,7,0)</f>
        <v>3.01</v>
      </c>
      <c r="Q1231">
        <f t="shared" si="19"/>
        <v>1.9593542699963782</v>
      </c>
    </row>
    <row r="1232" spans="1:17" x14ac:dyDescent="0.2">
      <c r="A1232" s="32">
        <v>44144</v>
      </c>
      <c r="B1232" s="33">
        <v>0.40972222222222199</v>
      </c>
      <c r="C1232" t="s">
        <v>397</v>
      </c>
      <c r="D1232" t="s">
        <v>384</v>
      </c>
      <c r="E1232">
        <v>4</v>
      </c>
      <c r="F1232">
        <v>2.2000000000000002</v>
      </c>
      <c r="G1232" t="s">
        <v>374</v>
      </c>
      <c r="H1232">
        <v>4</v>
      </c>
      <c r="I1232">
        <v>20</v>
      </c>
      <c r="K1232" t="str">
        <f>VLOOKUP(G1232,species.lookup!$A$2:$I$108,2,0)</f>
        <v>Bluehead Wrasse</v>
      </c>
      <c r="L1232" t="str">
        <f>VLOOKUP(G1232,species.lookup!$A$2:$I$108,3,0)</f>
        <v>Thalassoma bifasciatum</v>
      </c>
      <c r="M1232" t="str">
        <f>VLOOKUP(G1232,species.lookup!$A$2:$I$108,4,0)</f>
        <v>Labridae</v>
      </c>
      <c r="N1232" t="str">
        <f>VLOOKUP(G1232,species.lookup!$A$2:$I$108,5,0)</f>
        <v>Carnivores</v>
      </c>
      <c r="O1232">
        <f>VLOOKUP(G1232,species.lookup!$A$2:$I$108,6,0)</f>
        <v>8.9099999999999995E-3</v>
      </c>
      <c r="P1232">
        <f>VLOOKUP(G1232,species.lookup!$A$2:$I$108,7,0)</f>
        <v>3.01</v>
      </c>
      <c r="Q1232">
        <f t="shared" si="19"/>
        <v>0.5782002537554658</v>
      </c>
    </row>
    <row r="1233" spans="1:17" x14ac:dyDescent="0.2">
      <c r="A1233" s="32">
        <v>44144</v>
      </c>
      <c r="B1233" s="33">
        <v>0.40972222222222199</v>
      </c>
      <c r="C1233" t="s">
        <v>397</v>
      </c>
      <c r="D1233" t="s">
        <v>384</v>
      </c>
      <c r="E1233">
        <v>4</v>
      </c>
      <c r="F1233">
        <v>2.2000000000000002</v>
      </c>
      <c r="G1233" t="s">
        <v>374</v>
      </c>
      <c r="H1233">
        <v>12</v>
      </c>
      <c r="I1233">
        <v>1</v>
      </c>
      <c r="K1233" t="str">
        <f>VLOOKUP(G1233,species.lookup!$A$2:$I$108,2,0)</f>
        <v>Bluehead Wrasse</v>
      </c>
      <c r="L1233" t="str">
        <f>VLOOKUP(G1233,species.lookup!$A$2:$I$108,3,0)</f>
        <v>Thalassoma bifasciatum</v>
      </c>
      <c r="M1233" t="str">
        <f>VLOOKUP(G1233,species.lookup!$A$2:$I$108,4,0)</f>
        <v>Labridae</v>
      </c>
      <c r="N1233" t="str">
        <f>VLOOKUP(G1233,species.lookup!$A$2:$I$108,5,0)</f>
        <v>Carnivores</v>
      </c>
      <c r="O1233">
        <f>VLOOKUP(G1233,species.lookup!$A$2:$I$108,6,0)</f>
        <v>8.9099999999999995E-3</v>
      </c>
      <c r="P1233">
        <f>VLOOKUP(G1233,species.lookup!$A$2:$I$108,7,0)</f>
        <v>3.01</v>
      </c>
      <c r="Q1233">
        <f t="shared" si="19"/>
        <v>15.783861253601465</v>
      </c>
    </row>
    <row r="1234" spans="1:17" x14ac:dyDescent="0.2">
      <c r="A1234" s="32">
        <v>44144</v>
      </c>
      <c r="B1234" s="33">
        <v>0.40972222222222199</v>
      </c>
      <c r="C1234" t="s">
        <v>397</v>
      </c>
      <c r="D1234" t="s">
        <v>384</v>
      </c>
      <c r="E1234">
        <v>4</v>
      </c>
      <c r="F1234">
        <v>2.2000000000000002</v>
      </c>
      <c r="G1234" t="s">
        <v>286</v>
      </c>
      <c r="H1234">
        <v>5</v>
      </c>
      <c r="I1234">
        <v>2</v>
      </c>
      <c r="K1234" t="str">
        <f>VLOOKUP(G1234,species.lookup!$A$2:$I$108,2,0)</f>
        <v>Yellowtail Snapper</v>
      </c>
      <c r="L1234" t="str">
        <f>VLOOKUP(G1234,species.lookup!$A$2:$I$108,3,0)</f>
        <v>Ocyurus chrysurus</v>
      </c>
      <c r="M1234" t="str">
        <f>VLOOKUP(G1234,species.lookup!$A$2:$I$108,4,0)</f>
        <v>Lutjanidae</v>
      </c>
      <c r="N1234" t="str">
        <f>VLOOKUP(G1234,species.lookup!$A$2:$I$108,5,0)</f>
        <v>Carnivores</v>
      </c>
      <c r="O1234">
        <f>VLOOKUP(G1234,species.lookup!$A$2:$I$108,6,0)</f>
        <v>4.0500000000000001E-2</v>
      </c>
      <c r="P1234">
        <f>VLOOKUP(G1234,species.lookup!$A$2:$I$108,7,0)</f>
        <v>2.718</v>
      </c>
      <c r="Q1234">
        <f t="shared" si="19"/>
        <v>3.2155516880777717</v>
      </c>
    </row>
    <row r="1235" spans="1:17" x14ac:dyDescent="0.2">
      <c r="A1235" s="32">
        <v>44144</v>
      </c>
      <c r="B1235" s="33">
        <v>0.40972222222222199</v>
      </c>
      <c r="C1235" t="s">
        <v>397</v>
      </c>
      <c r="D1235" t="s">
        <v>384</v>
      </c>
      <c r="E1235">
        <v>4</v>
      </c>
      <c r="F1235">
        <v>2.2000000000000002</v>
      </c>
      <c r="G1235" t="s">
        <v>286</v>
      </c>
      <c r="H1235">
        <v>3</v>
      </c>
      <c r="I1235">
        <v>1</v>
      </c>
      <c r="K1235" t="str">
        <f>VLOOKUP(G1235,species.lookup!$A$2:$I$108,2,0)</f>
        <v>Yellowtail Snapper</v>
      </c>
      <c r="L1235" t="str">
        <f>VLOOKUP(G1235,species.lookup!$A$2:$I$108,3,0)</f>
        <v>Ocyurus chrysurus</v>
      </c>
      <c r="M1235" t="str">
        <f>VLOOKUP(G1235,species.lookup!$A$2:$I$108,4,0)</f>
        <v>Lutjanidae</v>
      </c>
      <c r="N1235" t="str">
        <f>VLOOKUP(G1235,species.lookup!$A$2:$I$108,5,0)</f>
        <v>Carnivores</v>
      </c>
      <c r="O1235">
        <f>VLOOKUP(G1235,species.lookup!$A$2:$I$108,6,0)</f>
        <v>4.0500000000000001E-2</v>
      </c>
      <c r="P1235">
        <f>VLOOKUP(G1235,species.lookup!$A$2:$I$108,7,0)</f>
        <v>2.718</v>
      </c>
      <c r="Q1235">
        <f t="shared" si="19"/>
        <v>0.80217771629770573</v>
      </c>
    </row>
    <row r="1236" spans="1:17" x14ac:dyDescent="0.2">
      <c r="A1236" s="32">
        <v>44144</v>
      </c>
      <c r="B1236" s="33">
        <v>0.40972222222222199</v>
      </c>
      <c r="C1236" t="s">
        <v>397</v>
      </c>
      <c r="D1236" t="s">
        <v>384</v>
      </c>
      <c r="E1236">
        <v>4</v>
      </c>
      <c r="F1236">
        <v>2.2000000000000002</v>
      </c>
      <c r="G1236" t="s">
        <v>286</v>
      </c>
      <c r="H1236">
        <v>5</v>
      </c>
      <c r="I1236">
        <v>2</v>
      </c>
      <c r="K1236" t="str">
        <f>VLOOKUP(G1236,species.lookup!$A$2:$I$108,2,0)</f>
        <v>Yellowtail Snapper</v>
      </c>
      <c r="L1236" t="str">
        <f>VLOOKUP(G1236,species.lookup!$A$2:$I$108,3,0)</f>
        <v>Ocyurus chrysurus</v>
      </c>
      <c r="M1236" t="str">
        <f>VLOOKUP(G1236,species.lookup!$A$2:$I$108,4,0)</f>
        <v>Lutjanidae</v>
      </c>
      <c r="N1236" t="str">
        <f>VLOOKUP(G1236,species.lookup!$A$2:$I$108,5,0)</f>
        <v>Carnivores</v>
      </c>
      <c r="O1236">
        <f>VLOOKUP(G1236,species.lookup!$A$2:$I$108,6,0)</f>
        <v>4.0500000000000001E-2</v>
      </c>
      <c r="P1236">
        <f>VLOOKUP(G1236,species.lookup!$A$2:$I$108,7,0)</f>
        <v>2.718</v>
      </c>
      <c r="Q1236">
        <f t="shared" si="19"/>
        <v>3.2155516880777717</v>
      </c>
    </row>
    <row r="1237" spans="1:17" x14ac:dyDescent="0.2">
      <c r="A1237" s="32">
        <v>44144</v>
      </c>
      <c r="B1237" s="33">
        <v>0.40972222222222199</v>
      </c>
      <c r="C1237" t="s">
        <v>397</v>
      </c>
      <c r="D1237" t="s">
        <v>384</v>
      </c>
      <c r="E1237">
        <v>4</v>
      </c>
      <c r="F1237">
        <v>2.2000000000000002</v>
      </c>
      <c r="G1237" t="s">
        <v>172</v>
      </c>
      <c r="H1237">
        <v>6</v>
      </c>
      <c r="I1237">
        <v>10</v>
      </c>
      <c r="K1237" t="str">
        <f>VLOOKUP(G1237,species.lookup!$A$2:$I$108,2,0)</f>
        <v>French Grunt</v>
      </c>
      <c r="L1237" t="str">
        <f>VLOOKUP(G1237,species.lookup!$A$2:$I$108,3,0)</f>
        <v>Haemulon flavolineatum</v>
      </c>
      <c r="M1237" t="str">
        <f>VLOOKUP(G1237,species.lookup!$A$2:$I$108,4,0)</f>
        <v>Haemulidae</v>
      </c>
      <c r="N1237" t="str">
        <f>VLOOKUP(G1237,species.lookup!$A$2:$I$108,5,0)</f>
        <v>Carnivores</v>
      </c>
      <c r="O1237">
        <f>VLOOKUP(G1237,species.lookup!$A$2:$I$108,6,0)</f>
        <v>1.2699999999999999E-2</v>
      </c>
      <c r="P1237">
        <f>VLOOKUP(G1237,species.lookup!$A$2:$I$108,7,0)</f>
        <v>3.1581000000000001</v>
      </c>
      <c r="Q1237">
        <f t="shared" si="19"/>
        <v>3.6415240688494404</v>
      </c>
    </row>
    <row r="1238" spans="1:17" x14ac:dyDescent="0.2">
      <c r="A1238" s="32">
        <v>44144</v>
      </c>
      <c r="B1238" s="33">
        <v>0.40972222222222199</v>
      </c>
      <c r="C1238" t="s">
        <v>397</v>
      </c>
      <c r="D1238" t="s">
        <v>384</v>
      </c>
      <c r="E1238">
        <v>4</v>
      </c>
      <c r="F1238">
        <v>2.2000000000000002</v>
      </c>
      <c r="G1238" t="s">
        <v>172</v>
      </c>
      <c r="H1238">
        <v>8</v>
      </c>
      <c r="I1238">
        <v>10</v>
      </c>
      <c r="K1238" t="str">
        <f>VLOOKUP(G1238,species.lookup!$A$2:$I$108,2,0)</f>
        <v>French Grunt</v>
      </c>
      <c r="L1238" t="str">
        <f>VLOOKUP(G1238,species.lookup!$A$2:$I$108,3,0)</f>
        <v>Haemulon flavolineatum</v>
      </c>
      <c r="M1238" t="str">
        <f>VLOOKUP(G1238,species.lookup!$A$2:$I$108,4,0)</f>
        <v>Haemulidae</v>
      </c>
      <c r="N1238" t="str">
        <f>VLOOKUP(G1238,species.lookup!$A$2:$I$108,5,0)</f>
        <v>Carnivores</v>
      </c>
      <c r="O1238">
        <f>VLOOKUP(G1238,species.lookup!$A$2:$I$108,6,0)</f>
        <v>1.2699999999999999E-2</v>
      </c>
      <c r="P1238">
        <f>VLOOKUP(G1238,species.lookup!$A$2:$I$108,7,0)</f>
        <v>3.1581000000000001</v>
      </c>
      <c r="Q1238">
        <f t="shared" si="19"/>
        <v>9.0334201264139971</v>
      </c>
    </row>
    <row r="1239" spans="1:17" x14ac:dyDescent="0.2">
      <c r="A1239" s="32">
        <v>44144</v>
      </c>
      <c r="B1239" s="33">
        <v>0.40972222222222199</v>
      </c>
      <c r="C1239" t="s">
        <v>397</v>
      </c>
      <c r="D1239" t="s">
        <v>384</v>
      </c>
      <c r="E1239">
        <v>4</v>
      </c>
      <c r="F1239">
        <v>2.2000000000000002</v>
      </c>
      <c r="G1239" t="s">
        <v>172</v>
      </c>
      <c r="H1239">
        <v>10</v>
      </c>
      <c r="I1239">
        <v>10</v>
      </c>
      <c r="K1239" t="str">
        <f>VLOOKUP(G1239,species.lookup!$A$2:$I$108,2,0)</f>
        <v>French Grunt</v>
      </c>
      <c r="L1239" t="str">
        <f>VLOOKUP(G1239,species.lookup!$A$2:$I$108,3,0)</f>
        <v>Haemulon flavolineatum</v>
      </c>
      <c r="M1239" t="str">
        <f>VLOOKUP(G1239,species.lookup!$A$2:$I$108,4,0)</f>
        <v>Haemulidae</v>
      </c>
      <c r="N1239" t="str">
        <f>VLOOKUP(G1239,species.lookup!$A$2:$I$108,5,0)</f>
        <v>Carnivores</v>
      </c>
      <c r="O1239">
        <f>VLOOKUP(G1239,species.lookup!$A$2:$I$108,6,0)</f>
        <v>1.2699999999999999E-2</v>
      </c>
      <c r="P1239">
        <f>VLOOKUP(G1239,species.lookup!$A$2:$I$108,7,0)</f>
        <v>3.1581000000000001</v>
      </c>
      <c r="Q1239">
        <f t="shared" si="19"/>
        <v>18.276949882608324</v>
      </c>
    </row>
    <row r="1240" spans="1:17" x14ac:dyDescent="0.2">
      <c r="A1240" s="32">
        <v>44144</v>
      </c>
      <c r="B1240" s="33">
        <v>0.40972222222222199</v>
      </c>
      <c r="C1240" t="s">
        <v>397</v>
      </c>
      <c r="D1240" t="s">
        <v>384</v>
      </c>
      <c r="E1240">
        <v>4</v>
      </c>
      <c r="F1240">
        <v>2.2000000000000002</v>
      </c>
      <c r="G1240" t="s">
        <v>318</v>
      </c>
      <c r="H1240">
        <v>10</v>
      </c>
      <c r="I1240">
        <v>1</v>
      </c>
      <c r="J1240" t="s">
        <v>385</v>
      </c>
      <c r="K1240" t="str">
        <f>VLOOKUP(G1240,species.lookup!$A$2:$I$108,2,0)</f>
        <v>Striped Parrotfish</v>
      </c>
      <c r="L1240" t="str">
        <f>VLOOKUP(G1240,species.lookup!$A$2:$I$108,3,0)</f>
        <v>Scarus iserti</v>
      </c>
      <c r="M1240" t="str">
        <f>VLOOKUP(G1240,species.lookup!$A$2:$I$108,4,0)</f>
        <v>Scaridae</v>
      </c>
      <c r="N1240" t="str">
        <f>VLOOKUP(G1240,species.lookup!$A$2:$I$108,5,0)</f>
        <v>Herbivores</v>
      </c>
      <c r="O1240">
        <f>VLOOKUP(G1240,species.lookup!$A$2:$I$108,6,0)</f>
        <v>1.47E-2</v>
      </c>
      <c r="P1240">
        <f>VLOOKUP(G1240,species.lookup!$A$2:$I$108,7,0)</f>
        <v>3.0548000000000002</v>
      </c>
      <c r="Q1240">
        <f t="shared" si="19"/>
        <v>16.676977189904147</v>
      </c>
    </row>
    <row r="1241" spans="1:17" x14ac:dyDescent="0.2">
      <c r="A1241" s="32">
        <v>44144</v>
      </c>
      <c r="B1241" s="33">
        <v>0.40972222222222199</v>
      </c>
      <c r="C1241" t="s">
        <v>397</v>
      </c>
      <c r="D1241" t="s">
        <v>384</v>
      </c>
      <c r="E1241">
        <v>4</v>
      </c>
      <c r="F1241">
        <v>2.2000000000000002</v>
      </c>
      <c r="G1241" t="s">
        <v>318</v>
      </c>
      <c r="H1241">
        <v>8</v>
      </c>
      <c r="I1241">
        <v>3</v>
      </c>
      <c r="J1241" t="s">
        <v>385</v>
      </c>
      <c r="K1241" t="str">
        <f>VLOOKUP(G1241,species.lookup!$A$2:$I$108,2,0)</f>
        <v>Striped Parrotfish</v>
      </c>
      <c r="L1241" t="str">
        <f>VLOOKUP(G1241,species.lookup!$A$2:$I$108,3,0)</f>
        <v>Scarus iserti</v>
      </c>
      <c r="M1241" t="str">
        <f>VLOOKUP(G1241,species.lookup!$A$2:$I$108,4,0)</f>
        <v>Scaridae</v>
      </c>
      <c r="N1241" t="str">
        <f>VLOOKUP(G1241,species.lookup!$A$2:$I$108,5,0)</f>
        <v>Herbivores</v>
      </c>
      <c r="O1241">
        <f>VLOOKUP(G1241,species.lookup!$A$2:$I$108,6,0)</f>
        <v>1.47E-2</v>
      </c>
      <c r="P1241">
        <f>VLOOKUP(G1241,species.lookup!$A$2:$I$108,7,0)</f>
        <v>3.0548000000000002</v>
      </c>
      <c r="Q1241">
        <f t="shared" si="19"/>
        <v>8.4348356905685886</v>
      </c>
    </row>
    <row r="1242" spans="1:17" x14ac:dyDescent="0.2">
      <c r="A1242" s="32">
        <v>44144</v>
      </c>
      <c r="B1242" s="33">
        <v>0.40972222222222199</v>
      </c>
      <c r="C1242" t="s">
        <v>397</v>
      </c>
      <c r="D1242" t="s">
        <v>384</v>
      </c>
      <c r="E1242">
        <v>4</v>
      </c>
      <c r="F1242">
        <v>2.2000000000000002</v>
      </c>
      <c r="G1242" t="s">
        <v>318</v>
      </c>
      <c r="H1242">
        <v>4</v>
      </c>
      <c r="I1242">
        <v>1</v>
      </c>
      <c r="J1242" t="s">
        <v>385</v>
      </c>
      <c r="K1242" t="str">
        <f>VLOOKUP(G1242,species.lookup!$A$2:$I$108,2,0)</f>
        <v>Striped Parrotfish</v>
      </c>
      <c r="L1242" t="str">
        <f>VLOOKUP(G1242,species.lookup!$A$2:$I$108,3,0)</f>
        <v>Scarus iserti</v>
      </c>
      <c r="M1242" t="str">
        <f>VLOOKUP(G1242,species.lookup!$A$2:$I$108,4,0)</f>
        <v>Scaridae</v>
      </c>
      <c r="N1242" t="str">
        <f>VLOOKUP(G1242,species.lookup!$A$2:$I$108,5,0)</f>
        <v>Herbivores</v>
      </c>
      <c r="O1242">
        <f>VLOOKUP(G1242,species.lookup!$A$2:$I$108,6,0)</f>
        <v>1.47E-2</v>
      </c>
      <c r="P1242">
        <f>VLOOKUP(G1242,species.lookup!$A$2:$I$108,7,0)</f>
        <v>3.0548000000000002</v>
      </c>
      <c r="Q1242">
        <f t="shared" si="19"/>
        <v>1.0150564524775472</v>
      </c>
    </row>
    <row r="1243" spans="1:17" x14ac:dyDescent="0.2">
      <c r="A1243" s="32">
        <v>44144</v>
      </c>
      <c r="B1243" s="33">
        <v>0.40972222222222199</v>
      </c>
      <c r="C1243" t="s">
        <v>397</v>
      </c>
      <c r="D1243" t="s">
        <v>384</v>
      </c>
      <c r="E1243">
        <v>4</v>
      </c>
      <c r="F1243">
        <v>2.2000000000000002</v>
      </c>
      <c r="G1243" t="s">
        <v>318</v>
      </c>
      <c r="H1243">
        <v>6</v>
      </c>
      <c r="I1243">
        <v>3</v>
      </c>
      <c r="K1243" t="str">
        <f>VLOOKUP(G1243,species.lookup!$A$2:$I$108,2,0)</f>
        <v>Striped Parrotfish</v>
      </c>
      <c r="L1243" t="str">
        <f>VLOOKUP(G1243,species.lookup!$A$2:$I$108,3,0)</f>
        <v>Scarus iserti</v>
      </c>
      <c r="M1243" t="str">
        <f>VLOOKUP(G1243,species.lookup!$A$2:$I$108,4,0)</f>
        <v>Scaridae</v>
      </c>
      <c r="N1243" t="str">
        <f>VLOOKUP(G1243,species.lookup!$A$2:$I$108,5,0)</f>
        <v>Herbivores</v>
      </c>
      <c r="O1243">
        <f>VLOOKUP(G1243,species.lookup!$A$2:$I$108,6,0)</f>
        <v>1.47E-2</v>
      </c>
      <c r="P1243">
        <f>VLOOKUP(G1243,species.lookup!$A$2:$I$108,7,0)</f>
        <v>3.0548000000000002</v>
      </c>
      <c r="Q1243">
        <f t="shared" si="19"/>
        <v>3.5027873644931384</v>
      </c>
    </row>
    <row r="1244" spans="1:17" x14ac:dyDescent="0.2">
      <c r="A1244" s="32">
        <v>44144</v>
      </c>
      <c r="B1244" s="33">
        <v>0.40972222222222199</v>
      </c>
      <c r="C1244" t="s">
        <v>397</v>
      </c>
      <c r="D1244" t="s">
        <v>384</v>
      </c>
      <c r="E1244">
        <v>4</v>
      </c>
      <c r="F1244">
        <v>2.2000000000000002</v>
      </c>
      <c r="G1244" t="s">
        <v>318</v>
      </c>
      <c r="H1244">
        <v>5</v>
      </c>
      <c r="I1244">
        <v>3</v>
      </c>
      <c r="K1244" t="str">
        <f>VLOOKUP(G1244,species.lookup!$A$2:$I$108,2,0)</f>
        <v>Striped Parrotfish</v>
      </c>
      <c r="L1244" t="str">
        <f>VLOOKUP(G1244,species.lookup!$A$2:$I$108,3,0)</f>
        <v>Scarus iserti</v>
      </c>
      <c r="M1244" t="str">
        <f>VLOOKUP(G1244,species.lookup!$A$2:$I$108,4,0)</f>
        <v>Scaridae</v>
      </c>
      <c r="N1244" t="str">
        <f>VLOOKUP(G1244,species.lookup!$A$2:$I$108,5,0)</f>
        <v>Herbivores</v>
      </c>
      <c r="O1244">
        <f>VLOOKUP(G1244,species.lookup!$A$2:$I$108,6,0)</f>
        <v>1.47E-2</v>
      </c>
      <c r="P1244">
        <f>VLOOKUP(G1244,species.lookup!$A$2:$I$108,7,0)</f>
        <v>3.0548000000000002</v>
      </c>
      <c r="Q1244">
        <f t="shared" si="19"/>
        <v>2.0069238957862789</v>
      </c>
    </row>
    <row r="1245" spans="1:17" x14ac:dyDescent="0.2">
      <c r="A1245" s="32">
        <v>44144</v>
      </c>
      <c r="B1245" s="33">
        <v>0.40972222222222199</v>
      </c>
      <c r="C1245" t="s">
        <v>397</v>
      </c>
      <c r="D1245" t="s">
        <v>384</v>
      </c>
      <c r="E1245">
        <v>4</v>
      </c>
      <c r="F1245">
        <v>2.2000000000000002</v>
      </c>
      <c r="G1245" t="s">
        <v>225</v>
      </c>
      <c r="H1245">
        <v>5</v>
      </c>
      <c r="I1245">
        <v>1</v>
      </c>
      <c r="K1245" t="str">
        <f>VLOOKUP(G1245,species.lookup!$A$2:$I$108,2,0)</f>
        <v>Hamlet spp.</v>
      </c>
      <c r="L1245" t="str">
        <f>VLOOKUP(G1245,species.lookup!$A$2:$I$108,3,0)</f>
        <v>Hypoplectrus puella</v>
      </c>
      <c r="M1245" t="str">
        <f>VLOOKUP(G1245,species.lookup!$A$2:$I$108,4,0)</f>
        <v>Serranidae</v>
      </c>
      <c r="N1245" t="str">
        <f>VLOOKUP(G1245,species.lookup!$A$2:$I$108,5,0)</f>
        <v>Carnivores</v>
      </c>
      <c r="O1245">
        <f>VLOOKUP(G1245,species.lookup!$A$2:$I$108,6,0)</f>
        <v>1.7780000000000001E-2</v>
      </c>
      <c r="P1245">
        <f>VLOOKUP(G1245,species.lookup!$A$2:$I$108,7,0)</f>
        <v>3.03</v>
      </c>
      <c r="Q1245">
        <f t="shared" si="19"/>
        <v>2.3324420895012303</v>
      </c>
    </row>
    <row r="1246" spans="1:17" x14ac:dyDescent="0.2">
      <c r="A1246" s="32">
        <v>44144</v>
      </c>
      <c r="B1246" s="33">
        <v>0.40972222222222199</v>
      </c>
      <c r="C1246" t="s">
        <v>397</v>
      </c>
      <c r="D1246" t="s">
        <v>384</v>
      </c>
      <c r="E1246">
        <v>4</v>
      </c>
      <c r="F1246">
        <v>2.2000000000000002</v>
      </c>
      <c r="G1246" t="s">
        <v>365</v>
      </c>
      <c r="H1246">
        <v>3</v>
      </c>
      <c r="I1246">
        <v>1</v>
      </c>
      <c r="K1246" t="str">
        <f>VLOOKUP(G1246,species.lookup!$A$2:$I$108,2,0)</f>
        <v>3-spot Damselfish</v>
      </c>
      <c r="L1246" t="str">
        <f>VLOOKUP(G1246,species.lookup!$A$2:$I$108,3,0)</f>
        <v>Stegastes planifrons</v>
      </c>
      <c r="M1246" t="str">
        <f>VLOOKUP(G1246,species.lookup!$A$2:$I$108,4,0)</f>
        <v>Pomacentridae</v>
      </c>
      <c r="N1246" t="str">
        <f>VLOOKUP(G1246,species.lookup!$A$2:$I$108,5,0)</f>
        <v>Omnivores</v>
      </c>
      <c r="O1246">
        <f>VLOOKUP(G1246,species.lookup!$A$2:$I$108,6,0)</f>
        <v>2.188E-2</v>
      </c>
      <c r="P1246">
        <f>VLOOKUP(G1246,species.lookup!$A$2:$I$108,7,0)</f>
        <v>2.96</v>
      </c>
      <c r="Q1246">
        <f t="shared" si="19"/>
        <v>0.56536150138828423</v>
      </c>
    </row>
    <row r="1247" spans="1:17" x14ac:dyDescent="0.2">
      <c r="A1247" s="32">
        <v>44144</v>
      </c>
      <c r="B1247" s="33">
        <v>0.40972222222222199</v>
      </c>
      <c r="C1247" t="s">
        <v>397</v>
      </c>
      <c r="D1247" t="s">
        <v>384</v>
      </c>
      <c r="E1247">
        <v>4</v>
      </c>
      <c r="F1247">
        <v>2.2000000000000002</v>
      </c>
      <c r="G1247" t="s">
        <v>324</v>
      </c>
      <c r="H1247">
        <v>3</v>
      </c>
      <c r="I1247">
        <v>2</v>
      </c>
      <c r="J1247" t="s">
        <v>385</v>
      </c>
      <c r="K1247" t="str">
        <f>VLOOKUP(G1247,species.lookup!$A$2:$I$108,2,0)</f>
        <v>Queen Parrotfish</v>
      </c>
      <c r="L1247" t="str">
        <f>VLOOKUP(G1247,species.lookup!$A$2:$I$108,3,0)</f>
        <v>Scarus vetula</v>
      </c>
      <c r="M1247" t="str">
        <f>VLOOKUP(G1247,species.lookup!$A$2:$I$108,4,0)</f>
        <v>Scaridae</v>
      </c>
      <c r="N1247" t="str">
        <f>VLOOKUP(G1247,species.lookup!$A$2:$I$108,5,0)</f>
        <v>Herbivores</v>
      </c>
      <c r="O1247">
        <f>VLOOKUP(G1247,species.lookup!$A$2:$I$108,6,0)</f>
        <v>2.5000000000000001E-2</v>
      </c>
      <c r="P1247">
        <f>VLOOKUP(G1247,species.lookup!$A$2:$I$108,7,0)</f>
        <v>2.9214000000000002</v>
      </c>
      <c r="Q1247">
        <f t="shared" si="19"/>
        <v>0.61915878909606581</v>
      </c>
    </row>
    <row r="1248" spans="1:17" x14ac:dyDescent="0.2">
      <c r="A1248" s="32">
        <v>44144</v>
      </c>
      <c r="B1248" s="33">
        <v>0.40972222222222199</v>
      </c>
      <c r="C1248" t="s">
        <v>397</v>
      </c>
      <c r="D1248" t="s">
        <v>384</v>
      </c>
      <c r="E1248">
        <v>4</v>
      </c>
      <c r="F1248">
        <v>2.2000000000000002</v>
      </c>
      <c r="G1248" t="s">
        <v>324</v>
      </c>
      <c r="H1248">
        <v>5</v>
      </c>
      <c r="I1248">
        <v>1</v>
      </c>
      <c r="J1248" t="s">
        <v>385</v>
      </c>
      <c r="K1248" t="str">
        <f>VLOOKUP(G1248,species.lookup!$A$2:$I$108,2,0)</f>
        <v>Queen Parrotfish</v>
      </c>
      <c r="L1248" t="str">
        <f>VLOOKUP(G1248,species.lookup!$A$2:$I$108,3,0)</f>
        <v>Scarus vetula</v>
      </c>
      <c r="M1248" t="str">
        <f>VLOOKUP(G1248,species.lookup!$A$2:$I$108,4,0)</f>
        <v>Scaridae</v>
      </c>
      <c r="N1248" t="str">
        <f>VLOOKUP(G1248,species.lookup!$A$2:$I$108,5,0)</f>
        <v>Herbivores</v>
      </c>
      <c r="O1248">
        <f>VLOOKUP(G1248,species.lookup!$A$2:$I$108,6,0)</f>
        <v>2.5000000000000001E-2</v>
      </c>
      <c r="P1248">
        <f>VLOOKUP(G1248,species.lookup!$A$2:$I$108,7,0)</f>
        <v>2.9214000000000002</v>
      </c>
      <c r="Q1248">
        <f t="shared" si="19"/>
        <v>2.7536642058777425</v>
      </c>
    </row>
    <row r="1249" spans="1:17" x14ac:dyDescent="0.2">
      <c r="A1249" s="32">
        <v>44144</v>
      </c>
      <c r="B1249" s="33">
        <v>0.40972222222222199</v>
      </c>
      <c r="C1249" t="s">
        <v>397</v>
      </c>
      <c r="D1249" t="s">
        <v>384</v>
      </c>
      <c r="E1249">
        <v>4</v>
      </c>
      <c r="F1249">
        <v>2.2000000000000002</v>
      </c>
      <c r="G1249" t="s">
        <v>191</v>
      </c>
      <c r="H1249">
        <v>5</v>
      </c>
      <c r="I1249">
        <v>2</v>
      </c>
      <c r="K1249" t="str">
        <f>VLOOKUP(G1249,species.lookup!$A$2:$I$108,2,0)</f>
        <v>Slippery Dick</v>
      </c>
      <c r="L1249" t="str">
        <f>VLOOKUP(G1249,species.lookup!$A$2:$I$108,3,0)</f>
        <v>Halichoeres bivittatus</v>
      </c>
      <c r="M1249" t="str">
        <f>VLOOKUP(G1249,species.lookup!$A$2:$I$108,4,0)</f>
        <v>Labridae</v>
      </c>
      <c r="N1249" t="str">
        <f>VLOOKUP(G1249,species.lookup!$A$2:$I$108,5,0)</f>
        <v>Carnivores</v>
      </c>
      <c r="O1249">
        <f>VLOOKUP(G1249,species.lookup!$A$2:$I$108,6,0)</f>
        <v>9.3299999999999998E-3</v>
      </c>
      <c r="P1249">
        <f>VLOOKUP(G1249,species.lookup!$A$2:$I$108,7,0)</f>
        <v>3.06</v>
      </c>
      <c r="Q1249">
        <f t="shared" si="19"/>
        <v>1.284487425265967</v>
      </c>
    </row>
    <row r="1250" spans="1:17" x14ac:dyDescent="0.2">
      <c r="A1250" s="32">
        <v>44144</v>
      </c>
      <c r="B1250" s="33">
        <v>0.40972222222222199</v>
      </c>
      <c r="C1250" t="s">
        <v>397</v>
      </c>
      <c r="D1250" t="s">
        <v>384</v>
      </c>
      <c r="E1250">
        <v>4</v>
      </c>
      <c r="F1250">
        <v>2.2000000000000002</v>
      </c>
      <c r="G1250" t="s">
        <v>191</v>
      </c>
      <c r="H1250">
        <v>8</v>
      </c>
      <c r="I1250">
        <v>2</v>
      </c>
      <c r="K1250" t="str">
        <f>VLOOKUP(G1250,species.lookup!$A$2:$I$108,2,0)</f>
        <v>Slippery Dick</v>
      </c>
      <c r="L1250" t="str">
        <f>VLOOKUP(G1250,species.lookup!$A$2:$I$108,3,0)</f>
        <v>Halichoeres bivittatus</v>
      </c>
      <c r="M1250" t="str">
        <f>VLOOKUP(G1250,species.lookup!$A$2:$I$108,4,0)</f>
        <v>Labridae</v>
      </c>
      <c r="N1250" t="str">
        <f>VLOOKUP(G1250,species.lookup!$A$2:$I$108,5,0)</f>
        <v>Carnivores</v>
      </c>
      <c r="O1250">
        <f>VLOOKUP(G1250,species.lookup!$A$2:$I$108,6,0)</f>
        <v>9.3299999999999998E-3</v>
      </c>
      <c r="P1250">
        <f>VLOOKUP(G1250,species.lookup!$A$2:$I$108,7,0)</f>
        <v>3.06</v>
      </c>
      <c r="Q1250">
        <f t="shared" si="19"/>
        <v>5.4117410047026144</v>
      </c>
    </row>
    <row r="1251" spans="1:17" x14ac:dyDescent="0.2">
      <c r="A1251" s="32">
        <v>44144</v>
      </c>
      <c r="B1251" s="33">
        <v>0.40972222222222199</v>
      </c>
      <c r="C1251" t="s">
        <v>397</v>
      </c>
      <c r="D1251" t="s">
        <v>384</v>
      </c>
      <c r="E1251">
        <v>4</v>
      </c>
      <c r="F1251">
        <v>2.2000000000000002</v>
      </c>
      <c r="G1251" t="s">
        <v>191</v>
      </c>
      <c r="H1251">
        <v>6</v>
      </c>
      <c r="I1251">
        <v>1</v>
      </c>
      <c r="K1251" t="str">
        <f>VLOOKUP(G1251,species.lookup!$A$2:$I$108,2,0)</f>
        <v>Slippery Dick</v>
      </c>
      <c r="L1251" t="str">
        <f>VLOOKUP(G1251,species.lookup!$A$2:$I$108,3,0)</f>
        <v>Halichoeres bivittatus</v>
      </c>
      <c r="M1251" t="str">
        <f>VLOOKUP(G1251,species.lookup!$A$2:$I$108,4,0)</f>
        <v>Labridae</v>
      </c>
      <c r="N1251" t="str">
        <f>VLOOKUP(G1251,species.lookup!$A$2:$I$108,5,0)</f>
        <v>Carnivores</v>
      </c>
      <c r="O1251">
        <f>VLOOKUP(G1251,species.lookup!$A$2:$I$108,6,0)</f>
        <v>9.3299999999999998E-3</v>
      </c>
      <c r="P1251">
        <f>VLOOKUP(G1251,species.lookup!$A$2:$I$108,7,0)</f>
        <v>3.06</v>
      </c>
      <c r="Q1251">
        <f t="shared" si="19"/>
        <v>2.2440083567938895</v>
      </c>
    </row>
    <row r="1252" spans="1:17" x14ac:dyDescent="0.2">
      <c r="A1252" s="32">
        <v>44144</v>
      </c>
      <c r="B1252" s="33">
        <v>0.40972222222222199</v>
      </c>
      <c r="C1252" t="s">
        <v>397</v>
      </c>
      <c r="D1252" t="s">
        <v>384</v>
      </c>
      <c r="E1252">
        <v>4</v>
      </c>
      <c r="F1252">
        <v>2.2000000000000002</v>
      </c>
      <c r="G1252" t="s">
        <v>111</v>
      </c>
      <c r="H1252">
        <v>5</v>
      </c>
      <c r="I1252">
        <v>1</v>
      </c>
      <c r="K1252" t="str">
        <f>VLOOKUP(G1252,species.lookup!$A$2:$I$108,2,0)</f>
        <v>Foureye Butterflyfish</v>
      </c>
      <c r="L1252" t="str">
        <f>VLOOKUP(G1252,species.lookup!$A$2:$I$108,3,0)</f>
        <v>Chaetodon capistratus</v>
      </c>
      <c r="M1252" t="str">
        <f>VLOOKUP(G1252,species.lookup!$A$2:$I$108,4,0)</f>
        <v>Chaetodontidae</v>
      </c>
      <c r="N1252" t="str">
        <f>VLOOKUP(G1252,species.lookup!$A$2:$I$108,5,0)</f>
        <v>Carnivores</v>
      </c>
      <c r="O1252">
        <f>VLOOKUP(G1252,species.lookup!$A$2:$I$108,6,0)</f>
        <v>2.1999999999999999E-2</v>
      </c>
      <c r="P1252">
        <f>VLOOKUP(G1252,species.lookup!$A$2:$I$108,7,0)</f>
        <v>3.1897000000000002</v>
      </c>
      <c r="Q1252">
        <f t="shared" si="19"/>
        <v>3.7318768485776825</v>
      </c>
    </row>
    <row r="1253" spans="1:17" x14ac:dyDescent="0.2">
      <c r="A1253" s="32">
        <v>44144</v>
      </c>
      <c r="B1253" s="33">
        <v>0.40972222222222199</v>
      </c>
      <c r="C1253" t="s">
        <v>397</v>
      </c>
      <c r="D1253" t="s">
        <v>384</v>
      </c>
      <c r="E1253">
        <v>4</v>
      </c>
      <c r="F1253">
        <v>2.2000000000000002</v>
      </c>
      <c r="G1253" t="s">
        <v>181</v>
      </c>
      <c r="H1253">
        <v>6</v>
      </c>
      <c r="I1253">
        <v>5</v>
      </c>
      <c r="K1253" t="str">
        <f>VLOOKUP(G1253,species.lookup!$A$2:$I$108,2,0)</f>
        <v>Bluestriped Grunt</v>
      </c>
      <c r="L1253" t="str">
        <f>VLOOKUP(G1253,species.lookup!$A$2:$I$108,3,0)</f>
        <v>Haemulon sciurus</v>
      </c>
      <c r="M1253" t="str">
        <f>VLOOKUP(G1253,species.lookup!$A$2:$I$108,4,0)</f>
        <v>Haemulidae</v>
      </c>
      <c r="N1253" t="str">
        <f>VLOOKUP(G1253,species.lookup!$A$2:$I$108,5,0)</f>
        <v>Carnivores</v>
      </c>
      <c r="O1253">
        <f>VLOOKUP(G1253,species.lookup!$A$2:$I$108,6,0)</f>
        <v>1.9400000000000001E-2</v>
      </c>
      <c r="P1253">
        <f>VLOOKUP(G1253,species.lookup!$A$2:$I$108,7,0)</f>
        <v>2.9996</v>
      </c>
      <c r="Q1253">
        <f t="shared" si="19"/>
        <v>4.1873978004204728</v>
      </c>
    </row>
    <row r="1254" spans="1:17" x14ac:dyDescent="0.2">
      <c r="A1254" s="32">
        <v>44144</v>
      </c>
      <c r="B1254" s="33">
        <v>0.40972222222222199</v>
      </c>
      <c r="C1254" t="s">
        <v>397</v>
      </c>
      <c r="D1254" t="s">
        <v>384</v>
      </c>
      <c r="E1254">
        <v>4</v>
      </c>
      <c r="F1254">
        <v>2.2000000000000002</v>
      </c>
      <c r="G1254" t="s">
        <v>197</v>
      </c>
      <c r="H1254">
        <v>6</v>
      </c>
      <c r="I1254">
        <v>1</v>
      </c>
      <c r="K1254" t="str">
        <f>VLOOKUP(G1254,species.lookup!$A$2:$I$108,2,0)</f>
        <v>Clown Wrasse</v>
      </c>
      <c r="L1254" t="str">
        <f>VLOOKUP(G1254,species.lookup!$A$2:$I$108,3,0)</f>
        <v>Halichoeres maculipinna </v>
      </c>
      <c r="M1254" t="str">
        <f>VLOOKUP(G1254,species.lookup!$A$2:$I$108,4,0)</f>
        <v>Labridae</v>
      </c>
      <c r="N1254" t="str">
        <f>VLOOKUP(G1254,species.lookup!$A$2:$I$108,5,0)</f>
        <v>Carnivores</v>
      </c>
      <c r="O1254">
        <f>VLOOKUP(G1254,species.lookup!$A$2:$I$108,6,0)</f>
        <v>1.047E-2</v>
      </c>
      <c r="P1254">
        <f>VLOOKUP(G1254,species.lookup!$A$2:$I$108,7,0)</f>
        <v>3.2</v>
      </c>
      <c r="Q1254">
        <f t="shared" si="19"/>
        <v>3.2361651963011573</v>
      </c>
    </row>
    <row r="1255" spans="1:17" x14ac:dyDescent="0.2">
      <c r="A1255" s="32">
        <v>44144</v>
      </c>
      <c r="B1255" s="33">
        <v>0.40972222222222199</v>
      </c>
      <c r="C1255" t="s">
        <v>397</v>
      </c>
      <c r="D1255" t="s">
        <v>384</v>
      </c>
      <c r="E1255">
        <v>5</v>
      </c>
      <c r="F1255">
        <v>1</v>
      </c>
      <c r="G1255" t="s">
        <v>286</v>
      </c>
      <c r="H1255">
        <v>10</v>
      </c>
      <c r="I1255">
        <v>1</v>
      </c>
      <c r="K1255" t="str">
        <f>VLOOKUP(G1255,species.lookup!$A$2:$I$108,2,0)</f>
        <v>Yellowtail Snapper</v>
      </c>
      <c r="L1255" t="str">
        <f>VLOOKUP(G1255,species.lookup!$A$2:$I$108,3,0)</f>
        <v>Ocyurus chrysurus</v>
      </c>
      <c r="M1255" t="str">
        <f>VLOOKUP(G1255,species.lookup!$A$2:$I$108,4,0)</f>
        <v>Lutjanidae</v>
      </c>
      <c r="N1255" t="str">
        <f>VLOOKUP(G1255,species.lookup!$A$2:$I$108,5,0)</f>
        <v>Carnivores</v>
      </c>
      <c r="O1255">
        <f>VLOOKUP(G1255,species.lookup!$A$2:$I$108,6,0)</f>
        <v>4.0500000000000001E-2</v>
      </c>
      <c r="P1255">
        <f>VLOOKUP(G1255,species.lookup!$A$2:$I$108,7,0)</f>
        <v>2.718</v>
      </c>
      <c r="Q1255">
        <f t="shared" si="19"/>
        <v>21.157045654464355</v>
      </c>
    </row>
    <row r="1256" spans="1:17" x14ac:dyDescent="0.2">
      <c r="A1256" s="32">
        <v>44144</v>
      </c>
      <c r="B1256" s="33">
        <v>0.40972222222222199</v>
      </c>
      <c r="C1256" t="s">
        <v>397</v>
      </c>
      <c r="D1256" t="s">
        <v>384</v>
      </c>
      <c r="E1256">
        <v>5</v>
      </c>
      <c r="F1256">
        <v>1</v>
      </c>
      <c r="G1256" t="s">
        <v>39</v>
      </c>
      <c r="H1256">
        <v>3</v>
      </c>
      <c r="I1256">
        <v>1</v>
      </c>
      <c r="K1256" t="str">
        <f>VLOOKUP(G1256,species.lookup!$A$2:$I$108,2,0)</f>
        <v>Blue Tang</v>
      </c>
      <c r="L1256" t="str">
        <f>VLOOKUP(G1256,species.lookup!$A$2:$I$108,3,0)</f>
        <v>Acanthurus coeruleus</v>
      </c>
      <c r="M1256" t="str">
        <f>VLOOKUP(G1256,species.lookup!$A$2:$I$108,4,0)</f>
        <v>Acanthuridae</v>
      </c>
      <c r="N1256" t="str">
        <f>VLOOKUP(G1256,species.lookup!$A$2:$I$108,5,0)</f>
        <v>Herbivores</v>
      </c>
      <c r="O1256">
        <f>VLOOKUP(G1256,species.lookup!$A$2:$I$108,6,0)</f>
        <v>4.1500000000000002E-2</v>
      </c>
      <c r="P1256">
        <f>VLOOKUP(G1256,species.lookup!$A$2:$I$108,7,0)</f>
        <v>2.8346</v>
      </c>
      <c r="Q1256">
        <f t="shared" si="19"/>
        <v>0.93432077429463178</v>
      </c>
    </row>
    <row r="1257" spans="1:17" x14ac:dyDescent="0.2">
      <c r="A1257" s="32">
        <v>44144</v>
      </c>
      <c r="B1257" s="33">
        <v>0.40972222222222199</v>
      </c>
      <c r="C1257" t="s">
        <v>397</v>
      </c>
      <c r="D1257" t="s">
        <v>384</v>
      </c>
      <c r="E1257">
        <v>5</v>
      </c>
      <c r="F1257">
        <v>1</v>
      </c>
      <c r="G1257" t="s">
        <v>330</v>
      </c>
      <c r="H1257">
        <v>6</v>
      </c>
      <c r="I1257">
        <v>4</v>
      </c>
      <c r="K1257" t="str">
        <f>VLOOKUP(G1257,species.lookup!$A$2:$I$108,2,0)</f>
        <v>Greenblotch Parrotfish</v>
      </c>
      <c r="L1257" t="str">
        <f>VLOOKUP(G1257,species.lookup!$A$2:$I$108,3,0)</f>
        <v>Sparisoma atomarium</v>
      </c>
      <c r="M1257" t="str">
        <f>VLOOKUP(G1257,species.lookup!$A$2:$I$108,4,0)</f>
        <v>Scaridae</v>
      </c>
      <c r="N1257" t="str">
        <f>VLOOKUP(G1257,species.lookup!$A$2:$I$108,5,0)</f>
        <v>Herbivores</v>
      </c>
      <c r="O1257">
        <f>VLOOKUP(G1257,species.lookup!$A$2:$I$108,6,0)</f>
        <v>1.21E-2</v>
      </c>
      <c r="P1257">
        <f>VLOOKUP(G1257,species.lookup!$A$2:$I$108,7,0)</f>
        <v>3.0274999999999999</v>
      </c>
      <c r="Q1257">
        <f t="shared" si="19"/>
        <v>2.7456064148190644</v>
      </c>
    </row>
    <row r="1258" spans="1:17" x14ac:dyDescent="0.2">
      <c r="A1258" s="32">
        <v>44144</v>
      </c>
      <c r="B1258" s="33">
        <v>0.40972222222222199</v>
      </c>
      <c r="C1258" t="s">
        <v>397</v>
      </c>
      <c r="D1258" t="s">
        <v>384</v>
      </c>
      <c r="E1258">
        <v>5</v>
      </c>
      <c r="F1258">
        <v>1</v>
      </c>
      <c r="G1258" t="s">
        <v>359</v>
      </c>
      <c r="H1258">
        <v>5</v>
      </c>
      <c r="I1258">
        <v>2</v>
      </c>
      <c r="K1258" t="str">
        <f>VLOOKUP(G1258,species.lookup!$A$2:$I$108,2,0)</f>
        <v>Beaugregory</v>
      </c>
      <c r="L1258" t="str">
        <f>VLOOKUP(G1258,species.lookup!$A$2:$I$108,3,0)</f>
        <v>Stegastes leucostictus</v>
      </c>
      <c r="M1258" t="str">
        <f>VLOOKUP(G1258,species.lookup!$A$2:$I$108,4,0)</f>
        <v>Pomacentridae</v>
      </c>
      <c r="N1258" t="str">
        <f>VLOOKUP(G1258,species.lookup!$A$2:$I$108,5,0)</f>
        <v>Omnivores</v>
      </c>
      <c r="O1258">
        <f>VLOOKUP(G1258,species.lookup!$A$2:$I$108,6,0)</f>
        <v>1.9949999999999999E-2</v>
      </c>
      <c r="P1258">
        <f>VLOOKUP(G1258,species.lookup!$A$2:$I$108,7,0)</f>
        <v>2.95</v>
      </c>
      <c r="Q1258">
        <f t="shared" si="19"/>
        <v>2.3009353312602805</v>
      </c>
    </row>
    <row r="1259" spans="1:17" x14ac:dyDescent="0.2">
      <c r="A1259" s="32">
        <v>44144</v>
      </c>
      <c r="B1259" s="33">
        <v>0.40972222222222199</v>
      </c>
      <c r="C1259" t="s">
        <v>397</v>
      </c>
      <c r="D1259" t="s">
        <v>384</v>
      </c>
      <c r="E1259">
        <v>5</v>
      </c>
      <c r="F1259">
        <v>1</v>
      </c>
      <c r="G1259" t="s">
        <v>39</v>
      </c>
      <c r="H1259">
        <v>4</v>
      </c>
      <c r="I1259">
        <v>1</v>
      </c>
      <c r="K1259" t="str">
        <f>VLOOKUP(G1259,species.lookup!$A$2:$I$108,2,0)</f>
        <v>Blue Tang</v>
      </c>
      <c r="L1259" t="str">
        <f>VLOOKUP(G1259,species.lookup!$A$2:$I$108,3,0)</f>
        <v>Acanthurus coeruleus</v>
      </c>
      <c r="M1259" t="str">
        <f>VLOOKUP(G1259,species.lookup!$A$2:$I$108,4,0)</f>
        <v>Acanthuridae</v>
      </c>
      <c r="N1259" t="str">
        <f>VLOOKUP(G1259,species.lookup!$A$2:$I$108,5,0)</f>
        <v>Herbivores</v>
      </c>
      <c r="O1259">
        <f>VLOOKUP(G1259,species.lookup!$A$2:$I$108,6,0)</f>
        <v>4.1500000000000002E-2</v>
      </c>
      <c r="P1259">
        <f>VLOOKUP(G1259,species.lookup!$A$2:$I$108,7,0)</f>
        <v>2.8346</v>
      </c>
      <c r="Q1259">
        <f t="shared" si="19"/>
        <v>2.1117735602071006</v>
      </c>
    </row>
    <row r="1260" spans="1:17" x14ac:dyDescent="0.2">
      <c r="A1260" s="32">
        <v>44144</v>
      </c>
      <c r="B1260" s="33">
        <v>0.40972222222222199</v>
      </c>
      <c r="C1260" t="s">
        <v>397</v>
      </c>
      <c r="D1260" t="s">
        <v>384</v>
      </c>
      <c r="E1260">
        <v>5</v>
      </c>
      <c r="F1260">
        <v>1</v>
      </c>
      <c r="G1260" t="s">
        <v>318</v>
      </c>
      <c r="H1260">
        <v>7</v>
      </c>
      <c r="I1260">
        <v>1</v>
      </c>
      <c r="J1260" t="s">
        <v>385</v>
      </c>
      <c r="K1260" t="str">
        <f>VLOOKUP(G1260,species.lookup!$A$2:$I$108,2,0)</f>
        <v>Striped Parrotfish</v>
      </c>
      <c r="L1260" t="str">
        <f>VLOOKUP(G1260,species.lookup!$A$2:$I$108,3,0)</f>
        <v>Scarus iserti</v>
      </c>
      <c r="M1260" t="str">
        <f>VLOOKUP(G1260,species.lookup!$A$2:$I$108,4,0)</f>
        <v>Scaridae</v>
      </c>
      <c r="N1260" t="str">
        <f>VLOOKUP(G1260,species.lookup!$A$2:$I$108,5,0)</f>
        <v>Herbivores</v>
      </c>
      <c r="O1260">
        <f>VLOOKUP(G1260,species.lookup!$A$2:$I$108,6,0)</f>
        <v>1.47E-2</v>
      </c>
      <c r="P1260">
        <f>VLOOKUP(G1260,species.lookup!$A$2:$I$108,7,0)</f>
        <v>3.0548000000000002</v>
      </c>
      <c r="Q1260">
        <f t="shared" si="19"/>
        <v>5.6094828861923958</v>
      </c>
    </row>
    <row r="1261" spans="1:17" x14ac:dyDescent="0.2">
      <c r="A1261" s="32">
        <v>44144</v>
      </c>
      <c r="B1261" s="33">
        <v>0.40972222222222199</v>
      </c>
      <c r="C1261" t="s">
        <v>397</v>
      </c>
      <c r="D1261" t="s">
        <v>384</v>
      </c>
      <c r="E1261">
        <v>5</v>
      </c>
      <c r="F1261">
        <v>1</v>
      </c>
      <c r="G1261" t="s">
        <v>318</v>
      </c>
      <c r="H1261">
        <v>5</v>
      </c>
      <c r="I1261">
        <v>5</v>
      </c>
      <c r="J1261" t="s">
        <v>385</v>
      </c>
      <c r="K1261" t="str">
        <f>VLOOKUP(G1261,species.lookup!$A$2:$I$108,2,0)</f>
        <v>Striped Parrotfish</v>
      </c>
      <c r="L1261" t="str">
        <f>VLOOKUP(G1261,species.lookup!$A$2:$I$108,3,0)</f>
        <v>Scarus iserti</v>
      </c>
      <c r="M1261" t="str">
        <f>VLOOKUP(G1261,species.lookup!$A$2:$I$108,4,0)</f>
        <v>Scaridae</v>
      </c>
      <c r="N1261" t="str">
        <f>VLOOKUP(G1261,species.lookup!$A$2:$I$108,5,0)</f>
        <v>Herbivores</v>
      </c>
      <c r="O1261">
        <f>VLOOKUP(G1261,species.lookup!$A$2:$I$108,6,0)</f>
        <v>1.47E-2</v>
      </c>
      <c r="P1261">
        <f>VLOOKUP(G1261,species.lookup!$A$2:$I$108,7,0)</f>
        <v>3.0548000000000002</v>
      </c>
      <c r="Q1261">
        <f t="shared" si="19"/>
        <v>2.0069238957862789</v>
      </c>
    </row>
    <row r="1262" spans="1:17" x14ac:dyDescent="0.2">
      <c r="A1262" s="32">
        <v>44144</v>
      </c>
      <c r="B1262" s="33">
        <v>0.40972222222222199</v>
      </c>
      <c r="C1262" t="s">
        <v>397</v>
      </c>
      <c r="D1262" t="s">
        <v>384</v>
      </c>
      <c r="E1262">
        <v>5</v>
      </c>
      <c r="F1262">
        <v>1</v>
      </c>
      <c r="G1262" t="s">
        <v>318</v>
      </c>
      <c r="H1262">
        <v>8</v>
      </c>
      <c r="I1262">
        <v>5</v>
      </c>
      <c r="J1262" t="s">
        <v>385</v>
      </c>
      <c r="K1262" t="str">
        <f>VLOOKUP(G1262,species.lookup!$A$2:$I$108,2,0)</f>
        <v>Striped Parrotfish</v>
      </c>
      <c r="L1262" t="str">
        <f>VLOOKUP(G1262,species.lookup!$A$2:$I$108,3,0)</f>
        <v>Scarus iserti</v>
      </c>
      <c r="M1262" t="str">
        <f>VLOOKUP(G1262,species.lookup!$A$2:$I$108,4,0)</f>
        <v>Scaridae</v>
      </c>
      <c r="N1262" t="str">
        <f>VLOOKUP(G1262,species.lookup!$A$2:$I$108,5,0)</f>
        <v>Herbivores</v>
      </c>
      <c r="O1262">
        <f>VLOOKUP(G1262,species.lookup!$A$2:$I$108,6,0)</f>
        <v>1.47E-2</v>
      </c>
      <c r="P1262">
        <f>VLOOKUP(G1262,species.lookup!$A$2:$I$108,7,0)</f>
        <v>3.0548000000000002</v>
      </c>
      <c r="Q1262">
        <f t="shared" si="19"/>
        <v>8.4348356905685886</v>
      </c>
    </row>
    <row r="1263" spans="1:17" x14ac:dyDescent="0.2">
      <c r="A1263" s="32">
        <v>44144</v>
      </c>
      <c r="B1263" s="33">
        <v>0.40972222222222199</v>
      </c>
      <c r="C1263" t="s">
        <v>397</v>
      </c>
      <c r="D1263" t="s">
        <v>384</v>
      </c>
      <c r="E1263">
        <v>5</v>
      </c>
      <c r="F1263">
        <v>1</v>
      </c>
      <c r="G1263" t="s">
        <v>346</v>
      </c>
      <c r="H1263">
        <v>16</v>
      </c>
      <c r="I1263">
        <v>1</v>
      </c>
      <c r="J1263" t="s">
        <v>387</v>
      </c>
      <c r="K1263" t="str">
        <f>VLOOKUP(G1263,species.lookup!$A$2:$I$108,2,0)</f>
        <v>Stoplight Parrotfish</v>
      </c>
      <c r="L1263" t="str">
        <f>VLOOKUP(G1263,species.lookup!$A$2:$I$108,3,0)</f>
        <v>Sparisoma viride</v>
      </c>
      <c r="M1263" t="str">
        <f>VLOOKUP(G1263,species.lookup!$A$2:$I$108,4,0)</f>
        <v>Scaridae</v>
      </c>
      <c r="N1263" t="str">
        <f>VLOOKUP(G1263,species.lookup!$A$2:$I$108,5,0)</f>
        <v>Herbivores</v>
      </c>
      <c r="O1263">
        <f>VLOOKUP(G1263,species.lookup!$A$2:$I$108,6,0)</f>
        <v>2.5000000000000001E-2</v>
      </c>
      <c r="P1263">
        <f>VLOOKUP(G1263,species.lookup!$A$2:$I$108,7,0)</f>
        <v>2.9214000000000002</v>
      </c>
      <c r="Q1263">
        <f t="shared" si="19"/>
        <v>82.348582143975179</v>
      </c>
    </row>
    <row r="1264" spans="1:17" x14ac:dyDescent="0.2">
      <c r="A1264" s="32">
        <v>44144</v>
      </c>
      <c r="B1264" s="33">
        <v>0.40972222222222199</v>
      </c>
      <c r="C1264" t="s">
        <v>397</v>
      </c>
      <c r="D1264" t="s">
        <v>384</v>
      </c>
      <c r="E1264">
        <v>5</v>
      </c>
      <c r="F1264">
        <v>1</v>
      </c>
      <c r="G1264" t="s">
        <v>30</v>
      </c>
      <c r="H1264">
        <v>14</v>
      </c>
      <c r="I1264">
        <v>1</v>
      </c>
      <c r="K1264" t="str">
        <f>VLOOKUP(G1264,species.lookup!$A$2:$I$108,2,0)</f>
        <v>Ocean Surgeonfish</v>
      </c>
      <c r="L1264" t="str">
        <f>VLOOKUP(G1264,species.lookup!$A$2:$I$108,3,0)</f>
        <v>Acanthurus bahianus</v>
      </c>
      <c r="M1264" t="str">
        <f>VLOOKUP(G1264,species.lookup!$A$2:$I$108,4,0)</f>
        <v>Acanthuridae</v>
      </c>
      <c r="N1264" t="str">
        <f>VLOOKUP(G1264,species.lookup!$A$2:$I$108,5,0)</f>
        <v>Herbivores</v>
      </c>
      <c r="O1264">
        <f>VLOOKUP(G1264,species.lookup!$A$2:$I$108,6,0)</f>
        <v>2.3699999999999999E-2</v>
      </c>
      <c r="P1264">
        <f>VLOOKUP(G1264,species.lookup!$A$2:$I$108,7,0)</f>
        <v>2.9752000000000001</v>
      </c>
      <c r="Q1264">
        <f t="shared" si="19"/>
        <v>60.912787998674638</v>
      </c>
    </row>
    <row r="1265" spans="1:17" x14ac:dyDescent="0.2">
      <c r="A1265" s="32">
        <v>44144</v>
      </c>
      <c r="B1265" s="33">
        <v>0.40972222222222199</v>
      </c>
      <c r="C1265" t="s">
        <v>397</v>
      </c>
      <c r="D1265" t="s">
        <v>384</v>
      </c>
      <c r="E1265">
        <v>5</v>
      </c>
      <c r="F1265">
        <v>1</v>
      </c>
      <c r="G1265" t="s">
        <v>272</v>
      </c>
      <c r="H1265">
        <v>14</v>
      </c>
      <c r="I1265">
        <v>2</v>
      </c>
      <c r="K1265" t="str">
        <f>VLOOKUP(G1265,species.lookup!$A$2:$I$108,2,0)</f>
        <v>Goatfish</v>
      </c>
      <c r="L1265" t="str">
        <f>VLOOKUP(G1265,species.lookup!$A$2:$I$108,3,0)</f>
        <v>Mulloidichthys martinicus</v>
      </c>
      <c r="M1265" t="str">
        <f>VLOOKUP(G1265,species.lookup!$A$2:$I$108,4,0)</f>
        <v>Mullidae</v>
      </c>
      <c r="N1265" t="str">
        <f>VLOOKUP(G1265,species.lookup!$A$2:$I$108,5,0)</f>
        <v>Carnivores</v>
      </c>
      <c r="O1265">
        <f>VLOOKUP(G1265,species.lookup!$A$2:$I$108,6,0)</f>
        <v>9.7699999999999992E-3</v>
      </c>
      <c r="P1265">
        <f>VLOOKUP(G1265,species.lookup!$A$2:$I$108,7,0)</f>
        <v>3.12</v>
      </c>
      <c r="Q1265">
        <f t="shared" si="19"/>
        <v>36.797137450279614</v>
      </c>
    </row>
    <row r="1266" spans="1:17" x14ac:dyDescent="0.2">
      <c r="A1266" s="32">
        <v>44144</v>
      </c>
      <c r="B1266" s="33">
        <v>0.40972222222222199</v>
      </c>
      <c r="C1266" t="s">
        <v>397</v>
      </c>
      <c r="D1266" t="s">
        <v>384</v>
      </c>
      <c r="E1266">
        <v>5</v>
      </c>
      <c r="F1266">
        <v>1</v>
      </c>
      <c r="G1266" t="s">
        <v>272</v>
      </c>
      <c r="H1266">
        <v>12</v>
      </c>
      <c r="I1266">
        <v>20</v>
      </c>
      <c r="K1266" t="str">
        <f>VLOOKUP(G1266,species.lookup!$A$2:$I$108,2,0)</f>
        <v>Goatfish</v>
      </c>
      <c r="L1266" t="str">
        <f>VLOOKUP(G1266,species.lookup!$A$2:$I$108,3,0)</f>
        <v>Mulloidichthys martinicus</v>
      </c>
      <c r="M1266" t="str">
        <f>VLOOKUP(G1266,species.lookup!$A$2:$I$108,4,0)</f>
        <v>Mullidae</v>
      </c>
      <c r="N1266" t="str">
        <f>VLOOKUP(G1266,species.lookup!$A$2:$I$108,5,0)</f>
        <v>Carnivores</v>
      </c>
      <c r="O1266">
        <f>VLOOKUP(G1266,species.lookup!$A$2:$I$108,6,0)</f>
        <v>9.7699999999999992E-3</v>
      </c>
      <c r="P1266">
        <f>VLOOKUP(G1266,species.lookup!$A$2:$I$108,7,0)</f>
        <v>3.12</v>
      </c>
      <c r="Q1266">
        <f t="shared" si="19"/>
        <v>22.747834053184654</v>
      </c>
    </row>
    <row r="1267" spans="1:17" x14ac:dyDescent="0.2">
      <c r="A1267" s="32">
        <v>44144</v>
      </c>
      <c r="B1267" s="33">
        <v>0.40972222222222199</v>
      </c>
      <c r="C1267" t="s">
        <v>397</v>
      </c>
      <c r="D1267" t="s">
        <v>384</v>
      </c>
      <c r="E1267">
        <v>5</v>
      </c>
      <c r="F1267">
        <v>1</v>
      </c>
      <c r="G1267" t="s">
        <v>337</v>
      </c>
      <c r="H1267">
        <v>15</v>
      </c>
      <c r="I1267">
        <v>1</v>
      </c>
      <c r="J1267" t="s">
        <v>387</v>
      </c>
      <c r="K1267" t="str">
        <f>VLOOKUP(G1267,species.lookup!$A$2:$I$108,2,0)</f>
        <v>Redtail Parrotfish</v>
      </c>
      <c r="L1267" t="str">
        <f>VLOOKUP(G1267,species.lookup!$A$2:$I$108,3,0)</f>
        <v>Sparisoma chrysopterum</v>
      </c>
      <c r="M1267" t="str">
        <f>VLOOKUP(G1267,species.lookup!$A$2:$I$108,4,0)</f>
        <v>Scaridae</v>
      </c>
      <c r="N1267" t="str">
        <f>VLOOKUP(G1267,species.lookup!$A$2:$I$108,5,0)</f>
        <v>Herbivores</v>
      </c>
      <c r="O1267">
        <f>VLOOKUP(G1267,species.lookup!$A$2:$I$108,6,0)</f>
        <v>9.9000000000000008E-3</v>
      </c>
      <c r="P1267">
        <f>VLOOKUP(G1267,species.lookup!$A$2:$I$108,7,0)</f>
        <v>3.1707999999999998</v>
      </c>
      <c r="Q1267">
        <f t="shared" si="19"/>
        <v>53.062213025071451</v>
      </c>
    </row>
    <row r="1268" spans="1:17" x14ac:dyDescent="0.2">
      <c r="A1268" s="32">
        <v>44144</v>
      </c>
      <c r="B1268" s="33">
        <v>0.40972222222222199</v>
      </c>
      <c r="C1268" t="s">
        <v>397</v>
      </c>
      <c r="D1268" t="s">
        <v>384</v>
      </c>
      <c r="E1268">
        <v>5</v>
      </c>
      <c r="F1268">
        <v>1</v>
      </c>
      <c r="G1268" t="s">
        <v>178</v>
      </c>
      <c r="H1268">
        <v>12</v>
      </c>
      <c r="I1268">
        <v>20</v>
      </c>
      <c r="K1268" t="str">
        <f>VLOOKUP(G1268,species.lookup!$A$2:$I$108,2,0)</f>
        <v>White Grunt</v>
      </c>
      <c r="L1268" t="str">
        <f>VLOOKUP(G1268,species.lookup!$A$2:$I$108,3,0)</f>
        <v>Haemulon plumieri</v>
      </c>
      <c r="M1268" t="str">
        <f>VLOOKUP(G1268,species.lookup!$A$2:$I$108,4,0)</f>
        <v>Haemulidae</v>
      </c>
      <c r="N1268" t="str">
        <f>VLOOKUP(G1268,species.lookup!$A$2:$I$108,5,0)</f>
        <v>Carnivores</v>
      </c>
      <c r="O1268">
        <f>VLOOKUP(G1268,species.lookup!$A$2:$I$108,6,0)</f>
        <v>1.21E-2</v>
      </c>
      <c r="P1268">
        <f>VLOOKUP(G1268,species.lookup!$A$2:$I$108,7,0)</f>
        <v>3.1612</v>
      </c>
      <c r="Q1268">
        <f t="shared" si="19"/>
        <v>31.209953767028857</v>
      </c>
    </row>
    <row r="1269" spans="1:17" x14ac:dyDescent="0.2">
      <c r="A1269" s="32">
        <v>44144</v>
      </c>
      <c r="B1269" s="33">
        <v>0.40972222222222199</v>
      </c>
      <c r="C1269" t="s">
        <v>397</v>
      </c>
      <c r="D1269" t="s">
        <v>384</v>
      </c>
      <c r="E1269">
        <v>5</v>
      </c>
      <c r="F1269">
        <v>1</v>
      </c>
      <c r="G1269" t="s">
        <v>178</v>
      </c>
      <c r="H1269">
        <v>8</v>
      </c>
      <c r="I1269">
        <v>10</v>
      </c>
      <c r="K1269" t="str">
        <f>VLOOKUP(G1269,species.lookup!$A$2:$I$108,2,0)</f>
        <v>White Grunt</v>
      </c>
      <c r="L1269" t="str">
        <f>VLOOKUP(G1269,species.lookup!$A$2:$I$108,3,0)</f>
        <v>Haemulon plumieri</v>
      </c>
      <c r="M1269" t="str">
        <f>VLOOKUP(G1269,species.lookup!$A$2:$I$108,4,0)</f>
        <v>Haemulidae</v>
      </c>
      <c r="N1269" t="str">
        <f>VLOOKUP(G1269,species.lookup!$A$2:$I$108,5,0)</f>
        <v>Carnivores</v>
      </c>
      <c r="O1269">
        <f>VLOOKUP(G1269,species.lookup!$A$2:$I$108,6,0)</f>
        <v>1.21E-2</v>
      </c>
      <c r="P1269">
        <f>VLOOKUP(G1269,species.lookup!$A$2:$I$108,7,0)</f>
        <v>3.1612</v>
      </c>
      <c r="Q1269">
        <f t="shared" si="19"/>
        <v>8.6623043220769169</v>
      </c>
    </row>
    <row r="1270" spans="1:17" x14ac:dyDescent="0.2">
      <c r="A1270" s="32">
        <v>44144</v>
      </c>
      <c r="B1270" s="33">
        <v>0.40972222222222199</v>
      </c>
      <c r="C1270" t="s">
        <v>397</v>
      </c>
      <c r="D1270" t="s">
        <v>384</v>
      </c>
      <c r="E1270">
        <v>5</v>
      </c>
      <c r="F1270">
        <v>1</v>
      </c>
      <c r="G1270" t="s">
        <v>178</v>
      </c>
      <c r="H1270">
        <v>10</v>
      </c>
      <c r="I1270">
        <v>10</v>
      </c>
      <c r="K1270" t="str">
        <f>VLOOKUP(G1270,species.lookup!$A$2:$I$108,2,0)</f>
        <v>White Grunt</v>
      </c>
      <c r="L1270" t="str">
        <f>VLOOKUP(G1270,species.lookup!$A$2:$I$108,3,0)</f>
        <v>Haemulon plumieri</v>
      </c>
      <c r="M1270" t="str">
        <f>VLOOKUP(G1270,species.lookup!$A$2:$I$108,4,0)</f>
        <v>Haemulidae</v>
      </c>
      <c r="N1270" t="str">
        <f>VLOOKUP(G1270,species.lookup!$A$2:$I$108,5,0)</f>
        <v>Carnivores</v>
      </c>
      <c r="O1270">
        <f>VLOOKUP(G1270,species.lookup!$A$2:$I$108,6,0)</f>
        <v>1.21E-2</v>
      </c>
      <c r="P1270">
        <f>VLOOKUP(G1270,species.lookup!$A$2:$I$108,7,0)</f>
        <v>3.1612</v>
      </c>
      <c r="Q1270">
        <f t="shared" si="19"/>
        <v>17.538214214582226</v>
      </c>
    </row>
    <row r="1271" spans="1:17" x14ac:dyDescent="0.2">
      <c r="A1271" s="32">
        <v>44144</v>
      </c>
      <c r="B1271" s="33">
        <v>0.40972222222222199</v>
      </c>
      <c r="C1271" t="s">
        <v>397</v>
      </c>
      <c r="D1271" t="s">
        <v>384</v>
      </c>
      <c r="E1271">
        <v>5</v>
      </c>
      <c r="F1271">
        <v>1</v>
      </c>
      <c r="G1271" t="s">
        <v>30</v>
      </c>
      <c r="H1271">
        <v>17</v>
      </c>
      <c r="I1271">
        <v>1</v>
      </c>
      <c r="K1271" t="str">
        <f>VLOOKUP(G1271,species.lookup!$A$2:$I$108,2,0)</f>
        <v>Ocean Surgeonfish</v>
      </c>
      <c r="L1271" t="str">
        <f>VLOOKUP(G1271,species.lookup!$A$2:$I$108,3,0)</f>
        <v>Acanthurus bahianus</v>
      </c>
      <c r="M1271" t="str">
        <f>VLOOKUP(G1271,species.lookup!$A$2:$I$108,4,0)</f>
        <v>Acanthuridae</v>
      </c>
      <c r="N1271" t="str">
        <f>VLOOKUP(G1271,species.lookup!$A$2:$I$108,5,0)</f>
        <v>Herbivores</v>
      </c>
      <c r="O1271">
        <f>VLOOKUP(G1271,species.lookup!$A$2:$I$108,6,0)</f>
        <v>2.3699999999999999E-2</v>
      </c>
      <c r="P1271">
        <f>VLOOKUP(G1271,species.lookup!$A$2:$I$108,7,0)</f>
        <v>2.9752000000000001</v>
      </c>
      <c r="Q1271">
        <f t="shared" si="19"/>
        <v>108.53754070246436</v>
      </c>
    </row>
    <row r="1272" spans="1:17" x14ac:dyDescent="0.2">
      <c r="A1272" s="32">
        <v>44144</v>
      </c>
      <c r="B1272" s="33">
        <v>0.40972222222222199</v>
      </c>
      <c r="C1272" t="s">
        <v>397</v>
      </c>
      <c r="D1272" t="s">
        <v>384</v>
      </c>
      <c r="E1272">
        <v>5</v>
      </c>
      <c r="F1272">
        <v>1</v>
      </c>
      <c r="G1272" t="s">
        <v>30</v>
      </c>
      <c r="H1272">
        <v>12</v>
      </c>
      <c r="I1272">
        <v>1</v>
      </c>
      <c r="K1272" t="str">
        <f>VLOOKUP(G1272,species.lookup!$A$2:$I$108,2,0)</f>
        <v>Ocean Surgeonfish</v>
      </c>
      <c r="L1272" t="str">
        <f>VLOOKUP(G1272,species.lookup!$A$2:$I$108,3,0)</f>
        <v>Acanthurus bahianus</v>
      </c>
      <c r="M1272" t="str">
        <f>VLOOKUP(G1272,species.lookup!$A$2:$I$108,4,0)</f>
        <v>Acanthuridae</v>
      </c>
      <c r="N1272" t="str">
        <f>VLOOKUP(G1272,species.lookup!$A$2:$I$108,5,0)</f>
        <v>Herbivores</v>
      </c>
      <c r="O1272">
        <f>VLOOKUP(G1272,species.lookup!$A$2:$I$108,6,0)</f>
        <v>2.3699999999999999E-2</v>
      </c>
      <c r="P1272">
        <f>VLOOKUP(G1272,species.lookup!$A$2:$I$108,7,0)</f>
        <v>2.9752000000000001</v>
      </c>
      <c r="Q1272">
        <f t="shared" si="19"/>
        <v>38.505998471352768</v>
      </c>
    </row>
    <row r="1273" spans="1:17" x14ac:dyDescent="0.2">
      <c r="A1273" s="32">
        <v>44144</v>
      </c>
      <c r="B1273" s="33">
        <v>0.40972222222222199</v>
      </c>
      <c r="C1273" t="s">
        <v>397</v>
      </c>
      <c r="D1273" t="s">
        <v>384</v>
      </c>
      <c r="E1273">
        <v>5</v>
      </c>
      <c r="F1273">
        <v>1</v>
      </c>
      <c r="G1273" t="s">
        <v>337</v>
      </c>
      <c r="H1273">
        <v>17</v>
      </c>
      <c r="I1273">
        <v>1</v>
      </c>
      <c r="J1273" t="s">
        <v>387</v>
      </c>
      <c r="K1273" t="str">
        <f>VLOOKUP(G1273,species.lookup!$A$2:$I$108,2,0)</f>
        <v>Redtail Parrotfish</v>
      </c>
      <c r="L1273" t="str">
        <f>VLOOKUP(G1273,species.lookup!$A$2:$I$108,3,0)</f>
        <v>Sparisoma chrysopterum</v>
      </c>
      <c r="M1273" t="str">
        <f>VLOOKUP(G1273,species.lookup!$A$2:$I$108,4,0)</f>
        <v>Scaridae</v>
      </c>
      <c r="N1273" t="str">
        <f>VLOOKUP(G1273,species.lookup!$A$2:$I$108,5,0)</f>
        <v>Herbivores</v>
      </c>
      <c r="O1273">
        <f>VLOOKUP(G1273,species.lookup!$A$2:$I$108,6,0)</f>
        <v>9.9000000000000008E-3</v>
      </c>
      <c r="P1273">
        <f>VLOOKUP(G1273,species.lookup!$A$2:$I$108,7,0)</f>
        <v>3.1707999999999998</v>
      </c>
      <c r="Q1273">
        <f t="shared" si="19"/>
        <v>78.911924398392841</v>
      </c>
    </row>
    <row r="1274" spans="1:17" x14ac:dyDescent="0.2">
      <c r="A1274" s="32">
        <v>44144</v>
      </c>
      <c r="B1274" s="33">
        <v>0.40972222222222199</v>
      </c>
      <c r="C1274" t="s">
        <v>397</v>
      </c>
      <c r="D1274" t="s">
        <v>384</v>
      </c>
      <c r="E1274">
        <v>5</v>
      </c>
      <c r="F1274">
        <v>1</v>
      </c>
      <c r="G1274" t="s">
        <v>337</v>
      </c>
      <c r="H1274">
        <v>12</v>
      </c>
      <c r="I1274">
        <v>1</v>
      </c>
      <c r="J1274" t="s">
        <v>387</v>
      </c>
      <c r="K1274" t="str">
        <f>VLOOKUP(G1274,species.lookup!$A$2:$I$108,2,0)</f>
        <v>Redtail Parrotfish</v>
      </c>
      <c r="L1274" t="str">
        <f>VLOOKUP(G1274,species.lookup!$A$2:$I$108,3,0)</f>
        <v>Sparisoma chrysopterum</v>
      </c>
      <c r="M1274" t="str">
        <f>VLOOKUP(G1274,species.lookup!$A$2:$I$108,4,0)</f>
        <v>Scaridae</v>
      </c>
      <c r="N1274" t="str">
        <f>VLOOKUP(G1274,species.lookup!$A$2:$I$108,5,0)</f>
        <v>Herbivores</v>
      </c>
      <c r="O1274">
        <f>VLOOKUP(G1274,species.lookup!$A$2:$I$108,6,0)</f>
        <v>9.9000000000000008E-3</v>
      </c>
      <c r="P1274">
        <f>VLOOKUP(G1274,species.lookup!$A$2:$I$108,7,0)</f>
        <v>3.1707999999999998</v>
      </c>
      <c r="Q1274">
        <f t="shared" si="19"/>
        <v>26.151890524931066</v>
      </c>
    </row>
    <row r="1275" spans="1:17" x14ac:dyDescent="0.2">
      <c r="A1275" s="32">
        <v>44144</v>
      </c>
      <c r="B1275" s="33">
        <v>0.40972222222222199</v>
      </c>
      <c r="C1275" t="s">
        <v>397</v>
      </c>
      <c r="D1275" t="s">
        <v>384</v>
      </c>
      <c r="E1275">
        <v>5</v>
      </c>
      <c r="F1275">
        <v>1</v>
      </c>
      <c r="G1275" t="s">
        <v>324</v>
      </c>
      <c r="H1275">
        <v>6</v>
      </c>
      <c r="I1275">
        <v>1</v>
      </c>
      <c r="J1275" t="s">
        <v>385</v>
      </c>
      <c r="K1275" t="str">
        <f>VLOOKUP(G1275,species.lookup!$A$2:$I$108,2,0)</f>
        <v>Queen Parrotfish</v>
      </c>
      <c r="L1275" t="str">
        <f>VLOOKUP(G1275,species.lookup!$A$2:$I$108,3,0)</f>
        <v>Scarus vetula</v>
      </c>
      <c r="M1275" t="str">
        <f>VLOOKUP(G1275,species.lookup!$A$2:$I$108,4,0)</f>
        <v>Scaridae</v>
      </c>
      <c r="N1275" t="str">
        <f>VLOOKUP(G1275,species.lookup!$A$2:$I$108,5,0)</f>
        <v>Herbivores</v>
      </c>
      <c r="O1275">
        <f>VLOOKUP(G1275,species.lookup!$A$2:$I$108,6,0)</f>
        <v>2.5000000000000001E-2</v>
      </c>
      <c r="P1275">
        <f>VLOOKUP(G1275,species.lookup!$A$2:$I$108,7,0)</f>
        <v>2.9214000000000002</v>
      </c>
      <c r="Q1275">
        <f t="shared" si="19"/>
        <v>4.6906288624930603</v>
      </c>
    </row>
    <row r="1276" spans="1:17" x14ac:dyDescent="0.2">
      <c r="A1276" s="32">
        <v>44144</v>
      </c>
      <c r="B1276" s="33">
        <v>0.40972222222222199</v>
      </c>
      <c r="C1276" t="s">
        <v>397</v>
      </c>
      <c r="D1276" t="s">
        <v>384</v>
      </c>
      <c r="E1276">
        <v>5</v>
      </c>
      <c r="F1276">
        <v>1</v>
      </c>
      <c r="G1276" t="s">
        <v>324</v>
      </c>
      <c r="H1276">
        <v>7</v>
      </c>
      <c r="I1276">
        <v>1</v>
      </c>
      <c r="J1276" t="s">
        <v>385</v>
      </c>
      <c r="K1276" t="str">
        <f>VLOOKUP(G1276,species.lookup!$A$2:$I$108,2,0)</f>
        <v>Queen Parrotfish</v>
      </c>
      <c r="L1276" t="str">
        <f>VLOOKUP(G1276,species.lookup!$A$2:$I$108,3,0)</f>
        <v>Scarus vetula</v>
      </c>
      <c r="M1276" t="str">
        <f>VLOOKUP(G1276,species.lookup!$A$2:$I$108,4,0)</f>
        <v>Scaridae</v>
      </c>
      <c r="N1276" t="str">
        <f>VLOOKUP(G1276,species.lookup!$A$2:$I$108,5,0)</f>
        <v>Herbivores</v>
      </c>
      <c r="O1276">
        <f>VLOOKUP(G1276,species.lookup!$A$2:$I$108,6,0)</f>
        <v>2.5000000000000001E-2</v>
      </c>
      <c r="P1276">
        <f>VLOOKUP(G1276,species.lookup!$A$2:$I$108,7,0)</f>
        <v>2.9214000000000002</v>
      </c>
      <c r="Q1276">
        <f t="shared" si="19"/>
        <v>7.3588410575586884</v>
      </c>
    </row>
    <row r="1277" spans="1:17" x14ac:dyDescent="0.2">
      <c r="A1277" s="32">
        <v>44144</v>
      </c>
      <c r="B1277" s="33">
        <v>0.40972222222222199</v>
      </c>
      <c r="C1277" t="s">
        <v>397</v>
      </c>
      <c r="D1277" t="s">
        <v>384</v>
      </c>
      <c r="E1277">
        <v>5</v>
      </c>
      <c r="F1277">
        <v>1</v>
      </c>
      <c r="G1277" t="s">
        <v>286</v>
      </c>
      <c r="H1277">
        <v>5</v>
      </c>
      <c r="I1277">
        <v>2</v>
      </c>
      <c r="K1277" t="str">
        <f>VLOOKUP(G1277,species.lookup!$A$2:$I$108,2,0)</f>
        <v>Yellowtail Snapper</v>
      </c>
      <c r="L1277" t="str">
        <f>VLOOKUP(G1277,species.lookup!$A$2:$I$108,3,0)</f>
        <v>Ocyurus chrysurus</v>
      </c>
      <c r="M1277" t="str">
        <f>VLOOKUP(G1277,species.lookup!$A$2:$I$108,4,0)</f>
        <v>Lutjanidae</v>
      </c>
      <c r="N1277" t="str">
        <f>VLOOKUP(G1277,species.lookup!$A$2:$I$108,5,0)</f>
        <v>Carnivores</v>
      </c>
      <c r="O1277">
        <f>VLOOKUP(G1277,species.lookup!$A$2:$I$108,6,0)</f>
        <v>4.0500000000000001E-2</v>
      </c>
      <c r="P1277">
        <f>VLOOKUP(G1277,species.lookup!$A$2:$I$108,7,0)</f>
        <v>2.718</v>
      </c>
      <c r="Q1277">
        <f t="shared" si="19"/>
        <v>3.2155516880777717</v>
      </c>
    </row>
    <row r="1278" spans="1:17" x14ac:dyDescent="0.2">
      <c r="A1278" s="32">
        <v>44144</v>
      </c>
      <c r="B1278" s="33">
        <v>0.40972222222222199</v>
      </c>
      <c r="C1278" t="s">
        <v>397</v>
      </c>
      <c r="D1278" t="s">
        <v>384</v>
      </c>
      <c r="E1278">
        <v>5</v>
      </c>
      <c r="F1278">
        <v>1</v>
      </c>
      <c r="G1278" t="s">
        <v>365</v>
      </c>
      <c r="H1278">
        <v>6</v>
      </c>
      <c r="I1278">
        <v>1</v>
      </c>
      <c r="K1278" t="str">
        <f>VLOOKUP(G1278,species.lookup!$A$2:$I$108,2,0)</f>
        <v>3-spot Damselfish</v>
      </c>
      <c r="L1278" t="str">
        <f>VLOOKUP(G1278,species.lookup!$A$2:$I$108,3,0)</f>
        <v>Stegastes planifrons</v>
      </c>
      <c r="M1278" t="str">
        <f>VLOOKUP(G1278,species.lookup!$A$2:$I$108,4,0)</f>
        <v>Pomacentridae</v>
      </c>
      <c r="N1278" t="str">
        <f>VLOOKUP(G1278,species.lookup!$A$2:$I$108,5,0)</f>
        <v>Omnivores</v>
      </c>
      <c r="O1278">
        <f>VLOOKUP(G1278,species.lookup!$A$2:$I$108,6,0)</f>
        <v>2.188E-2</v>
      </c>
      <c r="P1278">
        <f>VLOOKUP(G1278,species.lookup!$A$2:$I$108,7,0)</f>
        <v>2.96</v>
      </c>
      <c r="Q1278">
        <f t="shared" si="19"/>
        <v>4.3992132912140169</v>
      </c>
    </row>
    <row r="1279" spans="1:17" x14ac:dyDescent="0.2">
      <c r="A1279" s="32">
        <v>44144</v>
      </c>
      <c r="B1279" s="33">
        <v>0.40972222222222199</v>
      </c>
      <c r="C1279" t="s">
        <v>397</v>
      </c>
      <c r="D1279" t="s">
        <v>384</v>
      </c>
      <c r="E1279">
        <v>5</v>
      </c>
      <c r="F1279">
        <v>1</v>
      </c>
      <c r="G1279" t="s">
        <v>365</v>
      </c>
      <c r="H1279">
        <v>12</v>
      </c>
      <c r="I1279">
        <v>1</v>
      </c>
      <c r="K1279" t="str">
        <f>VLOOKUP(G1279,species.lookup!$A$2:$I$108,2,0)</f>
        <v>3-spot Damselfish</v>
      </c>
      <c r="L1279" t="str">
        <f>VLOOKUP(G1279,species.lookup!$A$2:$I$108,3,0)</f>
        <v>Stegastes planifrons</v>
      </c>
      <c r="M1279" t="str">
        <f>VLOOKUP(G1279,species.lookup!$A$2:$I$108,4,0)</f>
        <v>Pomacentridae</v>
      </c>
      <c r="N1279" t="str">
        <f>VLOOKUP(G1279,species.lookup!$A$2:$I$108,5,0)</f>
        <v>Omnivores</v>
      </c>
      <c r="O1279">
        <f>VLOOKUP(G1279,species.lookup!$A$2:$I$108,6,0)</f>
        <v>2.188E-2</v>
      </c>
      <c r="P1279">
        <f>VLOOKUP(G1279,species.lookup!$A$2:$I$108,7,0)</f>
        <v>2.96</v>
      </c>
      <c r="Q1279">
        <f t="shared" si="19"/>
        <v>34.231332579369578</v>
      </c>
    </row>
    <row r="1280" spans="1:17" x14ac:dyDescent="0.2">
      <c r="A1280" s="32">
        <v>44144</v>
      </c>
      <c r="B1280" s="33">
        <v>0.40972222222222199</v>
      </c>
      <c r="C1280" t="s">
        <v>397</v>
      </c>
      <c r="D1280" t="s">
        <v>384</v>
      </c>
      <c r="E1280">
        <v>5</v>
      </c>
      <c r="F1280">
        <v>1</v>
      </c>
      <c r="G1280" t="s">
        <v>365</v>
      </c>
      <c r="H1280">
        <v>6</v>
      </c>
      <c r="I1280">
        <v>1</v>
      </c>
      <c r="K1280" t="str">
        <f>VLOOKUP(G1280,species.lookup!$A$2:$I$108,2,0)</f>
        <v>3-spot Damselfish</v>
      </c>
      <c r="L1280" t="str">
        <f>VLOOKUP(G1280,species.lookup!$A$2:$I$108,3,0)</f>
        <v>Stegastes planifrons</v>
      </c>
      <c r="M1280" t="str">
        <f>VLOOKUP(G1280,species.lookup!$A$2:$I$108,4,0)</f>
        <v>Pomacentridae</v>
      </c>
      <c r="N1280" t="str">
        <f>VLOOKUP(G1280,species.lookup!$A$2:$I$108,5,0)</f>
        <v>Omnivores</v>
      </c>
      <c r="O1280">
        <f>VLOOKUP(G1280,species.lookup!$A$2:$I$108,6,0)</f>
        <v>2.188E-2</v>
      </c>
      <c r="P1280">
        <f>VLOOKUP(G1280,species.lookup!$A$2:$I$108,7,0)</f>
        <v>2.96</v>
      </c>
      <c r="Q1280">
        <f t="shared" si="19"/>
        <v>4.3992132912140169</v>
      </c>
    </row>
    <row r="1281" spans="1:17" x14ac:dyDescent="0.2">
      <c r="A1281" s="32">
        <v>44144</v>
      </c>
      <c r="B1281" s="33">
        <v>0.40972222222222199</v>
      </c>
      <c r="C1281" t="s">
        <v>397</v>
      </c>
      <c r="D1281" t="s">
        <v>384</v>
      </c>
      <c r="E1281">
        <v>5</v>
      </c>
      <c r="F1281">
        <v>1</v>
      </c>
      <c r="G1281" t="s">
        <v>346</v>
      </c>
      <c r="H1281">
        <v>8</v>
      </c>
      <c r="I1281">
        <v>1</v>
      </c>
      <c r="J1281" t="s">
        <v>398</v>
      </c>
      <c r="K1281" t="str">
        <f>VLOOKUP(G1281,species.lookup!$A$2:$I$108,2,0)</f>
        <v>Stoplight Parrotfish</v>
      </c>
      <c r="L1281" t="str">
        <f>VLOOKUP(G1281,species.lookup!$A$2:$I$108,3,0)</f>
        <v>Sparisoma viride</v>
      </c>
      <c r="M1281" t="str">
        <f>VLOOKUP(G1281,species.lookup!$A$2:$I$108,4,0)</f>
        <v>Scaridae</v>
      </c>
      <c r="N1281" t="str">
        <f>VLOOKUP(G1281,species.lookup!$A$2:$I$108,5,0)</f>
        <v>Herbivores</v>
      </c>
      <c r="O1281">
        <f>VLOOKUP(G1281,species.lookup!$A$2:$I$108,6,0)</f>
        <v>2.5000000000000001E-2</v>
      </c>
      <c r="P1281">
        <f>VLOOKUP(G1281,species.lookup!$A$2:$I$108,7,0)</f>
        <v>2.9214000000000002</v>
      </c>
      <c r="Q1281">
        <f t="shared" si="19"/>
        <v>10.869938743553069</v>
      </c>
    </row>
    <row r="1282" spans="1:17" x14ac:dyDescent="0.2">
      <c r="A1282" s="32">
        <v>44144</v>
      </c>
      <c r="B1282" s="33">
        <v>0.40972222222222199</v>
      </c>
      <c r="C1282" t="s">
        <v>397</v>
      </c>
      <c r="D1282" t="s">
        <v>384</v>
      </c>
      <c r="E1282">
        <v>5</v>
      </c>
      <c r="F1282">
        <v>1</v>
      </c>
      <c r="G1282" t="s">
        <v>365</v>
      </c>
      <c r="H1282">
        <v>3</v>
      </c>
      <c r="I1282">
        <v>2</v>
      </c>
      <c r="K1282" t="str">
        <f>VLOOKUP(G1282,species.lookup!$A$2:$I$108,2,0)</f>
        <v>3-spot Damselfish</v>
      </c>
      <c r="L1282" t="str">
        <f>VLOOKUP(G1282,species.lookup!$A$2:$I$108,3,0)</f>
        <v>Stegastes planifrons</v>
      </c>
      <c r="M1282" t="str">
        <f>VLOOKUP(G1282,species.lookup!$A$2:$I$108,4,0)</f>
        <v>Pomacentridae</v>
      </c>
      <c r="N1282" t="str">
        <f>VLOOKUP(G1282,species.lookup!$A$2:$I$108,5,0)</f>
        <v>Omnivores</v>
      </c>
      <c r="O1282">
        <f>VLOOKUP(G1282,species.lookup!$A$2:$I$108,6,0)</f>
        <v>2.188E-2</v>
      </c>
      <c r="P1282">
        <f>VLOOKUP(G1282,species.lookup!$A$2:$I$108,7,0)</f>
        <v>2.96</v>
      </c>
      <c r="Q1282">
        <f t="shared" si="19"/>
        <v>0.56536150138828423</v>
      </c>
    </row>
    <row r="1283" spans="1:17" x14ac:dyDescent="0.2">
      <c r="A1283" s="32">
        <v>44144</v>
      </c>
      <c r="B1283" s="33">
        <v>0.40972222222222199</v>
      </c>
      <c r="C1283" t="s">
        <v>397</v>
      </c>
      <c r="D1283" t="s">
        <v>384</v>
      </c>
      <c r="E1283">
        <v>5</v>
      </c>
      <c r="F1283">
        <v>1</v>
      </c>
      <c r="G1283" t="s">
        <v>334</v>
      </c>
      <c r="H1283">
        <v>13</v>
      </c>
      <c r="I1283">
        <v>1</v>
      </c>
      <c r="J1283" t="s">
        <v>387</v>
      </c>
      <c r="K1283" t="str">
        <f>VLOOKUP(G1283,species.lookup!$A$2:$I$108,2,0)</f>
        <v>Redband Parrotfish</v>
      </c>
      <c r="L1283" t="str">
        <f>VLOOKUP(G1283,species.lookup!$A$2:$I$108,3,0)</f>
        <v>Sparisoma aurofrenatum</v>
      </c>
      <c r="M1283" t="str">
        <f>VLOOKUP(G1283,species.lookup!$A$2:$I$108,4,0)</f>
        <v>Scaridae</v>
      </c>
      <c r="N1283" t="str">
        <f>VLOOKUP(G1283,species.lookup!$A$2:$I$108,5,0)</f>
        <v>Herbivores</v>
      </c>
      <c r="O1283">
        <f>VLOOKUP(G1283,species.lookup!$A$2:$I$108,6,0)</f>
        <v>4.5999999999999999E-3</v>
      </c>
      <c r="P1283">
        <f>VLOOKUP(G1283,species.lookup!$A$2:$I$108,7,0)</f>
        <v>3.4291</v>
      </c>
      <c r="Q1283">
        <f t="shared" ref="Q1283:Q1346" si="20">O1283*H1283^P1283</f>
        <v>30.379525134436857</v>
      </c>
    </row>
    <row r="1284" spans="1:17" x14ac:dyDescent="0.2">
      <c r="A1284" s="32">
        <v>44144</v>
      </c>
      <c r="B1284" s="33">
        <v>0.40972222222222199</v>
      </c>
      <c r="C1284" t="s">
        <v>397</v>
      </c>
      <c r="D1284" t="s">
        <v>384</v>
      </c>
      <c r="E1284">
        <v>5</v>
      </c>
      <c r="F1284">
        <v>1</v>
      </c>
      <c r="G1284" t="s">
        <v>359</v>
      </c>
      <c r="H1284">
        <v>5</v>
      </c>
      <c r="I1284">
        <v>1</v>
      </c>
      <c r="K1284" t="str">
        <f>VLOOKUP(G1284,species.lookup!$A$2:$I$108,2,0)</f>
        <v>Beaugregory</v>
      </c>
      <c r="L1284" t="str">
        <f>VLOOKUP(G1284,species.lookup!$A$2:$I$108,3,0)</f>
        <v>Stegastes leucostictus</v>
      </c>
      <c r="M1284" t="str">
        <f>VLOOKUP(G1284,species.lookup!$A$2:$I$108,4,0)</f>
        <v>Pomacentridae</v>
      </c>
      <c r="N1284" t="str">
        <f>VLOOKUP(G1284,species.lookup!$A$2:$I$108,5,0)</f>
        <v>Omnivores</v>
      </c>
      <c r="O1284">
        <f>VLOOKUP(G1284,species.lookup!$A$2:$I$108,6,0)</f>
        <v>1.9949999999999999E-2</v>
      </c>
      <c r="P1284">
        <f>VLOOKUP(G1284,species.lookup!$A$2:$I$108,7,0)</f>
        <v>2.95</v>
      </c>
      <c r="Q1284">
        <f t="shared" si="20"/>
        <v>2.3009353312602805</v>
      </c>
    </row>
    <row r="1285" spans="1:17" x14ac:dyDescent="0.2">
      <c r="A1285" s="32">
        <v>44144</v>
      </c>
      <c r="B1285" s="33">
        <v>0.40972222222222199</v>
      </c>
      <c r="C1285" t="s">
        <v>397</v>
      </c>
      <c r="D1285" t="s">
        <v>384</v>
      </c>
      <c r="E1285">
        <v>5</v>
      </c>
      <c r="F1285">
        <v>1</v>
      </c>
      <c r="G1285" t="s">
        <v>359</v>
      </c>
      <c r="H1285">
        <v>4</v>
      </c>
      <c r="I1285">
        <v>3</v>
      </c>
      <c r="K1285" t="str">
        <f>VLOOKUP(G1285,species.lookup!$A$2:$I$108,2,0)</f>
        <v>Beaugregory</v>
      </c>
      <c r="L1285" t="str">
        <f>VLOOKUP(G1285,species.lookup!$A$2:$I$108,3,0)</f>
        <v>Stegastes leucostictus</v>
      </c>
      <c r="M1285" t="str">
        <f>VLOOKUP(G1285,species.lookup!$A$2:$I$108,4,0)</f>
        <v>Pomacentridae</v>
      </c>
      <c r="N1285" t="str">
        <f>VLOOKUP(G1285,species.lookup!$A$2:$I$108,5,0)</f>
        <v>Omnivores</v>
      </c>
      <c r="O1285">
        <f>VLOOKUP(G1285,species.lookup!$A$2:$I$108,6,0)</f>
        <v>1.9949999999999999E-2</v>
      </c>
      <c r="P1285">
        <f>VLOOKUP(G1285,species.lookup!$A$2:$I$108,7,0)</f>
        <v>2.95</v>
      </c>
      <c r="Q1285">
        <f t="shared" si="20"/>
        <v>1.1912965235941961</v>
      </c>
    </row>
    <row r="1286" spans="1:17" x14ac:dyDescent="0.2">
      <c r="A1286" s="32">
        <v>44144</v>
      </c>
      <c r="B1286" s="33">
        <v>0.40972222222222199</v>
      </c>
      <c r="C1286" t="s">
        <v>397</v>
      </c>
      <c r="D1286" t="s">
        <v>384</v>
      </c>
      <c r="E1286">
        <v>5</v>
      </c>
      <c r="F1286">
        <v>1</v>
      </c>
      <c r="G1286" t="s">
        <v>286</v>
      </c>
      <c r="H1286">
        <v>3</v>
      </c>
      <c r="I1286">
        <v>1</v>
      </c>
      <c r="K1286" t="str">
        <f>VLOOKUP(G1286,species.lookup!$A$2:$I$108,2,0)</f>
        <v>Yellowtail Snapper</v>
      </c>
      <c r="L1286" t="str">
        <f>VLOOKUP(G1286,species.lookup!$A$2:$I$108,3,0)</f>
        <v>Ocyurus chrysurus</v>
      </c>
      <c r="M1286" t="str">
        <f>VLOOKUP(G1286,species.lookup!$A$2:$I$108,4,0)</f>
        <v>Lutjanidae</v>
      </c>
      <c r="N1286" t="str">
        <f>VLOOKUP(G1286,species.lookup!$A$2:$I$108,5,0)</f>
        <v>Carnivores</v>
      </c>
      <c r="O1286">
        <f>VLOOKUP(G1286,species.lookup!$A$2:$I$108,6,0)</f>
        <v>4.0500000000000001E-2</v>
      </c>
      <c r="P1286">
        <f>VLOOKUP(G1286,species.lookup!$A$2:$I$108,7,0)</f>
        <v>2.718</v>
      </c>
      <c r="Q1286">
        <f t="shared" si="20"/>
        <v>0.80217771629770573</v>
      </c>
    </row>
    <row r="1287" spans="1:17" x14ac:dyDescent="0.2">
      <c r="A1287" s="32">
        <v>44144</v>
      </c>
      <c r="B1287" s="33">
        <v>0.40972222222222199</v>
      </c>
      <c r="C1287" t="s">
        <v>397</v>
      </c>
      <c r="D1287" t="s">
        <v>384</v>
      </c>
      <c r="E1287">
        <v>5</v>
      </c>
      <c r="F1287">
        <v>1</v>
      </c>
      <c r="G1287" t="s">
        <v>286</v>
      </c>
      <c r="H1287">
        <v>14</v>
      </c>
      <c r="I1287">
        <v>4</v>
      </c>
      <c r="K1287" t="str">
        <f>VLOOKUP(G1287,species.lookup!$A$2:$I$108,2,0)</f>
        <v>Yellowtail Snapper</v>
      </c>
      <c r="L1287" t="str">
        <f>VLOOKUP(G1287,species.lookup!$A$2:$I$108,3,0)</f>
        <v>Ocyurus chrysurus</v>
      </c>
      <c r="M1287" t="str">
        <f>VLOOKUP(G1287,species.lookup!$A$2:$I$108,4,0)</f>
        <v>Lutjanidae</v>
      </c>
      <c r="N1287" t="str">
        <f>VLOOKUP(G1287,species.lookup!$A$2:$I$108,5,0)</f>
        <v>Carnivores</v>
      </c>
      <c r="O1287">
        <f>VLOOKUP(G1287,species.lookup!$A$2:$I$108,6,0)</f>
        <v>4.0500000000000001E-2</v>
      </c>
      <c r="P1287">
        <f>VLOOKUP(G1287,species.lookup!$A$2:$I$108,7,0)</f>
        <v>2.718</v>
      </c>
      <c r="Q1287">
        <f t="shared" si="20"/>
        <v>52.799647630471192</v>
      </c>
    </row>
    <row r="1288" spans="1:17" x14ac:dyDescent="0.2">
      <c r="A1288" s="32">
        <v>44144</v>
      </c>
      <c r="B1288" s="33">
        <v>0.40972222222222199</v>
      </c>
      <c r="C1288" t="s">
        <v>397</v>
      </c>
      <c r="D1288" t="s">
        <v>384</v>
      </c>
      <c r="E1288">
        <v>5</v>
      </c>
      <c r="F1288">
        <v>1</v>
      </c>
      <c r="G1288" t="s">
        <v>172</v>
      </c>
      <c r="H1288">
        <v>3</v>
      </c>
      <c r="I1288">
        <v>2</v>
      </c>
      <c r="K1288" t="str">
        <f>VLOOKUP(G1288,species.lookup!$A$2:$I$108,2,0)</f>
        <v>French Grunt</v>
      </c>
      <c r="L1288" t="str">
        <f>VLOOKUP(G1288,species.lookup!$A$2:$I$108,3,0)</f>
        <v>Haemulon flavolineatum</v>
      </c>
      <c r="M1288" t="str">
        <f>VLOOKUP(G1288,species.lookup!$A$2:$I$108,4,0)</f>
        <v>Haemulidae</v>
      </c>
      <c r="N1288" t="str">
        <f>VLOOKUP(G1288,species.lookup!$A$2:$I$108,5,0)</f>
        <v>Carnivores</v>
      </c>
      <c r="O1288">
        <f>VLOOKUP(G1288,species.lookup!$A$2:$I$108,6,0)</f>
        <v>1.2699999999999999E-2</v>
      </c>
      <c r="P1288">
        <f>VLOOKUP(G1288,species.lookup!$A$2:$I$108,7,0)</f>
        <v>3.1581000000000001</v>
      </c>
      <c r="Q1288">
        <f t="shared" si="20"/>
        <v>0.40794381733308699</v>
      </c>
    </row>
    <row r="1289" spans="1:17" x14ac:dyDescent="0.2">
      <c r="A1289" s="32">
        <v>44144</v>
      </c>
      <c r="B1289" s="33">
        <v>0.40972222222222199</v>
      </c>
      <c r="C1289" t="s">
        <v>397</v>
      </c>
      <c r="D1289" t="s">
        <v>384</v>
      </c>
      <c r="E1289">
        <v>5</v>
      </c>
      <c r="F1289">
        <v>1</v>
      </c>
      <c r="G1289" t="s">
        <v>172</v>
      </c>
      <c r="H1289">
        <v>6</v>
      </c>
      <c r="I1289">
        <v>4</v>
      </c>
      <c r="K1289" t="str">
        <f>VLOOKUP(G1289,species.lookup!$A$2:$I$108,2,0)</f>
        <v>French Grunt</v>
      </c>
      <c r="L1289" t="str">
        <f>VLOOKUP(G1289,species.lookup!$A$2:$I$108,3,0)</f>
        <v>Haemulon flavolineatum</v>
      </c>
      <c r="M1289" t="str">
        <f>VLOOKUP(G1289,species.lookup!$A$2:$I$108,4,0)</f>
        <v>Haemulidae</v>
      </c>
      <c r="N1289" t="str">
        <f>VLOOKUP(G1289,species.lookup!$A$2:$I$108,5,0)</f>
        <v>Carnivores</v>
      </c>
      <c r="O1289">
        <f>VLOOKUP(G1289,species.lookup!$A$2:$I$108,6,0)</f>
        <v>1.2699999999999999E-2</v>
      </c>
      <c r="P1289">
        <f>VLOOKUP(G1289,species.lookup!$A$2:$I$108,7,0)</f>
        <v>3.1581000000000001</v>
      </c>
      <c r="Q1289">
        <f t="shared" si="20"/>
        <v>3.6415240688494404</v>
      </c>
    </row>
    <row r="1290" spans="1:17" x14ac:dyDescent="0.2">
      <c r="A1290" s="32">
        <v>44144</v>
      </c>
      <c r="B1290" s="33">
        <v>0.40972222222222199</v>
      </c>
      <c r="C1290" t="s">
        <v>397</v>
      </c>
      <c r="D1290" t="s">
        <v>384</v>
      </c>
      <c r="E1290">
        <v>5</v>
      </c>
      <c r="F1290">
        <v>1</v>
      </c>
      <c r="G1290" t="s">
        <v>172</v>
      </c>
      <c r="H1290">
        <v>3</v>
      </c>
      <c r="I1290">
        <v>4</v>
      </c>
      <c r="K1290" t="str">
        <f>VLOOKUP(G1290,species.lookup!$A$2:$I$108,2,0)</f>
        <v>French Grunt</v>
      </c>
      <c r="L1290" t="str">
        <f>VLOOKUP(G1290,species.lookup!$A$2:$I$108,3,0)</f>
        <v>Haemulon flavolineatum</v>
      </c>
      <c r="M1290" t="str">
        <f>VLOOKUP(G1290,species.lookup!$A$2:$I$108,4,0)</f>
        <v>Haemulidae</v>
      </c>
      <c r="N1290" t="str">
        <f>VLOOKUP(G1290,species.lookup!$A$2:$I$108,5,0)</f>
        <v>Carnivores</v>
      </c>
      <c r="O1290">
        <f>VLOOKUP(G1290,species.lookup!$A$2:$I$108,6,0)</f>
        <v>1.2699999999999999E-2</v>
      </c>
      <c r="P1290">
        <f>VLOOKUP(G1290,species.lookup!$A$2:$I$108,7,0)</f>
        <v>3.1581000000000001</v>
      </c>
      <c r="Q1290">
        <f t="shared" si="20"/>
        <v>0.40794381733308699</v>
      </c>
    </row>
    <row r="1291" spans="1:17" x14ac:dyDescent="0.2">
      <c r="A1291" s="32">
        <v>44144</v>
      </c>
      <c r="B1291" s="33">
        <v>0.40972222222222199</v>
      </c>
      <c r="C1291" t="s">
        <v>397</v>
      </c>
      <c r="D1291" t="s">
        <v>384</v>
      </c>
      <c r="E1291">
        <v>5</v>
      </c>
      <c r="F1291">
        <v>1</v>
      </c>
      <c r="G1291" t="s">
        <v>225</v>
      </c>
      <c r="H1291">
        <v>4</v>
      </c>
      <c r="I1291">
        <v>1</v>
      </c>
      <c r="K1291" t="str">
        <f>VLOOKUP(G1291,species.lookup!$A$2:$I$108,2,0)</f>
        <v>Hamlet spp.</v>
      </c>
      <c r="L1291" t="str">
        <f>VLOOKUP(G1291,species.lookup!$A$2:$I$108,3,0)</f>
        <v>Hypoplectrus puella</v>
      </c>
      <c r="M1291" t="str">
        <f>VLOOKUP(G1291,species.lookup!$A$2:$I$108,4,0)</f>
        <v>Serranidae</v>
      </c>
      <c r="N1291" t="str">
        <f>VLOOKUP(G1291,species.lookup!$A$2:$I$108,5,0)</f>
        <v>Carnivores</v>
      </c>
      <c r="O1291">
        <f>VLOOKUP(G1291,species.lookup!$A$2:$I$108,6,0)</f>
        <v>1.7780000000000001E-2</v>
      </c>
      <c r="P1291">
        <f>VLOOKUP(G1291,species.lookup!$A$2:$I$108,7,0)</f>
        <v>3.03</v>
      </c>
      <c r="Q1291">
        <f t="shared" si="20"/>
        <v>1.1862426385763281</v>
      </c>
    </row>
    <row r="1292" spans="1:17" x14ac:dyDescent="0.2">
      <c r="A1292" s="32">
        <v>44144</v>
      </c>
      <c r="B1292" s="33">
        <v>0.40972222222222199</v>
      </c>
      <c r="C1292" t="s">
        <v>397</v>
      </c>
      <c r="D1292" t="s">
        <v>384</v>
      </c>
      <c r="E1292">
        <v>5</v>
      </c>
      <c r="F1292">
        <v>1</v>
      </c>
      <c r="G1292" t="s">
        <v>225</v>
      </c>
      <c r="H1292">
        <v>5</v>
      </c>
      <c r="I1292">
        <v>1</v>
      </c>
      <c r="K1292" t="str">
        <f>VLOOKUP(G1292,species.lookup!$A$2:$I$108,2,0)</f>
        <v>Hamlet spp.</v>
      </c>
      <c r="L1292" t="str">
        <f>VLOOKUP(G1292,species.lookup!$A$2:$I$108,3,0)</f>
        <v>Hypoplectrus puella</v>
      </c>
      <c r="M1292" t="str">
        <f>VLOOKUP(G1292,species.lookup!$A$2:$I$108,4,0)</f>
        <v>Serranidae</v>
      </c>
      <c r="N1292" t="str">
        <f>VLOOKUP(G1292,species.lookup!$A$2:$I$108,5,0)</f>
        <v>Carnivores</v>
      </c>
      <c r="O1292">
        <f>VLOOKUP(G1292,species.lookup!$A$2:$I$108,6,0)</f>
        <v>1.7780000000000001E-2</v>
      </c>
      <c r="P1292">
        <f>VLOOKUP(G1292,species.lookup!$A$2:$I$108,7,0)</f>
        <v>3.03</v>
      </c>
      <c r="Q1292">
        <f t="shared" si="20"/>
        <v>2.3324420895012303</v>
      </c>
    </row>
    <row r="1293" spans="1:17" x14ac:dyDescent="0.2">
      <c r="A1293" s="32">
        <v>44144</v>
      </c>
      <c r="B1293" s="33">
        <v>0.40972222222222199</v>
      </c>
      <c r="C1293" t="s">
        <v>397</v>
      </c>
      <c r="D1293" t="s">
        <v>384</v>
      </c>
      <c r="E1293">
        <v>5</v>
      </c>
      <c r="F1293">
        <v>1</v>
      </c>
      <c r="G1293" t="s">
        <v>191</v>
      </c>
      <c r="H1293">
        <v>10</v>
      </c>
      <c r="I1293">
        <v>1</v>
      </c>
      <c r="K1293" t="str">
        <f>VLOOKUP(G1293,species.lookup!$A$2:$I$108,2,0)</f>
        <v>Slippery Dick</v>
      </c>
      <c r="L1293" t="str">
        <f>VLOOKUP(G1293,species.lookup!$A$2:$I$108,3,0)</f>
        <v>Halichoeres bivittatus</v>
      </c>
      <c r="M1293" t="str">
        <f>VLOOKUP(G1293,species.lookup!$A$2:$I$108,4,0)</f>
        <v>Labridae</v>
      </c>
      <c r="N1293" t="str">
        <f>VLOOKUP(G1293,species.lookup!$A$2:$I$108,5,0)</f>
        <v>Carnivores</v>
      </c>
      <c r="O1293">
        <f>VLOOKUP(G1293,species.lookup!$A$2:$I$108,6,0)</f>
        <v>9.3299999999999998E-3</v>
      </c>
      <c r="P1293">
        <f>VLOOKUP(G1293,species.lookup!$A$2:$I$108,7,0)</f>
        <v>3.06</v>
      </c>
      <c r="Q1293">
        <f t="shared" si="20"/>
        <v>10.712273288565926</v>
      </c>
    </row>
    <row r="1294" spans="1:17" x14ac:dyDescent="0.2">
      <c r="A1294" s="32">
        <v>44144</v>
      </c>
      <c r="B1294" s="33">
        <v>0.40972222222222199</v>
      </c>
      <c r="C1294" t="s">
        <v>397</v>
      </c>
      <c r="D1294" t="s">
        <v>384</v>
      </c>
      <c r="E1294">
        <v>5</v>
      </c>
      <c r="F1294">
        <v>1</v>
      </c>
      <c r="G1294" t="s">
        <v>191</v>
      </c>
      <c r="H1294">
        <v>8</v>
      </c>
      <c r="I1294">
        <v>5</v>
      </c>
      <c r="K1294" t="str">
        <f>VLOOKUP(G1294,species.lookup!$A$2:$I$108,2,0)</f>
        <v>Slippery Dick</v>
      </c>
      <c r="L1294" t="str">
        <f>VLOOKUP(G1294,species.lookup!$A$2:$I$108,3,0)</f>
        <v>Halichoeres bivittatus</v>
      </c>
      <c r="M1294" t="str">
        <f>VLOOKUP(G1294,species.lookup!$A$2:$I$108,4,0)</f>
        <v>Labridae</v>
      </c>
      <c r="N1294" t="str">
        <f>VLOOKUP(G1294,species.lookup!$A$2:$I$108,5,0)</f>
        <v>Carnivores</v>
      </c>
      <c r="O1294">
        <f>VLOOKUP(G1294,species.lookup!$A$2:$I$108,6,0)</f>
        <v>9.3299999999999998E-3</v>
      </c>
      <c r="P1294">
        <f>VLOOKUP(G1294,species.lookup!$A$2:$I$108,7,0)</f>
        <v>3.06</v>
      </c>
      <c r="Q1294">
        <f t="shared" si="20"/>
        <v>5.4117410047026144</v>
      </c>
    </row>
    <row r="1295" spans="1:17" x14ac:dyDescent="0.2">
      <c r="A1295" s="32">
        <v>44144</v>
      </c>
      <c r="B1295" s="33">
        <v>0.40972222222222199</v>
      </c>
      <c r="C1295" t="s">
        <v>397</v>
      </c>
      <c r="D1295" t="s">
        <v>384</v>
      </c>
      <c r="E1295">
        <v>5</v>
      </c>
      <c r="F1295">
        <v>1</v>
      </c>
      <c r="G1295" t="s">
        <v>191</v>
      </c>
      <c r="H1295">
        <v>5</v>
      </c>
      <c r="I1295">
        <v>10</v>
      </c>
      <c r="K1295" t="str">
        <f>VLOOKUP(G1295,species.lookup!$A$2:$I$108,2,0)</f>
        <v>Slippery Dick</v>
      </c>
      <c r="L1295" t="str">
        <f>VLOOKUP(G1295,species.lookup!$A$2:$I$108,3,0)</f>
        <v>Halichoeres bivittatus</v>
      </c>
      <c r="M1295" t="str">
        <f>VLOOKUP(G1295,species.lookup!$A$2:$I$108,4,0)</f>
        <v>Labridae</v>
      </c>
      <c r="N1295" t="str">
        <f>VLOOKUP(G1295,species.lookup!$A$2:$I$108,5,0)</f>
        <v>Carnivores</v>
      </c>
      <c r="O1295">
        <f>VLOOKUP(G1295,species.lookup!$A$2:$I$108,6,0)</f>
        <v>9.3299999999999998E-3</v>
      </c>
      <c r="P1295">
        <f>VLOOKUP(G1295,species.lookup!$A$2:$I$108,7,0)</f>
        <v>3.06</v>
      </c>
      <c r="Q1295">
        <f t="shared" si="20"/>
        <v>1.284487425265967</v>
      </c>
    </row>
    <row r="1296" spans="1:17" x14ac:dyDescent="0.2">
      <c r="A1296" s="32">
        <v>44144</v>
      </c>
      <c r="B1296" s="33">
        <v>0.40972222222222199</v>
      </c>
      <c r="C1296" t="s">
        <v>397</v>
      </c>
      <c r="D1296" t="s">
        <v>384</v>
      </c>
      <c r="E1296">
        <v>5</v>
      </c>
      <c r="F1296">
        <v>1</v>
      </c>
      <c r="G1296" t="s">
        <v>191</v>
      </c>
      <c r="H1296">
        <v>12</v>
      </c>
      <c r="I1296">
        <v>1</v>
      </c>
      <c r="K1296" t="str">
        <f>VLOOKUP(G1296,species.lookup!$A$2:$I$108,2,0)</f>
        <v>Slippery Dick</v>
      </c>
      <c r="L1296" t="str">
        <f>VLOOKUP(G1296,species.lookup!$A$2:$I$108,3,0)</f>
        <v>Halichoeres bivittatus</v>
      </c>
      <c r="M1296" t="str">
        <f>VLOOKUP(G1296,species.lookup!$A$2:$I$108,4,0)</f>
        <v>Labridae</v>
      </c>
      <c r="N1296" t="str">
        <f>VLOOKUP(G1296,species.lookup!$A$2:$I$108,5,0)</f>
        <v>Carnivores</v>
      </c>
      <c r="O1296">
        <f>VLOOKUP(G1296,species.lookup!$A$2:$I$108,6,0)</f>
        <v>9.3299999999999998E-3</v>
      </c>
      <c r="P1296">
        <f>VLOOKUP(G1296,species.lookup!$A$2:$I$108,7,0)</f>
        <v>3.06</v>
      </c>
      <c r="Q1296">
        <f t="shared" si="20"/>
        <v>18.714415031991813</v>
      </c>
    </row>
    <row r="1297" spans="1:17" x14ac:dyDescent="0.2">
      <c r="A1297" s="32">
        <v>44144</v>
      </c>
      <c r="B1297" s="33">
        <v>0.40972222222222199</v>
      </c>
      <c r="C1297" t="s">
        <v>397</v>
      </c>
      <c r="D1297" t="s">
        <v>384</v>
      </c>
      <c r="E1297">
        <v>5</v>
      </c>
      <c r="F1297">
        <v>1</v>
      </c>
      <c r="G1297" t="s">
        <v>324</v>
      </c>
      <c r="H1297">
        <v>3</v>
      </c>
      <c r="I1297">
        <v>1</v>
      </c>
      <c r="J1297" t="s">
        <v>385</v>
      </c>
      <c r="K1297" t="str">
        <f>VLOOKUP(G1297,species.lookup!$A$2:$I$108,2,0)</f>
        <v>Queen Parrotfish</v>
      </c>
      <c r="L1297" t="str">
        <f>VLOOKUP(G1297,species.lookup!$A$2:$I$108,3,0)</f>
        <v>Scarus vetula</v>
      </c>
      <c r="M1297" t="str">
        <f>VLOOKUP(G1297,species.lookup!$A$2:$I$108,4,0)</f>
        <v>Scaridae</v>
      </c>
      <c r="N1297" t="str">
        <f>VLOOKUP(G1297,species.lookup!$A$2:$I$108,5,0)</f>
        <v>Herbivores</v>
      </c>
      <c r="O1297">
        <f>VLOOKUP(G1297,species.lookup!$A$2:$I$108,6,0)</f>
        <v>2.5000000000000001E-2</v>
      </c>
      <c r="P1297">
        <f>VLOOKUP(G1297,species.lookup!$A$2:$I$108,7,0)</f>
        <v>2.9214000000000002</v>
      </c>
      <c r="Q1297">
        <f t="shared" si="20"/>
        <v>0.61915878909606581</v>
      </c>
    </row>
    <row r="1298" spans="1:17" x14ac:dyDescent="0.2">
      <c r="A1298" s="32">
        <v>44144</v>
      </c>
      <c r="B1298" s="33">
        <v>0.40972222222222199</v>
      </c>
      <c r="C1298" t="s">
        <v>397</v>
      </c>
      <c r="D1298" t="s">
        <v>384</v>
      </c>
      <c r="E1298">
        <v>5</v>
      </c>
      <c r="F1298">
        <v>1</v>
      </c>
      <c r="G1298" t="s">
        <v>324</v>
      </c>
      <c r="H1298">
        <v>4</v>
      </c>
      <c r="I1298">
        <v>1</v>
      </c>
      <c r="J1298" t="s">
        <v>385</v>
      </c>
      <c r="K1298" t="str">
        <f>VLOOKUP(G1298,species.lookup!$A$2:$I$108,2,0)</f>
        <v>Queen Parrotfish</v>
      </c>
      <c r="L1298" t="str">
        <f>VLOOKUP(G1298,species.lookup!$A$2:$I$108,3,0)</f>
        <v>Scarus vetula</v>
      </c>
      <c r="M1298" t="str">
        <f>VLOOKUP(G1298,species.lookup!$A$2:$I$108,4,0)</f>
        <v>Scaridae</v>
      </c>
      <c r="N1298" t="str">
        <f>VLOOKUP(G1298,species.lookup!$A$2:$I$108,5,0)</f>
        <v>Herbivores</v>
      </c>
      <c r="O1298">
        <f>VLOOKUP(G1298,species.lookup!$A$2:$I$108,6,0)</f>
        <v>2.5000000000000001E-2</v>
      </c>
      <c r="P1298">
        <f>VLOOKUP(G1298,species.lookup!$A$2:$I$108,7,0)</f>
        <v>2.9214000000000002</v>
      </c>
      <c r="Q1298">
        <f t="shared" si="20"/>
        <v>1.4348221330880631</v>
      </c>
    </row>
    <row r="1299" spans="1:17" x14ac:dyDescent="0.2">
      <c r="A1299" s="32">
        <v>44144</v>
      </c>
      <c r="B1299" s="33">
        <v>0.40972222222222199</v>
      </c>
      <c r="C1299" t="s">
        <v>397</v>
      </c>
      <c r="D1299" t="s">
        <v>384</v>
      </c>
      <c r="E1299">
        <v>5</v>
      </c>
      <c r="F1299">
        <v>1</v>
      </c>
      <c r="G1299" t="s">
        <v>324</v>
      </c>
      <c r="H1299">
        <v>5</v>
      </c>
      <c r="I1299">
        <v>1</v>
      </c>
      <c r="J1299" t="s">
        <v>385</v>
      </c>
      <c r="K1299" t="str">
        <f>VLOOKUP(G1299,species.lookup!$A$2:$I$108,2,0)</f>
        <v>Queen Parrotfish</v>
      </c>
      <c r="L1299" t="str">
        <f>VLOOKUP(G1299,species.lookup!$A$2:$I$108,3,0)</f>
        <v>Scarus vetula</v>
      </c>
      <c r="M1299" t="str">
        <f>VLOOKUP(G1299,species.lookup!$A$2:$I$108,4,0)</f>
        <v>Scaridae</v>
      </c>
      <c r="N1299" t="str">
        <f>VLOOKUP(G1299,species.lookup!$A$2:$I$108,5,0)</f>
        <v>Herbivores</v>
      </c>
      <c r="O1299">
        <f>VLOOKUP(G1299,species.lookup!$A$2:$I$108,6,0)</f>
        <v>2.5000000000000001E-2</v>
      </c>
      <c r="P1299">
        <f>VLOOKUP(G1299,species.lookup!$A$2:$I$108,7,0)</f>
        <v>2.9214000000000002</v>
      </c>
      <c r="Q1299">
        <f t="shared" si="20"/>
        <v>2.7536642058777425</v>
      </c>
    </row>
    <row r="1300" spans="1:17" x14ac:dyDescent="0.2">
      <c r="A1300" s="32">
        <v>44144</v>
      </c>
      <c r="B1300" s="33">
        <v>0.40972222222222199</v>
      </c>
      <c r="C1300" t="s">
        <v>397</v>
      </c>
      <c r="D1300" t="s">
        <v>384</v>
      </c>
      <c r="E1300">
        <v>5</v>
      </c>
      <c r="F1300">
        <v>1</v>
      </c>
      <c r="G1300" t="s">
        <v>330</v>
      </c>
      <c r="H1300">
        <v>3</v>
      </c>
      <c r="I1300">
        <v>1</v>
      </c>
      <c r="K1300" t="str">
        <f>VLOOKUP(G1300,species.lookup!$A$2:$I$108,2,0)</f>
        <v>Greenblotch Parrotfish</v>
      </c>
      <c r="L1300" t="str">
        <f>VLOOKUP(G1300,species.lookup!$A$2:$I$108,3,0)</f>
        <v>Sparisoma atomarium</v>
      </c>
      <c r="M1300" t="str">
        <f>VLOOKUP(G1300,species.lookup!$A$2:$I$108,4,0)</f>
        <v>Scaridae</v>
      </c>
      <c r="N1300" t="str">
        <f>VLOOKUP(G1300,species.lookup!$A$2:$I$108,5,0)</f>
        <v>Herbivores</v>
      </c>
      <c r="O1300">
        <f>VLOOKUP(G1300,species.lookup!$A$2:$I$108,6,0)</f>
        <v>1.21E-2</v>
      </c>
      <c r="P1300">
        <f>VLOOKUP(G1300,species.lookup!$A$2:$I$108,7,0)</f>
        <v>3.0274999999999999</v>
      </c>
      <c r="Q1300">
        <f t="shared" si="20"/>
        <v>0.33672081893201128</v>
      </c>
    </row>
    <row r="1301" spans="1:17" x14ac:dyDescent="0.2">
      <c r="A1301" s="32">
        <v>44144</v>
      </c>
      <c r="B1301" s="33">
        <v>0.40972222222222199</v>
      </c>
      <c r="C1301" t="s">
        <v>397</v>
      </c>
      <c r="D1301" t="s">
        <v>384</v>
      </c>
      <c r="E1301">
        <v>5</v>
      </c>
      <c r="F1301">
        <v>1</v>
      </c>
      <c r="G1301" t="s">
        <v>330</v>
      </c>
      <c r="H1301">
        <v>10</v>
      </c>
      <c r="I1301">
        <v>1</v>
      </c>
      <c r="K1301" t="str">
        <f>VLOOKUP(G1301,species.lookup!$A$2:$I$108,2,0)</f>
        <v>Greenblotch Parrotfish</v>
      </c>
      <c r="L1301" t="str">
        <f>VLOOKUP(G1301,species.lookup!$A$2:$I$108,3,0)</f>
        <v>Sparisoma atomarium</v>
      </c>
      <c r="M1301" t="str">
        <f>VLOOKUP(G1301,species.lookup!$A$2:$I$108,4,0)</f>
        <v>Scaridae</v>
      </c>
      <c r="N1301" t="str">
        <f>VLOOKUP(G1301,species.lookup!$A$2:$I$108,5,0)</f>
        <v>Herbivores</v>
      </c>
      <c r="O1301">
        <f>VLOOKUP(G1301,species.lookup!$A$2:$I$108,6,0)</f>
        <v>1.21E-2</v>
      </c>
      <c r="P1301">
        <f>VLOOKUP(G1301,species.lookup!$A$2:$I$108,7,0)</f>
        <v>3.0274999999999999</v>
      </c>
      <c r="Q1301">
        <f t="shared" si="20"/>
        <v>12.890963250377522</v>
      </c>
    </row>
    <row r="1302" spans="1:17" x14ac:dyDescent="0.2">
      <c r="A1302" s="32">
        <v>44144</v>
      </c>
      <c r="B1302" s="33">
        <v>0.40972222222222199</v>
      </c>
      <c r="C1302" t="s">
        <v>397</v>
      </c>
      <c r="D1302" t="s">
        <v>384</v>
      </c>
      <c r="E1302">
        <v>5</v>
      </c>
      <c r="F1302">
        <v>1</v>
      </c>
      <c r="G1302" t="s">
        <v>346</v>
      </c>
      <c r="H1302">
        <v>6</v>
      </c>
      <c r="I1302">
        <v>1</v>
      </c>
      <c r="J1302" t="s">
        <v>385</v>
      </c>
      <c r="K1302" t="str">
        <f>VLOOKUP(G1302,species.lookup!$A$2:$I$108,2,0)</f>
        <v>Stoplight Parrotfish</v>
      </c>
      <c r="L1302" t="str">
        <f>VLOOKUP(G1302,species.lookup!$A$2:$I$108,3,0)</f>
        <v>Sparisoma viride</v>
      </c>
      <c r="M1302" t="str">
        <f>VLOOKUP(G1302,species.lookup!$A$2:$I$108,4,0)</f>
        <v>Scaridae</v>
      </c>
      <c r="N1302" t="str">
        <f>VLOOKUP(G1302,species.lookup!$A$2:$I$108,5,0)</f>
        <v>Herbivores</v>
      </c>
      <c r="O1302">
        <f>VLOOKUP(G1302,species.lookup!$A$2:$I$108,6,0)</f>
        <v>2.5000000000000001E-2</v>
      </c>
      <c r="P1302">
        <f>VLOOKUP(G1302,species.lookup!$A$2:$I$108,7,0)</f>
        <v>2.9214000000000002</v>
      </c>
      <c r="Q1302">
        <f t="shared" si="20"/>
        <v>4.6906288624930603</v>
      </c>
    </row>
    <row r="1303" spans="1:17" x14ac:dyDescent="0.2">
      <c r="A1303" s="32">
        <v>44144</v>
      </c>
      <c r="B1303" s="33">
        <v>0.40972222222222199</v>
      </c>
      <c r="C1303" t="s">
        <v>397</v>
      </c>
      <c r="D1303" t="s">
        <v>384</v>
      </c>
      <c r="E1303">
        <v>5</v>
      </c>
      <c r="F1303">
        <v>1</v>
      </c>
      <c r="G1303" t="s">
        <v>334</v>
      </c>
      <c r="H1303">
        <v>3</v>
      </c>
      <c r="I1303">
        <v>1</v>
      </c>
      <c r="J1303" t="s">
        <v>385</v>
      </c>
      <c r="K1303" t="str">
        <f>VLOOKUP(G1303,species.lookup!$A$2:$I$108,2,0)</f>
        <v>Redband Parrotfish</v>
      </c>
      <c r="L1303" t="str">
        <f>VLOOKUP(G1303,species.lookup!$A$2:$I$108,3,0)</f>
        <v>Sparisoma aurofrenatum</v>
      </c>
      <c r="M1303" t="str">
        <f>VLOOKUP(G1303,species.lookup!$A$2:$I$108,4,0)</f>
        <v>Scaridae</v>
      </c>
      <c r="N1303" t="str">
        <f>VLOOKUP(G1303,species.lookup!$A$2:$I$108,5,0)</f>
        <v>Herbivores</v>
      </c>
      <c r="O1303">
        <f>VLOOKUP(G1303,species.lookup!$A$2:$I$108,6,0)</f>
        <v>4.5999999999999999E-3</v>
      </c>
      <c r="P1303">
        <f>VLOOKUP(G1303,species.lookup!$A$2:$I$108,7,0)</f>
        <v>3.4291</v>
      </c>
      <c r="Q1303">
        <f t="shared" si="20"/>
        <v>0.19900057269145616</v>
      </c>
    </row>
    <row r="1304" spans="1:17" x14ac:dyDescent="0.2">
      <c r="A1304" s="32">
        <v>44144</v>
      </c>
      <c r="B1304" s="33">
        <v>0.40972222222222199</v>
      </c>
      <c r="C1304" t="s">
        <v>397</v>
      </c>
      <c r="D1304" t="s">
        <v>384</v>
      </c>
      <c r="E1304">
        <v>5</v>
      </c>
      <c r="F1304">
        <v>1</v>
      </c>
      <c r="G1304" t="s">
        <v>111</v>
      </c>
      <c r="H1304">
        <v>4</v>
      </c>
      <c r="I1304">
        <v>1</v>
      </c>
      <c r="K1304" t="str">
        <f>VLOOKUP(G1304,species.lookup!$A$2:$I$108,2,0)</f>
        <v>Foureye Butterflyfish</v>
      </c>
      <c r="L1304" t="str">
        <f>VLOOKUP(G1304,species.lookup!$A$2:$I$108,3,0)</f>
        <v>Chaetodon capistratus</v>
      </c>
      <c r="M1304" t="str">
        <f>VLOOKUP(G1304,species.lookup!$A$2:$I$108,4,0)</f>
        <v>Chaetodontidae</v>
      </c>
      <c r="N1304" t="str">
        <f>VLOOKUP(G1304,species.lookup!$A$2:$I$108,5,0)</f>
        <v>Carnivores</v>
      </c>
      <c r="O1304">
        <f>VLOOKUP(G1304,species.lookup!$A$2:$I$108,6,0)</f>
        <v>2.1999999999999999E-2</v>
      </c>
      <c r="P1304">
        <f>VLOOKUP(G1304,species.lookup!$A$2:$I$108,7,0)</f>
        <v>3.1897000000000002</v>
      </c>
      <c r="Q1304">
        <f t="shared" si="20"/>
        <v>1.8315274631886262</v>
      </c>
    </row>
    <row r="1305" spans="1:17" x14ac:dyDescent="0.2">
      <c r="A1305" s="32">
        <v>44144</v>
      </c>
      <c r="B1305" s="33">
        <v>0.40972222222222199</v>
      </c>
      <c r="C1305" t="s">
        <v>397</v>
      </c>
      <c r="D1305" t="s">
        <v>384</v>
      </c>
      <c r="E1305">
        <v>5</v>
      </c>
      <c r="F1305">
        <v>1</v>
      </c>
      <c r="G1305" t="s">
        <v>111</v>
      </c>
      <c r="H1305">
        <v>5</v>
      </c>
      <c r="I1305">
        <v>1</v>
      </c>
      <c r="K1305" t="str">
        <f>VLOOKUP(G1305,species.lookup!$A$2:$I$108,2,0)</f>
        <v>Foureye Butterflyfish</v>
      </c>
      <c r="L1305" t="str">
        <f>VLOOKUP(G1305,species.lookup!$A$2:$I$108,3,0)</f>
        <v>Chaetodon capistratus</v>
      </c>
      <c r="M1305" t="str">
        <f>VLOOKUP(G1305,species.lookup!$A$2:$I$108,4,0)</f>
        <v>Chaetodontidae</v>
      </c>
      <c r="N1305" t="str">
        <f>VLOOKUP(G1305,species.lookup!$A$2:$I$108,5,0)</f>
        <v>Carnivores</v>
      </c>
      <c r="O1305">
        <f>VLOOKUP(G1305,species.lookup!$A$2:$I$108,6,0)</f>
        <v>2.1999999999999999E-2</v>
      </c>
      <c r="P1305">
        <f>VLOOKUP(G1305,species.lookup!$A$2:$I$108,7,0)</f>
        <v>3.1897000000000002</v>
      </c>
      <c r="Q1305">
        <f t="shared" si="20"/>
        <v>3.7318768485776825</v>
      </c>
    </row>
    <row r="1306" spans="1:17" x14ac:dyDescent="0.2">
      <c r="A1306" s="32">
        <v>44144</v>
      </c>
      <c r="B1306" s="33">
        <v>0.40972222222222199</v>
      </c>
      <c r="C1306" t="s">
        <v>397</v>
      </c>
      <c r="D1306" t="s">
        <v>384</v>
      </c>
      <c r="E1306">
        <v>5</v>
      </c>
      <c r="F1306">
        <v>1</v>
      </c>
      <c r="G1306" t="s">
        <v>359</v>
      </c>
      <c r="H1306">
        <v>4</v>
      </c>
      <c r="I1306">
        <v>3</v>
      </c>
      <c r="K1306" t="str">
        <f>VLOOKUP(G1306,species.lookup!$A$2:$I$108,2,0)</f>
        <v>Beaugregory</v>
      </c>
      <c r="L1306" t="str">
        <f>VLOOKUP(G1306,species.lookup!$A$2:$I$108,3,0)</f>
        <v>Stegastes leucostictus</v>
      </c>
      <c r="M1306" t="str">
        <f>VLOOKUP(G1306,species.lookup!$A$2:$I$108,4,0)</f>
        <v>Pomacentridae</v>
      </c>
      <c r="N1306" t="str">
        <f>VLOOKUP(G1306,species.lookup!$A$2:$I$108,5,0)</f>
        <v>Omnivores</v>
      </c>
      <c r="O1306">
        <f>VLOOKUP(G1306,species.lookup!$A$2:$I$108,6,0)</f>
        <v>1.9949999999999999E-2</v>
      </c>
      <c r="P1306">
        <f>VLOOKUP(G1306,species.lookup!$A$2:$I$108,7,0)</f>
        <v>2.95</v>
      </c>
      <c r="Q1306">
        <f t="shared" si="20"/>
        <v>1.1912965235941961</v>
      </c>
    </row>
    <row r="1307" spans="1:17" x14ac:dyDescent="0.2">
      <c r="A1307" s="32">
        <v>44144</v>
      </c>
      <c r="B1307" s="33">
        <v>0.40972222222222199</v>
      </c>
      <c r="C1307" t="s">
        <v>397</v>
      </c>
      <c r="D1307" t="s">
        <v>384</v>
      </c>
      <c r="E1307">
        <v>5</v>
      </c>
      <c r="F1307">
        <v>1</v>
      </c>
      <c r="G1307" t="s">
        <v>95</v>
      </c>
      <c r="H1307">
        <v>29</v>
      </c>
      <c r="I1307">
        <v>1</v>
      </c>
      <c r="K1307" t="str">
        <f>VLOOKUP(G1307,species.lookup!$A$2:$I$108,2,0)</f>
        <v>Bar Jack</v>
      </c>
      <c r="L1307" t="str">
        <f>VLOOKUP(G1307,species.lookup!$A$2:$I$108,3,0)</f>
        <v>Caranx ruber</v>
      </c>
      <c r="M1307" t="str">
        <f>VLOOKUP(G1307,species.lookup!$A$2:$I$108,4,0)</f>
        <v>Carangidae</v>
      </c>
      <c r="N1307" t="str">
        <f>VLOOKUP(G1307,species.lookup!$A$2:$I$108,5,0)</f>
        <v>Carnivores</v>
      </c>
      <c r="O1307">
        <f>VLOOKUP(G1307,species.lookup!$A$2:$I$108,6,0)</f>
        <v>7.4000000000000003E-3</v>
      </c>
      <c r="P1307">
        <f>VLOOKUP(G1307,species.lookup!$A$2:$I$108,7,0)</f>
        <v>3.2370000000000001</v>
      </c>
      <c r="Q1307">
        <f t="shared" si="20"/>
        <v>400.87967618639851</v>
      </c>
    </row>
    <row r="1308" spans="1:17" x14ac:dyDescent="0.2">
      <c r="A1308" s="32">
        <v>44144</v>
      </c>
      <c r="B1308" s="33">
        <v>0.40972222222222199</v>
      </c>
      <c r="C1308" t="s">
        <v>397</v>
      </c>
      <c r="D1308" t="s">
        <v>384</v>
      </c>
      <c r="E1308">
        <v>5</v>
      </c>
      <c r="F1308">
        <v>1</v>
      </c>
      <c r="G1308" t="s">
        <v>39</v>
      </c>
      <c r="H1308">
        <v>5</v>
      </c>
      <c r="I1308">
        <v>1</v>
      </c>
      <c r="K1308" t="str">
        <f>VLOOKUP(G1308,species.lookup!$A$2:$I$108,2,0)</f>
        <v>Blue Tang</v>
      </c>
      <c r="L1308" t="str">
        <f>VLOOKUP(G1308,species.lookup!$A$2:$I$108,3,0)</f>
        <v>Acanthurus coeruleus</v>
      </c>
      <c r="M1308" t="str">
        <f>VLOOKUP(G1308,species.lookup!$A$2:$I$108,4,0)</f>
        <v>Acanthuridae</v>
      </c>
      <c r="N1308" t="str">
        <f>VLOOKUP(G1308,species.lookup!$A$2:$I$108,5,0)</f>
        <v>Herbivores</v>
      </c>
      <c r="O1308">
        <f>VLOOKUP(G1308,species.lookup!$A$2:$I$108,6,0)</f>
        <v>4.1500000000000002E-2</v>
      </c>
      <c r="P1308">
        <f>VLOOKUP(G1308,species.lookup!$A$2:$I$108,7,0)</f>
        <v>2.8346</v>
      </c>
      <c r="Q1308">
        <f t="shared" si="20"/>
        <v>3.9751037756219527</v>
      </c>
    </row>
    <row r="1309" spans="1:17" x14ac:dyDescent="0.2">
      <c r="A1309" s="32">
        <v>44144</v>
      </c>
      <c r="B1309" s="33">
        <v>0.40972222222222199</v>
      </c>
      <c r="C1309" t="s">
        <v>397</v>
      </c>
      <c r="D1309" t="s">
        <v>384</v>
      </c>
      <c r="E1309">
        <v>5</v>
      </c>
      <c r="F1309">
        <v>1</v>
      </c>
      <c r="G1309" t="s">
        <v>365</v>
      </c>
      <c r="H1309">
        <v>12</v>
      </c>
      <c r="I1309">
        <v>4</v>
      </c>
      <c r="K1309" t="str">
        <f>VLOOKUP(G1309,species.lookup!$A$2:$I$108,2,0)</f>
        <v>3-spot Damselfish</v>
      </c>
      <c r="L1309" t="str">
        <f>VLOOKUP(G1309,species.lookup!$A$2:$I$108,3,0)</f>
        <v>Stegastes planifrons</v>
      </c>
      <c r="M1309" t="str">
        <f>VLOOKUP(G1309,species.lookup!$A$2:$I$108,4,0)</f>
        <v>Pomacentridae</v>
      </c>
      <c r="N1309" t="str">
        <f>VLOOKUP(G1309,species.lookup!$A$2:$I$108,5,0)</f>
        <v>Omnivores</v>
      </c>
      <c r="O1309">
        <f>VLOOKUP(G1309,species.lookup!$A$2:$I$108,6,0)</f>
        <v>2.188E-2</v>
      </c>
      <c r="P1309">
        <f>VLOOKUP(G1309,species.lookup!$A$2:$I$108,7,0)</f>
        <v>2.96</v>
      </c>
      <c r="Q1309">
        <f t="shared" si="20"/>
        <v>34.231332579369578</v>
      </c>
    </row>
    <row r="1310" spans="1:17" x14ac:dyDescent="0.2">
      <c r="A1310" s="32">
        <v>44144</v>
      </c>
      <c r="B1310" s="33">
        <v>0.40972222222222199</v>
      </c>
      <c r="C1310" t="s">
        <v>397</v>
      </c>
      <c r="D1310" t="s">
        <v>384</v>
      </c>
      <c r="E1310">
        <v>5</v>
      </c>
      <c r="F1310">
        <v>1</v>
      </c>
      <c r="G1310" t="s">
        <v>334</v>
      </c>
      <c r="H1310">
        <v>6</v>
      </c>
      <c r="I1310">
        <v>1</v>
      </c>
      <c r="J1310" t="s">
        <v>385</v>
      </c>
      <c r="K1310" t="str">
        <f>VLOOKUP(G1310,species.lookup!$A$2:$I$108,2,0)</f>
        <v>Redband Parrotfish</v>
      </c>
      <c r="L1310" t="str">
        <f>VLOOKUP(G1310,species.lookup!$A$2:$I$108,3,0)</f>
        <v>Sparisoma aurofrenatum</v>
      </c>
      <c r="M1310" t="str">
        <f>VLOOKUP(G1310,species.lookup!$A$2:$I$108,4,0)</f>
        <v>Scaridae</v>
      </c>
      <c r="N1310" t="str">
        <f>VLOOKUP(G1310,species.lookup!$A$2:$I$108,5,0)</f>
        <v>Herbivores</v>
      </c>
      <c r="O1310">
        <f>VLOOKUP(G1310,species.lookup!$A$2:$I$108,6,0)</f>
        <v>4.5999999999999999E-3</v>
      </c>
      <c r="P1310">
        <f>VLOOKUP(G1310,species.lookup!$A$2:$I$108,7,0)</f>
        <v>3.4291</v>
      </c>
      <c r="Q1310">
        <f t="shared" si="20"/>
        <v>2.1434644468897606</v>
      </c>
    </row>
    <row r="1311" spans="1:17" x14ac:dyDescent="0.2">
      <c r="A1311" s="32">
        <v>44144</v>
      </c>
      <c r="B1311" s="33">
        <v>0.40972222222222199</v>
      </c>
      <c r="C1311" t="s">
        <v>397</v>
      </c>
      <c r="D1311" t="s">
        <v>384</v>
      </c>
      <c r="E1311">
        <v>5</v>
      </c>
      <c r="F1311">
        <v>1</v>
      </c>
      <c r="G1311" t="s">
        <v>374</v>
      </c>
      <c r="H1311">
        <v>12</v>
      </c>
      <c r="I1311">
        <v>1</v>
      </c>
      <c r="K1311" t="str">
        <f>VLOOKUP(G1311,species.lookup!$A$2:$I$108,2,0)</f>
        <v>Bluehead Wrasse</v>
      </c>
      <c r="L1311" t="str">
        <f>VLOOKUP(G1311,species.lookup!$A$2:$I$108,3,0)</f>
        <v>Thalassoma bifasciatum</v>
      </c>
      <c r="M1311" t="str">
        <f>VLOOKUP(G1311,species.lookup!$A$2:$I$108,4,0)</f>
        <v>Labridae</v>
      </c>
      <c r="N1311" t="str">
        <f>VLOOKUP(G1311,species.lookup!$A$2:$I$108,5,0)</f>
        <v>Carnivores</v>
      </c>
      <c r="O1311">
        <f>VLOOKUP(G1311,species.lookup!$A$2:$I$108,6,0)</f>
        <v>8.9099999999999995E-3</v>
      </c>
      <c r="P1311">
        <f>VLOOKUP(G1311,species.lookup!$A$2:$I$108,7,0)</f>
        <v>3.01</v>
      </c>
      <c r="Q1311">
        <f t="shared" si="20"/>
        <v>15.783861253601465</v>
      </c>
    </row>
    <row r="1312" spans="1:17" x14ac:dyDescent="0.2">
      <c r="A1312" s="32">
        <v>44144</v>
      </c>
      <c r="B1312" s="33">
        <v>0.40972222222222199</v>
      </c>
      <c r="C1312" t="s">
        <v>397</v>
      </c>
      <c r="D1312" t="s">
        <v>384</v>
      </c>
      <c r="E1312">
        <v>5</v>
      </c>
      <c r="F1312">
        <v>1</v>
      </c>
      <c r="G1312" t="s">
        <v>374</v>
      </c>
      <c r="H1312">
        <v>5</v>
      </c>
      <c r="I1312">
        <v>15</v>
      </c>
      <c r="K1312" t="str">
        <f>VLOOKUP(G1312,species.lookup!$A$2:$I$108,2,0)</f>
        <v>Bluehead Wrasse</v>
      </c>
      <c r="L1312" t="str">
        <f>VLOOKUP(G1312,species.lookup!$A$2:$I$108,3,0)</f>
        <v>Thalassoma bifasciatum</v>
      </c>
      <c r="M1312" t="str">
        <f>VLOOKUP(G1312,species.lookup!$A$2:$I$108,4,0)</f>
        <v>Labridae</v>
      </c>
      <c r="N1312" t="str">
        <f>VLOOKUP(G1312,species.lookup!$A$2:$I$108,5,0)</f>
        <v>Carnivores</v>
      </c>
      <c r="O1312">
        <f>VLOOKUP(G1312,species.lookup!$A$2:$I$108,6,0)</f>
        <v>8.9099999999999995E-3</v>
      </c>
      <c r="P1312">
        <f>VLOOKUP(G1312,species.lookup!$A$2:$I$108,7,0)</f>
        <v>3.01</v>
      </c>
      <c r="Q1312">
        <f t="shared" si="20"/>
        <v>1.1318201385239828</v>
      </c>
    </row>
    <row r="1313" spans="1:17" x14ac:dyDescent="0.2">
      <c r="A1313" s="32">
        <v>44144</v>
      </c>
      <c r="B1313" s="33">
        <v>0.58333333333333337</v>
      </c>
      <c r="C1313" t="s">
        <v>399</v>
      </c>
      <c r="D1313" t="s">
        <v>384</v>
      </c>
      <c r="E1313">
        <v>1</v>
      </c>
      <c r="F1313">
        <v>4.4000000000000004</v>
      </c>
      <c r="G1313" t="s">
        <v>353</v>
      </c>
      <c r="H1313">
        <v>10</v>
      </c>
      <c r="I1313">
        <v>3</v>
      </c>
      <c r="K1313" t="str">
        <f>VLOOKUP(G1313,species.lookup!$A$2:$I$108,2,0)</f>
        <v>Dusky Damselfish</v>
      </c>
      <c r="L1313" t="str">
        <f>VLOOKUP(G1313,species.lookup!$A$2:$I$108,3,0)</f>
        <v>Stegastes adustus </v>
      </c>
      <c r="M1313" t="str">
        <f>VLOOKUP(G1313,species.lookup!$A$2:$I$108,4,0)</f>
        <v>Pomacentridae</v>
      </c>
      <c r="N1313" t="str">
        <f>VLOOKUP(G1313,species.lookup!$A$2:$I$108,5,0)</f>
        <v>Herbivores</v>
      </c>
      <c r="O1313">
        <f>VLOOKUP(G1313,species.lookup!$A$2:$I$108,6,0)</f>
        <v>1.95E-2</v>
      </c>
      <c r="P1313">
        <f>VLOOKUP(G1313,species.lookup!$A$2:$I$108,7,0)</f>
        <v>2.99</v>
      </c>
      <c r="Q1313">
        <f t="shared" si="20"/>
        <v>19.056125808638321</v>
      </c>
    </row>
    <row r="1314" spans="1:17" x14ac:dyDescent="0.2">
      <c r="A1314" s="32">
        <v>44144</v>
      </c>
      <c r="B1314" s="33">
        <v>0.58333333333333337</v>
      </c>
      <c r="C1314" t="s">
        <v>399</v>
      </c>
      <c r="D1314" t="s">
        <v>384</v>
      </c>
      <c r="E1314">
        <v>1</v>
      </c>
      <c r="F1314">
        <v>4.4000000000000004</v>
      </c>
      <c r="G1314" t="s">
        <v>324</v>
      </c>
      <c r="H1314">
        <v>4</v>
      </c>
      <c r="I1314">
        <v>3</v>
      </c>
      <c r="J1314" t="s">
        <v>385</v>
      </c>
      <c r="K1314" t="str">
        <f>VLOOKUP(G1314,species.lookup!$A$2:$I$108,2,0)</f>
        <v>Queen Parrotfish</v>
      </c>
      <c r="L1314" t="str">
        <f>VLOOKUP(G1314,species.lookup!$A$2:$I$108,3,0)</f>
        <v>Scarus vetula</v>
      </c>
      <c r="M1314" t="str">
        <f>VLOOKUP(G1314,species.lookup!$A$2:$I$108,4,0)</f>
        <v>Scaridae</v>
      </c>
      <c r="N1314" t="str">
        <f>VLOOKUP(G1314,species.lookup!$A$2:$I$108,5,0)</f>
        <v>Herbivores</v>
      </c>
      <c r="O1314">
        <f>VLOOKUP(G1314,species.lookup!$A$2:$I$108,6,0)</f>
        <v>2.5000000000000001E-2</v>
      </c>
      <c r="P1314">
        <f>VLOOKUP(G1314,species.lookup!$A$2:$I$108,7,0)</f>
        <v>2.9214000000000002</v>
      </c>
      <c r="Q1314">
        <f t="shared" si="20"/>
        <v>1.4348221330880631</v>
      </c>
    </row>
    <row r="1315" spans="1:17" x14ac:dyDescent="0.2">
      <c r="A1315" s="32">
        <v>44144</v>
      </c>
      <c r="B1315" s="33">
        <v>0.58333333333333304</v>
      </c>
      <c r="C1315" t="s">
        <v>399</v>
      </c>
      <c r="D1315" t="s">
        <v>384</v>
      </c>
      <c r="E1315">
        <v>1</v>
      </c>
      <c r="F1315">
        <v>4.4000000000000004</v>
      </c>
      <c r="G1315" t="s">
        <v>324</v>
      </c>
      <c r="H1315">
        <v>5</v>
      </c>
      <c r="I1315">
        <v>1</v>
      </c>
      <c r="J1315" t="s">
        <v>385</v>
      </c>
      <c r="K1315" t="str">
        <f>VLOOKUP(G1315,species.lookup!$A$2:$I$108,2,0)</f>
        <v>Queen Parrotfish</v>
      </c>
      <c r="L1315" t="str">
        <f>VLOOKUP(G1315,species.lookup!$A$2:$I$108,3,0)</f>
        <v>Scarus vetula</v>
      </c>
      <c r="M1315" t="str">
        <f>VLOOKUP(G1315,species.lookup!$A$2:$I$108,4,0)</f>
        <v>Scaridae</v>
      </c>
      <c r="N1315" t="str">
        <f>VLOOKUP(G1315,species.lookup!$A$2:$I$108,5,0)</f>
        <v>Herbivores</v>
      </c>
      <c r="O1315">
        <f>VLOOKUP(G1315,species.lookup!$A$2:$I$108,6,0)</f>
        <v>2.5000000000000001E-2</v>
      </c>
      <c r="P1315">
        <f>VLOOKUP(G1315,species.lookup!$A$2:$I$108,7,0)</f>
        <v>2.9214000000000002</v>
      </c>
      <c r="Q1315">
        <f t="shared" si="20"/>
        <v>2.7536642058777425</v>
      </c>
    </row>
    <row r="1316" spans="1:17" x14ac:dyDescent="0.2">
      <c r="A1316" s="32">
        <v>44144</v>
      </c>
      <c r="B1316" s="33">
        <v>0.58333333333333304</v>
      </c>
      <c r="C1316" t="s">
        <v>399</v>
      </c>
      <c r="D1316" t="s">
        <v>384</v>
      </c>
      <c r="E1316">
        <v>1</v>
      </c>
      <c r="F1316">
        <v>4.4000000000000004</v>
      </c>
      <c r="G1316" t="s">
        <v>324</v>
      </c>
      <c r="H1316">
        <v>9</v>
      </c>
      <c r="I1316">
        <v>5</v>
      </c>
      <c r="J1316" t="s">
        <v>385</v>
      </c>
      <c r="K1316" t="str">
        <f>VLOOKUP(G1316,species.lookup!$A$2:$I$108,2,0)</f>
        <v>Queen Parrotfish</v>
      </c>
      <c r="L1316" t="str">
        <f>VLOOKUP(G1316,species.lookup!$A$2:$I$108,3,0)</f>
        <v>Scarus vetula</v>
      </c>
      <c r="M1316" t="str">
        <f>VLOOKUP(G1316,species.lookup!$A$2:$I$108,4,0)</f>
        <v>Scaridae</v>
      </c>
      <c r="N1316" t="str">
        <f>VLOOKUP(G1316,species.lookup!$A$2:$I$108,5,0)</f>
        <v>Herbivores</v>
      </c>
      <c r="O1316">
        <f>VLOOKUP(G1316,species.lookup!$A$2:$I$108,6,0)</f>
        <v>2.5000000000000001E-2</v>
      </c>
      <c r="P1316">
        <f>VLOOKUP(G1316,species.lookup!$A$2:$I$108,7,0)</f>
        <v>2.9214000000000002</v>
      </c>
      <c r="Q1316">
        <f t="shared" si="20"/>
        <v>15.334304244596257</v>
      </c>
    </row>
    <row r="1317" spans="1:17" x14ac:dyDescent="0.2">
      <c r="A1317" s="32">
        <v>44144</v>
      </c>
      <c r="B1317" s="33">
        <v>0.58333333333333304</v>
      </c>
      <c r="C1317" t="s">
        <v>399</v>
      </c>
      <c r="D1317" t="s">
        <v>384</v>
      </c>
      <c r="E1317">
        <v>1</v>
      </c>
      <c r="F1317">
        <v>4.4000000000000004</v>
      </c>
      <c r="G1317" t="s">
        <v>324</v>
      </c>
      <c r="H1317">
        <v>10</v>
      </c>
      <c r="I1317">
        <v>1</v>
      </c>
      <c r="J1317" t="s">
        <v>385</v>
      </c>
      <c r="K1317" t="str">
        <f>VLOOKUP(G1317,species.lookup!$A$2:$I$108,2,0)</f>
        <v>Queen Parrotfish</v>
      </c>
      <c r="L1317" t="str">
        <f>VLOOKUP(G1317,species.lookup!$A$2:$I$108,3,0)</f>
        <v>Scarus vetula</v>
      </c>
      <c r="M1317" t="str">
        <f>VLOOKUP(G1317,species.lookup!$A$2:$I$108,4,0)</f>
        <v>Scaridae</v>
      </c>
      <c r="N1317" t="str">
        <f>VLOOKUP(G1317,species.lookup!$A$2:$I$108,5,0)</f>
        <v>Herbivores</v>
      </c>
      <c r="O1317">
        <f>VLOOKUP(G1317,species.lookup!$A$2:$I$108,6,0)</f>
        <v>2.5000000000000001E-2</v>
      </c>
      <c r="P1317">
        <f>VLOOKUP(G1317,species.lookup!$A$2:$I$108,7,0)</f>
        <v>2.9214000000000002</v>
      </c>
      <c r="Q1317">
        <f t="shared" si="20"/>
        <v>20.861234677071096</v>
      </c>
    </row>
    <row r="1318" spans="1:17" x14ac:dyDescent="0.2">
      <c r="A1318" s="32">
        <v>44144</v>
      </c>
      <c r="B1318" s="33">
        <v>0.58333333333333304</v>
      </c>
      <c r="C1318" t="s">
        <v>399</v>
      </c>
      <c r="D1318" t="s">
        <v>384</v>
      </c>
      <c r="E1318">
        <v>1</v>
      </c>
      <c r="F1318">
        <v>4.4000000000000004</v>
      </c>
      <c r="G1318" t="s">
        <v>324</v>
      </c>
      <c r="H1318">
        <v>4</v>
      </c>
      <c r="I1318">
        <v>5</v>
      </c>
      <c r="J1318" t="s">
        <v>385</v>
      </c>
      <c r="K1318" t="str">
        <f>VLOOKUP(G1318,species.lookup!$A$2:$I$108,2,0)</f>
        <v>Queen Parrotfish</v>
      </c>
      <c r="L1318" t="str">
        <f>VLOOKUP(G1318,species.lookup!$A$2:$I$108,3,0)</f>
        <v>Scarus vetula</v>
      </c>
      <c r="M1318" t="str">
        <f>VLOOKUP(G1318,species.lookup!$A$2:$I$108,4,0)</f>
        <v>Scaridae</v>
      </c>
      <c r="N1318" t="str">
        <f>VLOOKUP(G1318,species.lookup!$A$2:$I$108,5,0)</f>
        <v>Herbivores</v>
      </c>
      <c r="O1318">
        <f>VLOOKUP(G1318,species.lookup!$A$2:$I$108,6,0)</f>
        <v>2.5000000000000001E-2</v>
      </c>
      <c r="P1318">
        <f>VLOOKUP(G1318,species.lookup!$A$2:$I$108,7,0)</f>
        <v>2.9214000000000002</v>
      </c>
      <c r="Q1318">
        <f t="shared" si="20"/>
        <v>1.4348221330880631</v>
      </c>
    </row>
    <row r="1319" spans="1:17" x14ac:dyDescent="0.2">
      <c r="A1319" s="32">
        <v>44144</v>
      </c>
      <c r="B1319" s="33">
        <v>0.58333333333333304</v>
      </c>
      <c r="C1319" t="s">
        <v>399</v>
      </c>
      <c r="D1319" t="s">
        <v>384</v>
      </c>
      <c r="E1319">
        <v>1</v>
      </c>
      <c r="F1319">
        <v>4.4000000000000004</v>
      </c>
      <c r="G1319" t="s">
        <v>346</v>
      </c>
      <c r="H1319">
        <v>14</v>
      </c>
      <c r="I1319">
        <v>1</v>
      </c>
      <c r="J1319" t="s">
        <v>386</v>
      </c>
      <c r="K1319" t="str">
        <f>VLOOKUP(G1319,species.lookup!$A$2:$I$108,2,0)</f>
        <v>Stoplight Parrotfish</v>
      </c>
      <c r="L1319" t="str">
        <f>VLOOKUP(G1319,species.lookup!$A$2:$I$108,3,0)</f>
        <v>Sparisoma viride</v>
      </c>
      <c r="M1319" t="str">
        <f>VLOOKUP(G1319,species.lookup!$A$2:$I$108,4,0)</f>
        <v>Scaridae</v>
      </c>
      <c r="N1319" t="str">
        <f>VLOOKUP(G1319,species.lookup!$A$2:$I$108,5,0)</f>
        <v>Herbivores</v>
      </c>
      <c r="O1319">
        <f>VLOOKUP(G1319,species.lookup!$A$2:$I$108,6,0)</f>
        <v>2.5000000000000001E-2</v>
      </c>
      <c r="P1319">
        <f>VLOOKUP(G1319,species.lookup!$A$2:$I$108,7,0)</f>
        <v>2.9214000000000002</v>
      </c>
      <c r="Q1319">
        <f t="shared" si="20"/>
        <v>55.7491759254154</v>
      </c>
    </row>
    <row r="1320" spans="1:17" x14ac:dyDescent="0.2">
      <c r="A1320" s="32">
        <v>44144</v>
      </c>
      <c r="B1320" s="33">
        <v>0.58333333333333304</v>
      </c>
      <c r="C1320" t="s">
        <v>399</v>
      </c>
      <c r="D1320" t="s">
        <v>384</v>
      </c>
      <c r="E1320">
        <v>1</v>
      </c>
      <c r="F1320">
        <v>4.4000000000000004</v>
      </c>
      <c r="G1320" t="s">
        <v>346</v>
      </c>
      <c r="H1320">
        <v>6</v>
      </c>
      <c r="I1320">
        <v>2</v>
      </c>
      <c r="J1320" t="s">
        <v>385</v>
      </c>
      <c r="K1320" t="str">
        <f>VLOOKUP(G1320,species.lookup!$A$2:$I$108,2,0)</f>
        <v>Stoplight Parrotfish</v>
      </c>
      <c r="L1320" t="str">
        <f>VLOOKUP(G1320,species.lookup!$A$2:$I$108,3,0)</f>
        <v>Sparisoma viride</v>
      </c>
      <c r="M1320" t="str">
        <f>VLOOKUP(G1320,species.lookup!$A$2:$I$108,4,0)</f>
        <v>Scaridae</v>
      </c>
      <c r="N1320" t="str">
        <f>VLOOKUP(G1320,species.lookup!$A$2:$I$108,5,0)</f>
        <v>Herbivores</v>
      </c>
      <c r="O1320">
        <f>VLOOKUP(G1320,species.lookup!$A$2:$I$108,6,0)</f>
        <v>2.5000000000000001E-2</v>
      </c>
      <c r="P1320">
        <f>VLOOKUP(G1320,species.lookup!$A$2:$I$108,7,0)</f>
        <v>2.9214000000000002</v>
      </c>
      <c r="Q1320">
        <f t="shared" si="20"/>
        <v>4.6906288624930603</v>
      </c>
    </row>
    <row r="1321" spans="1:17" x14ac:dyDescent="0.2">
      <c r="A1321" s="32">
        <v>44144</v>
      </c>
      <c r="B1321" s="33">
        <v>0.58333333333333304</v>
      </c>
      <c r="C1321" t="s">
        <v>399</v>
      </c>
      <c r="D1321" t="s">
        <v>384</v>
      </c>
      <c r="E1321">
        <v>1</v>
      </c>
      <c r="F1321">
        <v>4.4000000000000004</v>
      </c>
      <c r="G1321" t="s">
        <v>346</v>
      </c>
      <c r="H1321">
        <v>6</v>
      </c>
      <c r="I1321">
        <v>1</v>
      </c>
      <c r="J1321" t="s">
        <v>385</v>
      </c>
      <c r="K1321" t="str">
        <f>VLOOKUP(G1321,species.lookup!$A$2:$I$108,2,0)</f>
        <v>Stoplight Parrotfish</v>
      </c>
      <c r="L1321" t="str">
        <f>VLOOKUP(G1321,species.lookup!$A$2:$I$108,3,0)</f>
        <v>Sparisoma viride</v>
      </c>
      <c r="M1321" t="str">
        <f>VLOOKUP(G1321,species.lookup!$A$2:$I$108,4,0)</f>
        <v>Scaridae</v>
      </c>
      <c r="N1321" t="str">
        <f>VLOOKUP(G1321,species.lookup!$A$2:$I$108,5,0)</f>
        <v>Herbivores</v>
      </c>
      <c r="O1321">
        <f>VLOOKUP(G1321,species.lookup!$A$2:$I$108,6,0)</f>
        <v>2.5000000000000001E-2</v>
      </c>
      <c r="P1321">
        <f>VLOOKUP(G1321,species.lookup!$A$2:$I$108,7,0)</f>
        <v>2.9214000000000002</v>
      </c>
      <c r="Q1321">
        <f t="shared" si="20"/>
        <v>4.6906288624930603</v>
      </c>
    </row>
    <row r="1322" spans="1:17" x14ac:dyDescent="0.2">
      <c r="A1322" s="32">
        <v>44144</v>
      </c>
      <c r="B1322" s="33">
        <v>0.58333333333333304</v>
      </c>
      <c r="C1322" t="s">
        <v>399</v>
      </c>
      <c r="D1322" t="s">
        <v>384</v>
      </c>
      <c r="E1322">
        <v>1</v>
      </c>
      <c r="F1322">
        <v>4.4000000000000004</v>
      </c>
      <c r="G1322" t="s">
        <v>330</v>
      </c>
      <c r="H1322">
        <v>10</v>
      </c>
      <c r="I1322">
        <v>1</v>
      </c>
      <c r="K1322" t="str">
        <f>VLOOKUP(G1322,species.lookup!$A$2:$I$108,2,0)</f>
        <v>Greenblotch Parrotfish</v>
      </c>
      <c r="L1322" t="str">
        <f>VLOOKUP(G1322,species.lookup!$A$2:$I$108,3,0)</f>
        <v>Sparisoma atomarium</v>
      </c>
      <c r="M1322" t="str">
        <f>VLOOKUP(G1322,species.lookup!$A$2:$I$108,4,0)</f>
        <v>Scaridae</v>
      </c>
      <c r="N1322" t="str">
        <f>VLOOKUP(G1322,species.lookup!$A$2:$I$108,5,0)</f>
        <v>Herbivores</v>
      </c>
      <c r="O1322">
        <f>VLOOKUP(G1322,species.lookup!$A$2:$I$108,6,0)</f>
        <v>1.21E-2</v>
      </c>
      <c r="P1322">
        <f>VLOOKUP(G1322,species.lookup!$A$2:$I$108,7,0)</f>
        <v>3.0274999999999999</v>
      </c>
      <c r="Q1322">
        <f t="shared" si="20"/>
        <v>12.890963250377522</v>
      </c>
    </row>
    <row r="1323" spans="1:17" x14ac:dyDescent="0.2">
      <c r="A1323" s="32">
        <v>44144</v>
      </c>
      <c r="B1323" s="33">
        <v>0.58333333333333304</v>
      </c>
      <c r="C1323" t="s">
        <v>399</v>
      </c>
      <c r="D1323" t="s">
        <v>384</v>
      </c>
      <c r="E1323">
        <v>1</v>
      </c>
      <c r="F1323">
        <v>4.4000000000000004</v>
      </c>
      <c r="G1323" t="s">
        <v>330</v>
      </c>
      <c r="H1323">
        <v>4</v>
      </c>
      <c r="I1323">
        <v>1</v>
      </c>
      <c r="K1323" t="str">
        <f>VLOOKUP(G1323,species.lookup!$A$2:$I$108,2,0)</f>
        <v>Greenblotch Parrotfish</v>
      </c>
      <c r="L1323" t="str">
        <f>VLOOKUP(G1323,species.lookup!$A$2:$I$108,3,0)</f>
        <v>Sparisoma atomarium</v>
      </c>
      <c r="M1323" t="str">
        <f>VLOOKUP(G1323,species.lookup!$A$2:$I$108,4,0)</f>
        <v>Scaridae</v>
      </c>
      <c r="N1323" t="str">
        <f>VLOOKUP(G1323,species.lookup!$A$2:$I$108,5,0)</f>
        <v>Herbivores</v>
      </c>
      <c r="O1323">
        <f>VLOOKUP(G1323,species.lookup!$A$2:$I$108,6,0)</f>
        <v>1.21E-2</v>
      </c>
      <c r="P1323">
        <f>VLOOKUP(G1323,species.lookup!$A$2:$I$108,7,0)</f>
        <v>3.0274999999999999</v>
      </c>
      <c r="Q1323">
        <f t="shared" si="20"/>
        <v>0.80449248959371111</v>
      </c>
    </row>
    <row r="1324" spans="1:17" x14ac:dyDescent="0.2">
      <c r="A1324" s="32">
        <v>44144</v>
      </c>
      <c r="B1324" s="33">
        <v>0.58333333333333304</v>
      </c>
      <c r="C1324" t="s">
        <v>399</v>
      </c>
      <c r="D1324" t="s">
        <v>384</v>
      </c>
      <c r="E1324">
        <v>1</v>
      </c>
      <c r="F1324">
        <v>4.4000000000000004</v>
      </c>
      <c r="G1324" t="s">
        <v>191</v>
      </c>
      <c r="H1324">
        <v>10</v>
      </c>
      <c r="I1324">
        <v>1</v>
      </c>
      <c r="K1324" t="str">
        <f>VLOOKUP(G1324,species.lookup!$A$2:$I$108,2,0)</f>
        <v>Slippery Dick</v>
      </c>
      <c r="L1324" t="str">
        <f>VLOOKUP(G1324,species.lookup!$A$2:$I$108,3,0)</f>
        <v>Halichoeres bivittatus</v>
      </c>
      <c r="M1324" t="str">
        <f>VLOOKUP(G1324,species.lookup!$A$2:$I$108,4,0)</f>
        <v>Labridae</v>
      </c>
      <c r="N1324" t="str">
        <f>VLOOKUP(G1324,species.lookup!$A$2:$I$108,5,0)</f>
        <v>Carnivores</v>
      </c>
      <c r="O1324">
        <f>VLOOKUP(G1324,species.lookup!$A$2:$I$108,6,0)</f>
        <v>9.3299999999999998E-3</v>
      </c>
      <c r="P1324">
        <f>VLOOKUP(G1324,species.lookup!$A$2:$I$108,7,0)</f>
        <v>3.06</v>
      </c>
      <c r="Q1324">
        <f t="shared" si="20"/>
        <v>10.712273288565926</v>
      </c>
    </row>
    <row r="1325" spans="1:17" x14ac:dyDescent="0.2">
      <c r="A1325" s="32">
        <v>44144</v>
      </c>
      <c r="B1325" s="33">
        <v>0.58333333333333304</v>
      </c>
      <c r="C1325" t="s">
        <v>399</v>
      </c>
      <c r="D1325" t="s">
        <v>384</v>
      </c>
      <c r="E1325">
        <v>1</v>
      </c>
      <c r="F1325">
        <v>4.4000000000000004</v>
      </c>
      <c r="G1325" t="s">
        <v>30</v>
      </c>
      <c r="H1325">
        <v>5</v>
      </c>
      <c r="I1325">
        <v>1</v>
      </c>
      <c r="K1325" t="str">
        <f>VLOOKUP(G1325,species.lookup!$A$2:$I$108,2,0)</f>
        <v>Ocean Surgeonfish</v>
      </c>
      <c r="L1325" t="str">
        <f>VLOOKUP(G1325,species.lookup!$A$2:$I$108,3,0)</f>
        <v>Acanthurus bahianus</v>
      </c>
      <c r="M1325" t="str">
        <f>VLOOKUP(G1325,species.lookup!$A$2:$I$108,4,0)</f>
        <v>Acanthuridae</v>
      </c>
      <c r="N1325" t="str">
        <f>VLOOKUP(G1325,species.lookup!$A$2:$I$108,5,0)</f>
        <v>Herbivores</v>
      </c>
      <c r="O1325">
        <f>VLOOKUP(G1325,species.lookup!$A$2:$I$108,6,0)</f>
        <v>2.3699999999999999E-2</v>
      </c>
      <c r="P1325">
        <f>VLOOKUP(G1325,species.lookup!$A$2:$I$108,7,0)</f>
        <v>2.9752000000000001</v>
      </c>
      <c r="Q1325">
        <f t="shared" si="20"/>
        <v>2.846583337699113</v>
      </c>
    </row>
    <row r="1326" spans="1:17" x14ac:dyDescent="0.2">
      <c r="A1326" s="32">
        <v>44144</v>
      </c>
      <c r="B1326" s="33">
        <v>0.58333333333333304</v>
      </c>
      <c r="C1326" t="s">
        <v>399</v>
      </c>
      <c r="D1326" t="s">
        <v>384</v>
      </c>
      <c r="E1326">
        <v>1</v>
      </c>
      <c r="F1326">
        <v>4.4000000000000004</v>
      </c>
      <c r="G1326" t="s">
        <v>30</v>
      </c>
      <c r="H1326">
        <v>10</v>
      </c>
      <c r="I1326">
        <v>1</v>
      </c>
      <c r="K1326" t="str">
        <f>VLOOKUP(G1326,species.lookup!$A$2:$I$108,2,0)</f>
        <v>Ocean Surgeonfish</v>
      </c>
      <c r="L1326" t="str">
        <f>VLOOKUP(G1326,species.lookup!$A$2:$I$108,3,0)</f>
        <v>Acanthurus bahianus</v>
      </c>
      <c r="M1326" t="str">
        <f>VLOOKUP(G1326,species.lookup!$A$2:$I$108,4,0)</f>
        <v>Acanthuridae</v>
      </c>
      <c r="N1326" t="str">
        <f>VLOOKUP(G1326,species.lookup!$A$2:$I$108,5,0)</f>
        <v>Herbivores</v>
      </c>
      <c r="O1326">
        <f>VLOOKUP(G1326,species.lookup!$A$2:$I$108,6,0)</f>
        <v>2.3699999999999999E-2</v>
      </c>
      <c r="P1326">
        <f>VLOOKUP(G1326,species.lookup!$A$2:$I$108,7,0)</f>
        <v>2.9752000000000001</v>
      </c>
      <c r="Q1326">
        <f t="shared" si="20"/>
        <v>22.384548860432666</v>
      </c>
    </row>
    <row r="1327" spans="1:17" x14ac:dyDescent="0.2">
      <c r="A1327" s="32">
        <v>44144</v>
      </c>
      <c r="B1327" s="33">
        <v>0.58333333333333304</v>
      </c>
      <c r="C1327" t="s">
        <v>399</v>
      </c>
      <c r="D1327" t="s">
        <v>384</v>
      </c>
      <c r="E1327">
        <v>1</v>
      </c>
      <c r="F1327">
        <v>4.4000000000000004</v>
      </c>
      <c r="G1327" t="s">
        <v>30</v>
      </c>
      <c r="H1327">
        <v>19</v>
      </c>
      <c r="I1327">
        <v>1</v>
      </c>
      <c r="K1327" t="str">
        <f>VLOOKUP(G1327,species.lookup!$A$2:$I$108,2,0)</f>
        <v>Ocean Surgeonfish</v>
      </c>
      <c r="L1327" t="str">
        <f>VLOOKUP(G1327,species.lookup!$A$2:$I$108,3,0)</f>
        <v>Acanthurus bahianus</v>
      </c>
      <c r="M1327" t="str">
        <f>VLOOKUP(G1327,species.lookup!$A$2:$I$108,4,0)</f>
        <v>Acanthuridae</v>
      </c>
      <c r="N1327" t="str">
        <f>VLOOKUP(G1327,species.lookup!$A$2:$I$108,5,0)</f>
        <v>Herbivores</v>
      </c>
      <c r="O1327">
        <f>VLOOKUP(G1327,species.lookup!$A$2:$I$108,6,0)</f>
        <v>2.3699999999999999E-2</v>
      </c>
      <c r="P1327">
        <f>VLOOKUP(G1327,species.lookup!$A$2:$I$108,7,0)</f>
        <v>2.9752000000000001</v>
      </c>
      <c r="Q1327">
        <f t="shared" si="20"/>
        <v>151.11099303007356</v>
      </c>
    </row>
    <row r="1328" spans="1:17" x14ac:dyDescent="0.2">
      <c r="A1328" s="32">
        <v>44144</v>
      </c>
      <c r="B1328" s="33">
        <v>0.58333333333333304</v>
      </c>
      <c r="C1328" t="s">
        <v>399</v>
      </c>
      <c r="D1328" t="s">
        <v>384</v>
      </c>
      <c r="E1328">
        <v>1</v>
      </c>
      <c r="F1328">
        <v>4.4000000000000004</v>
      </c>
      <c r="G1328" t="s">
        <v>324</v>
      </c>
      <c r="H1328">
        <v>5</v>
      </c>
      <c r="I1328">
        <v>15</v>
      </c>
      <c r="J1328" t="s">
        <v>385</v>
      </c>
      <c r="K1328" t="str">
        <f>VLOOKUP(G1328,species.lookup!$A$2:$I$108,2,0)</f>
        <v>Queen Parrotfish</v>
      </c>
      <c r="L1328" t="str">
        <f>VLOOKUP(G1328,species.lookup!$A$2:$I$108,3,0)</f>
        <v>Scarus vetula</v>
      </c>
      <c r="M1328" t="str">
        <f>VLOOKUP(G1328,species.lookup!$A$2:$I$108,4,0)</f>
        <v>Scaridae</v>
      </c>
      <c r="N1328" t="str">
        <f>VLOOKUP(G1328,species.lookup!$A$2:$I$108,5,0)</f>
        <v>Herbivores</v>
      </c>
      <c r="O1328">
        <f>VLOOKUP(G1328,species.lookup!$A$2:$I$108,6,0)</f>
        <v>2.5000000000000001E-2</v>
      </c>
      <c r="P1328">
        <f>VLOOKUP(G1328,species.lookup!$A$2:$I$108,7,0)</f>
        <v>2.9214000000000002</v>
      </c>
      <c r="Q1328">
        <f t="shared" si="20"/>
        <v>2.7536642058777425</v>
      </c>
    </row>
    <row r="1329" spans="1:17" x14ac:dyDescent="0.2">
      <c r="A1329" s="32">
        <v>44144</v>
      </c>
      <c r="B1329" s="33">
        <v>0.58333333333333304</v>
      </c>
      <c r="C1329" t="s">
        <v>399</v>
      </c>
      <c r="D1329" t="s">
        <v>384</v>
      </c>
      <c r="E1329">
        <v>1</v>
      </c>
      <c r="F1329">
        <v>4.4000000000000004</v>
      </c>
      <c r="G1329" t="s">
        <v>324</v>
      </c>
      <c r="H1329">
        <v>6</v>
      </c>
      <c r="I1329">
        <v>1</v>
      </c>
      <c r="J1329" t="s">
        <v>385</v>
      </c>
      <c r="K1329" t="str">
        <f>VLOOKUP(G1329,species.lookup!$A$2:$I$108,2,0)</f>
        <v>Queen Parrotfish</v>
      </c>
      <c r="L1329" t="str">
        <f>VLOOKUP(G1329,species.lookup!$A$2:$I$108,3,0)</f>
        <v>Scarus vetula</v>
      </c>
      <c r="M1329" t="str">
        <f>VLOOKUP(G1329,species.lookup!$A$2:$I$108,4,0)</f>
        <v>Scaridae</v>
      </c>
      <c r="N1329" t="str">
        <f>VLOOKUP(G1329,species.lookup!$A$2:$I$108,5,0)</f>
        <v>Herbivores</v>
      </c>
      <c r="O1329">
        <f>VLOOKUP(G1329,species.lookup!$A$2:$I$108,6,0)</f>
        <v>2.5000000000000001E-2</v>
      </c>
      <c r="P1329">
        <f>VLOOKUP(G1329,species.lookup!$A$2:$I$108,7,0)</f>
        <v>2.9214000000000002</v>
      </c>
      <c r="Q1329">
        <f t="shared" si="20"/>
        <v>4.6906288624930603</v>
      </c>
    </row>
    <row r="1330" spans="1:17" x14ac:dyDescent="0.2">
      <c r="A1330" s="32">
        <v>44144</v>
      </c>
      <c r="B1330" s="33">
        <v>0.58333333333333304</v>
      </c>
      <c r="C1330" t="s">
        <v>399</v>
      </c>
      <c r="D1330" t="s">
        <v>384</v>
      </c>
      <c r="E1330">
        <v>1</v>
      </c>
      <c r="F1330">
        <v>4.4000000000000004</v>
      </c>
      <c r="G1330" t="s">
        <v>324</v>
      </c>
      <c r="H1330">
        <v>10</v>
      </c>
      <c r="I1330">
        <v>1</v>
      </c>
      <c r="J1330" t="s">
        <v>385</v>
      </c>
      <c r="K1330" t="str">
        <f>VLOOKUP(G1330,species.lookup!$A$2:$I$108,2,0)</f>
        <v>Queen Parrotfish</v>
      </c>
      <c r="L1330" t="str">
        <f>VLOOKUP(G1330,species.lookup!$A$2:$I$108,3,0)</f>
        <v>Scarus vetula</v>
      </c>
      <c r="M1330" t="str">
        <f>VLOOKUP(G1330,species.lookup!$A$2:$I$108,4,0)</f>
        <v>Scaridae</v>
      </c>
      <c r="N1330" t="str">
        <f>VLOOKUP(G1330,species.lookup!$A$2:$I$108,5,0)</f>
        <v>Herbivores</v>
      </c>
      <c r="O1330">
        <f>VLOOKUP(G1330,species.lookup!$A$2:$I$108,6,0)</f>
        <v>2.5000000000000001E-2</v>
      </c>
      <c r="P1330">
        <f>VLOOKUP(G1330,species.lookup!$A$2:$I$108,7,0)</f>
        <v>2.9214000000000002</v>
      </c>
      <c r="Q1330">
        <f t="shared" si="20"/>
        <v>20.861234677071096</v>
      </c>
    </row>
    <row r="1331" spans="1:17" x14ac:dyDescent="0.2">
      <c r="A1331" s="32">
        <v>44144</v>
      </c>
      <c r="B1331" s="33">
        <v>0.58333333333333304</v>
      </c>
      <c r="C1331" t="s">
        <v>399</v>
      </c>
      <c r="D1331" t="s">
        <v>384</v>
      </c>
      <c r="E1331">
        <v>1</v>
      </c>
      <c r="F1331">
        <v>4.4000000000000004</v>
      </c>
      <c r="G1331" t="s">
        <v>39</v>
      </c>
      <c r="H1331">
        <v>10</v>
      </c>
      <c r="I1331">
        <v>1</v>
      </c>
      <c r="K1331" t="str">
        <f>VLOOKUP(G1331,species.lookup!$A$2:$I$108,2,0)</f>
        <v>Blue Tang</v>
      </c>
      <c r="L1331" t="str">
        <f>VLOOKUP(G1331,species.lookup!$A$2:$I$108,3,0)</f>
        <v>Acanthurus coeruleus</v>
      </c>
      <c r="M1331" t="str">
        <f>VLOOKUP(G1331,species.lookup!$A$2:$I$108,4,0)</f>
        <v>Acanthuridae</v>
      </c>
      <c r="N1331" t="str">
        <f>VLOOKUP(G1331,species.lookup!$A$2:$I$108,5,0)</f>
        <v>Herbivores</v>
      </c>
      <c r="O1331">
        <f>VLOOKUP(G1331,species.lookup!$A$2:$I$108,6,0)</f>
        <v>4.1500000000000002E-2</v>
      </c>
      <c r="P1331">
        <f>VLOOKUP(G1331,species.lookup!$A$2:$I$108,7,0)</f>
        <v>2.8346</v>
      </c>
      <c r="Q1331">
        <f t="shared" si="20"/>
        <v>28.356204301821784</v>
      </c>
    </row>
    <row r="1332" spans="1:17" x14ac:dyDescent="0.2">
      <c r="A1332" s="32">
        <v>44144</v>
      </c>
      <c r="B1332" s="33">
        <v>0.58333333333333304</v>
      </c>
      <c r="C1332" t="s">
        <v>399</v>
      </c>
      <c r="D1332" t="s">
        <v>384</v>
      </c>
      <c r="E1332">
        <v>1</v>
      </c>
      <c r="F1332">
        <v>4.4000000000000004</v>
      </c>
      <c r="G1332" t="s">
        <v>39</v>
      </c>
      <c r="H1332">
        <v>15</v>
      </c>
      <c r="I1332">
        <v>15</v>
      </c>
      <c r="K1332" t="str">
        <f>VLOOKUP(G1332,species.lookup!$A$2:$I$108,2,0)</f>
        <v>Blue Tang</v>
      </c>
      <c r="L1332" t="str">
        <f>VLOOKUP(G1332,species.lookup!$A$2:$I$108,3,0)</f>
        <v>Acanthurus coeruleus</v>
      </c>
      <c r="M1332" t="str">
        <f>VLOOKUP(G1332,species.lookup!$A$2:$I$108,4,0)</f>
        <v>Acanthuridae</v>
      </c>
      <c r="N1332" t="str">
        <f>VLOOKUP(G1332,species.lookup!$A$2:$I$108,5,0)</f>
        <v>Herbivores</v>
      </c>
      <c r="O1332">
        <f>VLOOKUP(G1332,species.lookup!$A$2:$I$108,6,0)</f>
        <v>4.1500000000000002E-2</v>
      </c>
      <c r="P1332">
        <f>VLOOKUP(G1332,species.lookup!$A$2:$I$108,7,0)</f>
        <v>2.8346</v>
      </c>
      <c r="Q1332">
        <f t="shared" si="20"/>
        <v>89.494506928689532</v>
      </c>
    </row>
    <row r="1333" spans="1:17" x14ac:dyDescent="0.2">
      <c r="A1333" s="32">
        <v>44144</v>
      </c>
      <c r="B1333" s="33">
        <v>0.58333333333333304</v>
      </c>
      <c r="C1333" t="s">
        <v>399</v>
      </c>
      <c r="D1333" t="s">
        <v>384</v>
      </c>
      <c r="E1333">
        <v>1</v>
      </c>
      <c r="F1333">
        <v>4.4000000000000004</v>
      </c>
      <c r="G1333" t="s">
        <v>39</v>
      </c>
      <c r="H1333">
        <v>3</v>
      </c>
      <c r="I1333">
        <v>1</v>
      </c>
      <c r="K1333" t="str">
        <f>VLOOKUP(G1333,species.lookup!$A$2:$I$108,2,0)</f>
        <v>Blue Tang</v>
      </c>
      <c r="L1333" t="str">
        <f>VLOOKUP(G1333,species.lookup!$A$2:$I$108,3,0)</f>
        <v>Acanthurus coeruleus</v>
      </c>
      <c r="M1333" t="str">
        <f>VLOOKUP(G1333,species.lookup!$A$2:$I$108,4,0)</f>
        <v>Acanthuridae</v>
      </c>
      <c r="N1333" t="str">
        <f>VLOOKUP(G1333,species.lookup!$A$2:$I$108,5,0)</f>
        <v>Herbivores</v>
      </c>
      <c r="O1333">
        <f>VLOOKUP(G1333,species.lookup!$A$2:$I$108,6,0)</f>
        <v>4.1500000000000002E-2</v>
      </c>
      <c r="P1333">
        <f>VLOOKUP(G1333,species.lookup!$A$2:$I$108,7,0)</f>
        <v>2.8346</v>
      </c>
      <c r="Q1333">
        <f t="shared" si="20"/>
        <v>0.93432077429463178</v>
      </c>
    </row>
    <row r="1334" spans="1:17" x14ac:dyDescent="0.2">
      <c r="A1334" s="32">
        <v>44144</v>
      </c>
      <c r="B1334" s="33">
        <v>0.58333333333333304</v>
      </c>
      <c r="C1334" t="s">
        <v>399</v>
      </c>
      <c r="D1334" t="s">
        <v>384</v>
      </c>
      <c r="E1334">
        <v>1</v>
      </c>
      <c r="F1334">
        <v>4.4000000000000004</v>
      </c>
      <c r="G1334" t="s">
        <v>39</v>
      </c>
      <c r="H1334">
        <v>4</v>
      </c>
      <c r="I1334">
        <v>1</v>
      </c>
      <c r="K1334" t="str">
        <f>VLOOKUP(G1334,species.lookup!$A$2:$I$108,2,0)</f>
        <v>Blue Tang</v>
      </c>
      <c r="L1334" t="str">
        <f>VLOOKUP(G1334,species.lookup!$A$2:$I$108,3,0)</f>
        <v>Acanthurus coeruleus</v>
      </c>
      <c r="M1334" t="str">
        <f>VLOOKUP(G1334,species.lookup!$A$2:$I$108,4,0)</f>
        <v>Acanthuridae</v>
      </c>
      <c r="N1334" t="str">
        <f>VLOOKUP(G1334,species.lookup!$A$2:$I$108,5,0)</f>
        <v>Herbivores</v>
      </c>
      <c r="O1334">
        <f>VLOOKUP(G1334,species.lookup!$A$2:$I$108,6,0)</f>
        <v>4.1500000000000002E-2</v>
      </c>
      <c r="P1334">
        <f>VLOOKUP(G1334,species.lookup!$A$2:$I$108,7,0)</f>
        <v>2.8346</v>
      </c>
      <c r="Q1334">
        <f t="shared" si="20"/>
        <v>2.1117735602071006</v>
      </c>
    </row>
    <row r="1335" spans="1:17" x14ac:dyDescent="0.2">
      <c r="A1335" s="32">
        <v>44144</v>
      </c>
      <c r="B1335" s="33">
        <v>0.58333333333333304</v>
      </c>
      <c r="C1335" t="s">
        <v>399</v>
      </c>
      <c r="D1335" t="s">
        <v>384</v>
      </c>
      <c r="E1335">
        <v>1</v>
      </c>
      <c r="F1335">
        <v>4.4000000000000004</v>
      </c>
      <c r="G1335" t="s">
        <v>222</v>
      </c>
      <c r="H1335">
        <v>20</v>
      </c>
      <c r="I1335">
        <v>1</v>
      </c>
      <c r="K1335" t="str">
        <f>VLOOKUP(G1335,species.lookup!$A$2:$I$108,2,0)</f>
        <v>Longspine squirrelfish</v>
      </c>
      <c r="L1335" t="str">
        <f>VLOOKUP(G1335,species.lookup!$A$2:$I$108,3,0)</f>
        <v>Holocentrus rufus</v>
      </c>
      <c r="M1335" t="str">
        <f>VLOOKUP(G1335,species.lookup!$A$2:$I$108,4,0)</f>
        <v>Holocentridae</v>
      </c>
      <c r="N1335" t="str">
        <f>VLOOKUP(G1335,species.lookup!$A$2:$I$108,5,0)</f>
        <v>Carnivores</v>
      </c>
      <c r="O1335">
        <f>VLOOKUP(G1335,species.lookup!$A$2:$I$108,6,0)</f>
        <v>1.1480000000000001E-2</v>
      </c>
      <c r="P1335">
        <f>VLOOKUP(G1335,species.lookup!$A$2:$I$108,7,0)</f>
        <v>2.89</v>
      </c>
      <c r="Q1335">
        <f t="shared" si="20"/>
        <v>66.056958833921925</v>
      </c>
    </row>
    <row r="1336" spans="1:17" x14ac:dyDescent="0.2">
      <c r="A1336" s="32">
        <v>44144</v>
      </c>
      <c r="B1336" s="33">
        <v>0.58333333333333304</v>
      </c>
      <c r="C1336" t="s">
        <v>399</v>
      </c>
      <c r="D1336" t="s">
        <v>384</v>
      </c>
      <c r="E1336">
        <v>1</v>
      </c>
      <c r="F1336">
        <v>4.4000000000000004</v>
      </c>
      <c r="G1336" t="s">
        <v>374</v>
      </c>
      <c r="H1336">
        <v>12</v>
      </c>
      <c r="I1336">
        <v>1</v>
      </c>
      <c r="K1336" t="str">
        <f>VLOOKUP(G1336,species.lookup!$A$2:$I$108,2,0)</f>
        <v>Bluehead Wrasse</v>
      </c>
      <c r="L1336" t="str">
        <f>VLOOKUP(G1336,species.lookup!$A$2:$I$108,3,0)</f>
        <v>Thalassoma bifasciatum</v>
      </c>
      <c r="M1336" t="str">
        <f>VLOOKUP(G1336,species.lookup!$A$2:$I$108,4,0)</f>
        <v>Labridae</v>
      </c>
      <c r="N1336" t="str">
        <f>VLOOKUP(G1336,species.lookup!$A$2:$I$108,5,0)</f>
        <v>Carnivores</v>
      </c>
      <c r="O1336">
        <f>VLOOKUP(G1336,species.lookup!$A$2:$I$108,6,0)</f>
        <v>8.9099999999999995E-3</v>
      </c>
      <c r="P1336">
        <f>VLOOKUP(G1336,species.lookup!$A$2:$I$108,7,0)</f>
        <v>3.01</v>
      </c>
      <c r="Q1336">
        <f t="shared" si="20"/>
        <v>15.783861253601465</v>
      </c>
    </row>
    <row r="1337" spans="1:17" x14ac:dyDescent="0.2">
      <c r="A1337" s="32">
        <v>44144</v>
      </c>
      <c r="B1337" s="33">
        <v>0.58333333333333304</v>
      </c>
      <c r="C1337" t="s">
        <v>399</v>
      </c>
      <c r="D1337" t="s">
        <v>384</v>
      </c>
      <c r="E1337">
        <v>1</v>
      </c>
      <c r="F1337">
        <v>4.4000000000000004</v>
      </c>
      <c r="G1337" t="s">
        <v>374</v>
      </c>
      <c r="H1337">
        <v>5</v>
      </c>
      <c r="I1337">
        <v>10</v>
      </c>
      <c r="K1337" t="str">
        <f>VLOOKUP(G1337,species.lookup!$A$2:$I$108,2,0)</f>
        <v>Bluehead Wrasse</v>
      </c>
      <c r="L1337" t="str">
        <f>VLOOKUP(G1337,species.lookup!$A$2:$I$108,3,0)</f>
        <v>Thalassoma bifasciatum</v>
      </c>
      <c r="M1337" t="str">
        <f>VLOOKUP(G1337,species.lookup!$A$2:$I$108,4,0)</f>
        <v>Labridae</v>
      </c>
      <c r="N1337" t="str">
        <f>VLOOKUP(G1337,species.lookup!$A$2:$I$108,5,0)</f>
        <v>Carnivores</v>
      </c>
      <c r="O1337">
        <f>VLOOKUP(G1337,species.lookup!$A$2:$I$108,6,0)</f>
        <v>8.9099999999999995E-3</v>
      </c>
      <c r="P1337">
        <f>VLOOKUP(G1337,species.lookup!$A$2:$I$108,7,0)</f>
        <v>3.01</v>
      </c>
      <c r="Q1337">
        <f t="shared" si="20"/>
        <v>1.1318201385239828</v>
      </c>
    </row>
    <row r="1338" spans="1:17" x14ac:dyDescent="0.2">
      <c r="A1338" s="32">
        <v>44144</v>
      </c>
      <c r="B1338" s="33">
        <v>0.58333333333333304</v>
      </c>
      <c r="C1338" t="s">
        <v>399</v>
      </c>
      <c r="D1338" t="s">
        <v>384</v>
      </c>
      <c r="E1338">
        <v>1</v>
      </c>
      <c r="F1338">
        <v>4.4000000000000004</v>
      </c>
      <c r="G1338" t="s">
        <v>191</v>
      </c>
      <c r="H1338">
        <v>12</v>
      </c>
      <c r="I1338">
        <v>1</v>
      </c>
      <c r="K1338" t="str">
        <f>VLOOKUP(G1338,species.lookup!$A$2:$I$108,2,0)</f>
        <v>Slippery Dick</v>
      </c>
      <c r="L1338" t="str">
        <f>VLOOKUP(G1338,species.lookup!$A$2:$I$108,3,0)</f>
        <v>Halichoeres bivittatus</v>
      </c>
      <c r="M1338" t="str">
        <f>VLOOKUP(G1338,species.lookup!$A$2:$I$108,4,0)</f>
        <v>Labridae</v>
      </c>
      <c r="N1338" t="str">
        <f>VLOOKUP(G1338,species.lookup!$A$2:$I$108,5,0)</f>
        <v>Carnivores</v>
      </c>
      <c r="O1338">
        <f>VLOOKUP(G1338,species.lookup!$A$2:$I$108,6,0)</f>
        <v>9.3299999999999998E-3</v>
      </c>
      <c r="P1338">
        <f>VLOOKUP(G1338,species.lookup!$A$2:$I$108,7,0)</f>
        <v>3.06</v>
      </c>
      <c r="Q1338">
        <f t="shared" si="20"/>
        <v>18.714415031991813</v>
      </c>
    </row>
    <row r="1339" spans="1:17" x14ac:dyDescent="0.2">
      <c r="A1339" s="32">
        <v>44144</v>
      </c>
      <c r="B1339" s="33">
        <v>0.58333333333333304</v>
      </c>
      <c r="C1339" t="s">
        <v>399</v>
      </c>
      <c r="D1339" t="s">
        <v>384</v>
      </c>
      <c r="E1339">
        <v>1</v>
      </c>
      <c r="F1339">
        <v>4.4000000000000004</v>
      </c>
      <c r="G1339" t="s">
        <v>353</v>
      </c>
      <c r="H1339">
        <v>16</v>
      </c>
      <c r="I1339">
        <v>1</v>
      </c>
      <c r="K1339" t="str">
        <f>VLOOKUP(G1339,species.lookup!$A$2:$I$108,2,0)</f>
        <v>Dusky Damselfish</v>
      </c>
      <c r="L1339" t="str">
        <f>VLOOKUP(G1339,species.lookup!$A$2:$I$108,3,0)</f>
        <v>Stegastes adustus </v>
      </c>
      <c r="M1339" t="str">
        <f>VLOOKUP(G1339,species.lookup!$A$2:$I$108,4,0)</f>
        <v>Pomacentridae</v>
      </c>
      <c r="N1339" t="str">
        <f>VLOOKUP(G1339,species.lookup!$A$2:$I$108,5,0)</f>
        <v>Herbivores</v>
      </c>
      <c r="O1339">
        <f>VLOOKUP(G1339,species.lookup!$A$2:$I$108,6,0)</f>
        <v>1.95E-2</v>
      </c>
      <c r="P1339">
        <f>VLOOKUP(G1339,species.lookup!$A$2:$I$108,7,0)</f>
        <v>2.99</v>
      </c>
      <c r="Q1339">
        <f t="shared" si="20"/>
        <v>77.687895959714069</v>
      </c>
    </row>
    <row r="1340" spans="1:17" x14ac:dyDescent="0.2">
      <c r="A1340" s="32">
        <v>44144</v>
      </c>
      <c r="B1340" s="33">
        <v>0.58333333333333304</v>
      </c>
      <c r="C1340" t="s">
        <v>399</v>
      </c>
      <c r="D1340" t="s">
        <v>384</v>
      </c>
      <c r="E1340">
        <v>1</v>
      </c>
      <c r="F1340">
        <v>4.4000000000000004</v>
      </c>
      <c r="G1340" t="s">
        <v>318</v>
      </c>
      <c r="H1340">
        <v>6</v>
      </c>
      <c r="I1340">
        <v>2</v>
      </c>
      <c r="J1340" t="s">
        <v>385</v>
      </c>
      <c r="K1340" t="str">
        <f>VLOOKUP(G1340,species.lookup!$A$2:$I$108,2,0)</f>
        <v>Striped Parrotfish</v>
      </c>
      <c r="L1340" t="str">
        <f>VLOOKUP(G1340,species.lookup!$A$2:$I$108,3,0)</f>
        <v>Scarus iserti</v>
      </c>
      <c r="M1340" t="str">
        <f>VLOOKUP(G1340,species.lookup!$A$2:$I$108,4,0)</f>
        <v>Scaridae</v>
      </c>
      <c r="N1340" t="str">
        <f>VLOOKUP(G1340,species.lookup!$A$2:$I$108,5,0)</f>
        <v>Herbivores</v>
      </c>
      <c r="O1340">
        <f>VLOOKUP(G1340,species.lookup!$A$2:$I$108,6,0)</f>
        <v>1.47E-2</v>
      </c>
      <c r="P1340">
        <f>VLOOKUP(G1340,species.lookup!$A$2:$I$108,7,0)</f>
        <v>3.0548000000000002</v>
      </c>
      <c r="Q1340">
        <f t="shared" si="20"/>
        <v>3.5027873644931384</v>
      </c>
    </row>
    <row r="1341" spans="1:17" x14ac:dyDescent="0.2">
      <c r="A1341" s="32">
        <v>44144</v>
      </c>
      <c r="B1341" s="33">
        <v>0.58333333333333304</v>
      </c>
      <c r="C1341" t="s">
        <v>399</v>
      </c>
      <c r="D1341" t="s">
        <v>384</v>
      </c>
      <c r="E1341">
        <v>1</v>
      </c>
      <c r="F1341">
        <v>4.4000000000000004</v>
      </c>
      <c r="G1341" t="s">
        <v>318</v>
      </c>
      <c r="H1341">
        <v>8</v>
      </c>
      <c r="I1341">
        <v>1</v>
      </c>
      <c r="J1341" t="s">
        <v>385</v>
      </c>
      <c r="K1341" t="str">
        <f>VLOOKUP(G1341,species.lookup!$A$2:$I$108,2,0)</f>
        <v>Striped Parrotfish</v>
      </c>
      <c r="L1341" t="str">
        <f>VLOOKUP(G1341,species.lookup!$A$2:$I$108,3,0)</f>
        <v>Scarus iserti</v>
      </c>
      <c r="M1341" t="str">
        <f>VLOOKUP(G1341,species.lookup!$A$2:$I$108,4,0)</f>
        <v>Scaridae</v>
      </c>
      <c r="N1341" t="str">
        <f>VLOOKUP(G1341,species.lookup!$A$2:$I$108,5,0)</f>
        <v>Herbivores</v>
      </c>
      <c r="O1341">
        <f>VLOOKUP(G1341,species.lookup!$A$2:$I$108,6,0)</f>
        <v>1.47E-2</v>
      </c>
      <c r="P1341">
        <f>VLOOKUP(G1341,species.lookup!$A$2:$I$108,7,0)</f>
        <v>3.0548000000000002</v>
      </c>
      <c r="Q1341">
        <f t="shared" si="20"/>
        <v>8.4348356905685886</v>
      </c>
    </row>
    <row r="1342" spans="1:17" x14ac:dyDescent="0.2">
      <c r="A1342" s="32">
        <v>44144</v>
      </c>
      <c r="B1342" s="33">
        <v>0.58333333333333304</v>
      </c>
      <c r="C1342" t="s">
        <v>399</v>
      </c>
      <c r="D1342" t="s">
        <v>384</v>
      </c>
      <c r="E1342">
        <v>1</v>
      </c>
      <c r="F1342">
        <v>4.4000000000000004</v>
      </c>
      <c r="G1342" t="s">
        <v>318</v>
      </c>
      <c r="H1342">
        <v>5</v>
      </c>
      <c r="I1342">
        <v>1</v>
      </c>
      <c r="J1342" t="s">
        <v>385</v>
      </c>
      <c r="K1342" t="str">
        <f>VLOOKUP(G1342,species.lookup!$A$2:$I$108,2,0)</f>
        <v>Striped Parrotfish</v>
      </c>
      <c r="L1342" t="str">
        <f>VLOOKUP(G1342,species.lookup!$A$2:$I$108,3,0)</f>
        <v>Scarus iserti</v>
      </c>
      <c r="M1342" t="str">
        <f>VLOOKUP(G1342,species.lookup!$A$2:$I$108,4,0)</f>
        <v>Scaridae</v>
      </c>
      <c r="N1342" t="str">
        <f>VLOOKUP(G1342,species.lookup!$A$2:$I$108,5,0)</f>
        <v>Herbivores</v>
      </c>
      <c r="O1342">
        <f>VLOOKUP(G1342,species.lookup!$A$2:$I$108,6,0)</f>
        <v>1.47E-2</v>
      </c>
      <c r="P1342">
        <f>VLOOKUP(G1342,species.lookup!$A$2:$I$108,7,0)</f>
        <v>3.0548000000000002</v>
      </c>
      <c r="Q1342">
        <f t="shared" si="20"/>
        <v>2.0069238957862789</v>
      </c>
    </row>
    <row r="1343" spans="1:17" x14ac:dyDescent="0.2">
      <c r="A1343" s="32">
        <v>44144</v>
      </c>
      <c r="B1343" s="33">
        <v>0.58333333333333304</v>
      </c>
      <c r="C1343" t="s">
        <v>399</v>
      </c>
      <c r="D1343" t="s">
        <v>384</v>
      </c>
      <c r="E1343">
        <v>1</v>
      </c>
      <c r="F1343">
        <v>4.4000000000000004</v>
      </c>
      <c r="G1343" t="s">
        <v>318</v>
      </c>
      <c r="H1343">
        <v>6</v>
      </c>
      <c r="I1343">
        <v>1</v>
      </c>
      <c r="J1343" t="s">
        <v>385</v>
      </c>
      <c r="K1343" t="str">
        <f>VLOOKUP(G1343,species.lookup!$A$2:$I$108,2,0)</f>
        <v>Striped Parrotfish</v>
      </c>
      <c r="L1343" t="str">
        <f>VLOOKUP(G1343,species.lookup!$A$2:$I$108,3,0)</f>
        <v>Scarus iserti</v>
      </c>
      <c r="M1343" t="str">
        <f>VLOOKUP(G1343,species.lookup!$A$2:$I$108,4,0)</f>
        <v>Scaridae</v>
      </c>
      <c r="N1343" t="str">
        <f>VLOOKUP(G1343,species.lookup!$A$2:$I$108,5,0)</f>
        <v>Herbivores</v>
      </c>
      <c r="O1343">
        <f>VLOOKUP(G1343,species.lookup!$A$2:$I$108,6,0)</f>
        <v>1.47E-2</v>
      </c>
      <c r="P1343">
        <f>VLOOKUP(G1343,species.lookup!$A$2:$I$108,7,0)</f>
        <v>3.0548000000000002</v>
      </c>
      <c r="Q1343">
        <f t="shared" si="20"/>
        <v>3.5027873644931384</v>
      </c>
    </row>
    <row r="1344" spans="1:17" x14ac:dyDescent="0.2">
      <c r="A1344" s="32">
        <v>44144</v>
      </c>
      <c r="B1344" s="33">
        <v>0.58333333333333304</v>
      </c>
      <c r="C1344" t="s">
        <v>399</v>
      </c>
      <c r="D1344" t="s">
        <v>384</v>
      </c>
      <c r="E1344">
        <v>1</v>
      </c>
      <c r="F1344">
        <v>4.4000000000000004</v>
      </c>
      <c r="G1344" t="s">
        <v>318</v>
      </c>
      <c r="H1344">
        <v>10</v>
      </c>
      <c r="I1344">
        <v>1</v>
      </c>
      <c r="J1344" t="s">
        <v>385</v>
      </c>
      <c r="K1344" t="str">
        <f>VLOOKUP(G1344,species.lookup!$A$2:$I$108,2,0)</f>
        <v>Striped Parrotfish</v>
      </c>
      <c r="L1344" t="str">
        <f>VLOOKUP(G1344,species.lookup!$A$2:$I$108,3,0)</f>
        <v>Scarus iserti</v>
      </c>
      <c r="M1344" t="str">
        <f>VLOOKUP(G1344,species.lookup!$A$2:$I$108,4,0)</f>
        <v>Scaridae</v>
      </c>
      <c r="N1344" t="str">
        <f>VLOOKUP(G1344,species.lookup!$A$2:$I$108,5,0)</f>
        <v>Herbivores</v>
      </c>
      <c r="O1344">
        <f>VLOOKUP(G1344,species.lookup!$A$2:$I$108,6,0)</f>
        <v>1.47E-2</v>
      </c>
      <c r="P1344">
        <f>VLOOKUP(G1344,species.lookup!$A$2:$I$108,7,0)</f>
        <v>3.0548000000000002</v>
      </c>
      <c r="Q1344">
        <f t="shared" si="20"/>
        <v>16.676977189904147</v>
      </c>
    </row>
    <row r="1345" spans="1:17" x14ac:dyDescent="0.2">
      <c r="A1345" s="32">
        <v>44144</v>
      </c>
      <c r="B1345" s="33">
        <v>0.58333333333333304</v>
      </c>
      <c r="C1345" t="s">
        <v>399</v>
      </c>
      <c r="D1345" t="s">
        <v>384</v>
      </c>
      <c r="E1345">
        <v>1</v>
      </c>
      <c r="F1345">
        <v>4.4000000000000004</v>
      </c>
      <c r="G1345" t="s">
        <v>365</v>
      </c>
      <c r="H1345">
        <v>3</v>
      </c>
      <c r="I1345">
        <v>1</v>
      </c>
      <c r="K1345" t="str">
        <f>VLOOKUP(G1345,species.lookup!$A$2:$I$108,2,0)</f>
        <v>3-spot Damselfish</v>
      </c>
      <c r="L1345" t="str">
        <f>VLOOKUP(G1345,species.lookup!$A$2:$I$108,3,0)</f>
        <v>Stegastes planifrons</v>
      </c>
      <c r="M1345" t="str">
        <f>VLOOKUP(G1345,species.lookup!$A$2:$I$108,4,0)</f>
        <v>Pomacentridae</v>
      </c>
      <c r="N1345" t="str">
        <f>VLOOKUP(G1345,species.lookup!$A$2:$I$108,5,0)</f>
        <v>Omnivores</v>
      </c>
      <c r="O1345">
        <f>VLOOKUP(G1345,species.lookup!$A$2:$I$108,6,0)</f>
        <v>2.188E-2</v>
      </c>
      <c r="P1345">
        <f>VLOOKUP(G1345,species.lookup!$A$2:$I$108,7,0)</f>
        <v>2.96</v>
      </c>
      <c r="Q1345">
        <f t="shared" si="20"/>
        <v>0.56536150138828423</v>
      </c>
    </row>
    <row r="1346" spans="1:17" x14ac:dyDescent="0.2">
      <c r="A1346" s="32">
        <v>44144</v>
      </c>
      <c r="B1346" s="33">
        <v>0.58333333333333304</v>
      </c>
      <c r="C1346" t="s">
        <v>399</v>
      </c>
      <c r="D1346" t="s">
        <v>384</v>
      </c>
      <c r="E1346">
        <v>1</v>
      </c>
      <c r="F1346">
        <v>4.4000000000000004</v>
      </c>
      <c r="G1346" t="s">
        <v>353</v>
      </c>
      <c r="H1346">
        <v>5</v>
      </c>
      <c r="I1346">
        <v>1</v>
      </c>
      <c r="K1346" t="str">
        <f>VLOOKUP(G1346,species.lookup!$A$2:$I$108,2,0)</f>
        <v>Dusky Damselfish</v>
      </c>
      <c r="L1346" t="str">
        <f>VLOOKUP(G1346,species.lookup!$A$2:$I$108,3,0)</f>
        <v>Stegastes adustus </v>
      </c>
      <c r="M1346" t="str">
        <f>VLOOKUP(G1346,species.lookup!$A$2:$I$108,4,0)</f>
        <v>Pomacentridae</v>
      </c>
      <c r="N1346" t="str">
        <f>VLOOKUP(G1346,species.lookup!$A$2:$I$108,5,0)</f>
        <v>Herbivores</v>
      </c>
      <c r="O1346">
        <f>VLOOKUP(G1346,species.lookup!$A$2:$I$108,6,0)</f>
        <v>1.95E-2</v>
      </c>
      <c r="P1346">
        <f>VLOOKUP(G1346,species.lookup!$A$2:$I$108,7,0)</f>
        <v>2.99</v>
      </c>
      <c r="Q1346">
        <f t="shared" si="20"/>
        <v>2.3985839556984279</v>
      </c>
    </row>
    <row r="1347" spans="1:17" x14ac:dyDescent="0.2">
      <c r="A1347" s="32">
        <v>44144</v>
      </c>
      <c r="B1347" s="33">
        <v>0.58333333333333304</v>
      </c>
      <c r="C1347" t="s">
        <v>399</v>
      </c>
      <c r="D1347" t="s">
        <v>384</v>
      </c>
      <c r="E1347">
        <v>1</v>
      </c>
      <c r="F1347">
        <v>4.4000000000000004</v>
      </c>
      <c r="G1347" t="s">
        <v>353</v>
      </c>
      <c r="H1347">
        <v>7</v>
      </c>
      <c r="I1347">
        <v>2</v>
      </c>
      <c r="K1347" t="str">
        <f>VLOOKUP(G1347,species.lookup!$A$2:$I$108,2,0)</f>
        <v>Dusky Damselfish</v>
      </c>
      <c r="L1347" t="str">
        <f>VLOOKUP(G1347,species.lookup!$A$2:$I$108,3,0)</f>
        <v>Stegastes adustus </v>
      </c>
      <c r="M1347" t="str">
        <f>VLOOKUP(G1347,species.lookup!$A$2:$I$108,4,0)</f>
        <v>Pomacentridae</v>
      </c>
      <c r="N1347" t="str">
        <f>VLOOKUP(G1347,species.lookup!$A$2:$I$108,5,0)</f>
        <v>Herbivores</v>
      </c>
      <c r="O1347">
        <f>VLOOKUP(G1347,species.lookup!$A$2:$I$108,6,0)</f>
        <v>1.95E-2</v>
      </c>
      <c r="P1347">
        <f>VLOOKUP(G1347,species.lookup!$A$2:$I$108,7,0)</f>
        <v>2.99</v>
      </c>
      <c r="Q1347">
        <f t="shared" ref="Q1347:Q1410" si="21">O1347*H1347^P1347</f>
        <v>6.5596059480892199</v>
      </c>
    </row>
    <row r="1348" spans="1:17" x14ac:dyDescent="0.2">
      <c r="A1348" s="32">
        <v>44144</v>
      </c>
      <c r="B1348" s="33">
        <v>0.58333333333333304</v>
      </c>
      <c r="C1348" t="s">
        <v>399</v>
      </c>
      <c r="D1348" t="s">
        <v>384</v>
      </c>
      <c r="E1348">
        <v>1</v>
      </c>
      <c r="F1348">
        <v>4.4000000000000004</v>
      </c>
      <c r="G1348" t="s">
        <v>353</v>
      </c>
      <c r="H1348">
        <v>8</v>
      </c>
      <c r="I1348">
        <v>2</v>
      </c>
      <c r="K1348" t="str">
        <f>VLOOKUP(G1348,species.lookup!$A$2:$I$108,2,0)</f>
        <v>Dusky Damselfish</v>
      </c>
      <c r="L1348" t="str">
        <f>VLOOKUP(G1348,species.lookup!$A$2:$I$108,3,0)</f>
        <v>Stegastes adustus </v>
      </c>
      <c r="M1348" t="str">
        <f>VLOOKUP(G1348,species.lookup!$A$2:$I$108,4,0)</f>
        <v>Pomacentridae</v>
      </c>
      <c r="N1348" t="str">
        <f>VLOOKUP(G1348,species.lookup!$A$2:$I$108,5,0)</f>
        <v>Herbivores</v>
      </c>
      <c r="O1348">
        <f>VLOOKUP(G1348,species.lookup!$A$2:$I$108,6,0)</f>
        <v>1.95E-2</v>
      </c>
      <c r="P1348">
        <f>VLOOKUP(G1348,species.lookup!$A$2:$I$108,7,0)</f>
        <v>2.99</v>
      </c>
      <c r="Q1348">
        <f t="shared" si="21"/>
        <v>9.7785322511078778</v>
      </c>
    </row>
    <row r="1349" spans="1:17" x14ac:dyDescent="0.2">
      <c r="A1349" s="32">
        <v>44144</v>
      </c>
      <c r="B1349" s="33">
        <v>0.58333333333333304</v>
      </c>
      <c r="C1349" t="s">
        <v>399</v>
      </c>
      <c r="D1349" t="s">
        <v>384</v>
      </c>
      <c r="E1349">
        <v>1</v>
      </c>
      <c r="F1349">
        <v>4.4000000000000004</v>
      </c>
      <c r="G1349" t="s">
        <v>353</v>
      </c>
      <c r="H1349">
        <v>7</v>
      </c>
      <c r="I1349">
        <v>6</v>
      </c>
      <c r="K1349" t="str">
        <f>VLOOKUP(G1349,species.lookup!$A$2:$I$108,2,0)</f>
        <v>Dusky Damselfish</v>
      </c>
      <c r="L1349" t="str">
        <f>VLOOKUP(G1349,species.lookup!$A$2:$I$108,3,0)</f>
        <v>Stegastes adustus </v>
      </c>
      <c r="M1349" t="str">
        <f>VLOOKUP(G1349,species.lookup!$A$2:$I$108,4,0)</f>
        <v>Pomacentridae</v>
      </c>
      <c r="N1349" t="str">
        <f>VLOOKUP(G1349,species.lookup!$A$2:$I$108,5,0)</f>
        <v>Herbivores</v>
      </c>
      <c r="O1349">
        <f>VLOOKUP(G1349,species.lookup!$A$2:$I$108,6,0)</f>
        <v>1.95E-2</v>
      </c>
      <c r="P1349">
        <f>VLOOKUP(G1349,species.lookup!$A$2:$I$108,7,0)</f>
        <v>2.99</v>
      </c>
      <c r="Q1349">
        <f t="shared" si="21"/>
        <v>6.5596059480892199</v>
      </c>
    </row>
    <row r="1350" spans="1:17" x14ac:dyDescent="0.2">
      <c r="A1350" s="32">
        <v>44144</v>
      </c>
      <c r="B1350" s="33">
        <v>0.58333333333333304</v>
      </c>
      <c r="C1350" t="s">
        <v>399</v>
      </c>
      <c r="D1350" t="s">
        <v>384</v>
      </c>
      <c r="E1350">
        <v>1</v>
      </c>
      <c r="F1350">
        <v>4.4000000000000004</v>
      </c>
      <c r="G1350" t="s">
        <v>318</v>
      </c>
      <c r="H1350">
        <v>14</v>
      </c>
      <c r="I1350">
        <v>1</v>
      </c>
      <c r="J1350" t="s">
        <v>386</v>
      </c>
      <c r="K1350" t="str">
        <f>VLOOKUP(G1350,species.lookup!$A$2:$I$108,2,0)</f>
        <v>Striped Parrotfish</v>
      </c>
      <c r="L1350" t="str">
        <f>VLOOKUP(G1350,species.lookup!$A$2:$I$108,3,0)</f>
        <v>Scarus iserti</v>
      </c>
      <c r="M1350" t="str">
        <f>VLOOKUP(G1350,species.lookup!$A$2:$I$108,4,0)</f>
        <v>Scaridae</v>
      </c>
      <c r="N1350" t="str">
        <f>VLOOKUP(G1350,species.lookup!$A$2:$I$108,5,0)</f>
        <v>Herbivores</v>
      </c>
      <c r="O1350">
        <f>VLOOKUP(G1350,species.lookup!$A$2:$I$108,6,0)</f>
        <v>1.47E-2</v>
      </c>
      <c r="P1350">
        <f>VLOOKUP(G1350,species.lookup!$A$2:$I$108,7,0)</f>
        <v>3.0548000000000002</v>
      </c>
      <c r="Q1350">
        <f t="shared" si="21"/>
        <v>46.613236474289479</v>
      </c>
    </row>
    <row r="1351" spans="1:17" x14ac:dyDescent="0.2">
      <c r="A1351" s="32">
        <v>44144</v>
      </c>
      <c r="B1351" s="33">
        <v>0.58333333333333304</v>
      </c>
      <c r="C1351" t="s">
        <v>399</v>
      </c>
      <c r="D1351" t="s">
        <v>384</v>
      </c>
      <c r="E1351">
        <v>1</v>
      </c>
      <c r="F1351">
        <v>4.4000000000000004</v>
      </c>
      <c r="G1351" t="s">
        <v>324</v>
      </c>
      <c r="H1351">
        <v>14</v>
      </c>
      <c r="I1351">
        <v>1</v>
      </c>
      <c r="J1351" t="s">
        <v>387</v>
      </c>
      <c r="K1351" t="str">
        <f>VLOOKUP(G1351,species.lookup!$A$2:$I$108,2,0)</f>
        <v>Queen Parrotfish</v>
      </c>
      <c r="L1351" t="str">
        <f>VLOOKUP(G1351,species.lookup!$A$2:$I$108,3,0)</f>
        <v>Scarus vetula</v>
      </c>
      <c r="M1351" t="str">
        <f>VLOOKUP(G1351,species.lookup!$A$2:$I$108,4,0)</f>
        <v>Scaridae</v>
      </c>
      <c r="N1351" t="str">
        <f>VLOOKUP(G1351,species.lookup!$A$2:$I$108,5,0)</f>
        <v>Herbivores</v>
      </c>
      <c r="O1351">
        <f>VLOOKUP(G1351,species.lookup!$A$2:$I$108,6,0)</f>
        <v>2.5000000000000001E-2</v>
      </c>
      <c r="P1351">
        <f>VLOOKUP(G1351,species.lookup!$A$2:$I$108,7,0)</f>
        <v>2.9214000000000002</v>
      </c>
      <c r="Q1351">
        <f t="shared" si="21"/>
        <v>55.7491759254154</v>
      </c>
    </row>
    <row r="1352" spans="1:17" x14ac:dyDescent="0.2">
      <c r="A1352" s="32">
        <v>44144</v>
      </c>
      <c r="B1352" s="33">
        <v>0.58333333333333304</v>
      </c>
      <c r="C1352" t="s">
        <v>399</v>
      </c>
      <c r="D1352" t="s">
        <v>384</v>
      </c>
      <c r="E1352">
        <v>1</v>
      </c>
      <c r="F1352">
        <v>4.4000000000000004</v>
      </c>
      <c r="G1352" t="s">
        <v>343</v>
      </c>
      <c r="H1352">
        <v>5</v>
      </c>
      <c r="I1352">
        <v>1</v>
      </c>
      <c r="J1352" t="s">
        <v>385</v>
      </c>
      <c r="K1352" t="str">
        <f>VLOOKUP(G1352,species.lookup!$A$2:$I$108,2,0)</f>
        <v>Yellowtail parrotfish</v>
      </c>
      <c r="L1352" t="str">
        <f>VLOOKUP(G1352,species.lookup!$A$2:$I$108,3,0)</f>
        <v>Sparisoma rubiprinne</v>
      </c>
      <c r="M1352" t="str">
        <f>VLOOKUP(G1352,species.lookup!$A$2:$I$108,4,0)</f>
        <v>Scaridae</v>
      </c>
      <c r="N1352" t="str">
        <f>VLOOKUP(G1352,species.lookup!$A$2:$I$108,5,0)</f>
        <v>Herbivores</v>
      </c>
      <c r="O1352">
        <f>VLOOKUP(G1352,species.lookup!$A$2:$I$108,6,0)</f>
        <v>1.5599999999999999E-2</v>
      </c>
      <c r="P1352">
        <f>VLOOKUP(G1352,species.lookup!$A$2:$I$108,7,0)</f>
        <v>3.0640999999999998</v>
      </c>
      <c r="Q1352">
        <f t="shared" si="21"/>
        <v>2.1619148697817994</v>
      </c>
    </row>
    <row r="1353" spans="1:17" x14ac:dyDescent="0.2">
      <c r="A1353" s="32">
        <v>44144</v>
      </c>
      <c r="B1353" s="33">
        <v>0.58333333333333304</v>
      </c>
      <c r="C1353" t="s">
        <v>399</v>
      </c>
      <c r="D1353" t="s">
        <v>384</v>
      </c>
      <c r="E1353">
        <v>1</v>
      </c>
      <c r="F1353">
        <v>4.4000000000000004</v>
      </c>
      <c r="G1353" t="s">
        <v>286</v>
      </c>
      <c r="H1353">
        <v>6</v>
      </c>
      <c r="I1353">
        <v>1</v>
      </c>
      <c r="K1353" t="str">
        <f>VLOOKUP(G1353,species.lookup!$A$2:$I$108,2,0)</f>
        <v>Yellowtail Snapper</v>
      </c>
      <c r="L1353" t="str">
        <f>VLOOKUP(G1353,species.lookup!$A$2:$I$108,3,0)</f>
        <v>Ocyurus chrysurus</v>
      </c>
      <c r="M1353" t="str">
        <f>VLOOKUP(G1353,species.lookup!$A$2:$I$108,4,0)</f>
        <v>Lutjanidae</v>
      </c>
      <c r="N1353" t="str">
        <f>VLOOKUP(G1353,species.lookup!$A$2:$I$108,5,0)</f>
        <v>Carnivores</v>
      </c>
      <c r="O1353">
        <f>VLOOKUP(G1353,species.lookup!$A$2:$I$108,6,0)</f>
        <v>4.0500000000000001E-2</v>
      </c>
      <c r="P1353">
        <f>VLOOKUP(G1353,species.lookup!$A$2:$I$108,7,0)</f>
        <v>2.718</v>
      </c>
      <c r="Q1353">
        <f t="shared" si="21"/>
        <v>5.278008943109243</v>
      </c>
    </row>
    <row r="1354" spans="1:17" x14ac:dyDescent="0.2">
      <c r="A1354" s="32">
        <v>44144</v>
      </c>
      <c r="B1354" s="33">
        <v>0.58333333333333304</v>
      </c>
      <c r="C1354" t="s">
        <v>399</v>
      </c>
      <c r="D1354" t="s">
        <v>384</v>
      </c>
      <c r="E1354">
        <v>1</v>
      </c>
      <c r="F1354">
        <v>4.4000000000000004</v>
      </c>
      <c r="G1354" t="s">
        <v>324</v>
      </c>
      <c r="H1354">
        <v>5</v>
      </c>
      <c r="I1354">
        <v>3</v>
      </c>
      <c r="J1354" t="s">
        <v>385</v>
      </c>
      <c r="K1354" t="str">
        <f>VLOOKUP(G1354,species.lookup!$A$2:$I$108,2,0)</f>
        <v>Queen Parrotfish</v>
      </c>
      <c r="L1354" t="str">
        <f>VLOOKUP(G1354,species.lookup!$A$2:$I$108,3,0)</f>
        <v>Scarus vetula</v>
      </c>
      <c r="M1354" t="str">
        <f>VLOOKUP(G1354,species.lookup!$A$2:$I$108,4,0)</f>
        <v>Scaridae</v>
      </c>
      <c r="N1354" t="str">
        <f>VLOOKUP(G1354,species.lookup!$A$2:$I$108,5,0)</f>
        <v>Herbivores</v>
      </c>
      <c r="O1354">
        <f>VLOOKUP(G1354,species.lookup!$A$2:$I$108,6,0)</f>
        <v>2.5000000000000001E-2</v>
      </c>
      <c r="P1354">
        <f>VLOOKUP(G1354,species.lookup!$A$2:$I$108,7,0)</f>
        <v>2.9214000000000002</v>
      </c>
      <c r="Q1354">
        <f t="shared" si="21"/>
        <v>2.7536642058777425</v>
      </c>
    </row>
    <row r="1355" spans="1:17" x14ac:dyDescent="0.2">
      <c r="A1355" s="32">
        <v>44144</v>
      </c>
      <c r="B1355" s="33">
        <v>0.58333333333333304</v>
      </c>
      <c r="C1355" t="s">
        <v>399</v>
      </c>
      <c r="D1355" t="s">
        <v>384</v>
      </c>
      <c r="E1355">
        <v>2</v>
      </c>
      <c r="F1355">
        <v>6.5</v>
      </c>
      <c r="G1355" t="s">
        <v>39</v>
      </c>
      <c r="H1355">
        <v>19</v>
      </c>
      <c r="I1355">
        <v>2</v>
      </c>
      <c r="K1355" t="str">
        <f>VLOOKUP(G1355,species.lookup!$A$2:$I$108,2,0)</f>
        <v>Blue Tang</v>
      </c>
      <c r="L1355" t="str">
        <f>VLOOKUP(G1355,species.lookup!$A$2:$I$108,3,0)</f>
        <v>Acanthurus coeruleus</v>
      </c>
      <c r="M1355" t="str">
        <f>VLOOKUP(G1355,species.lookup!$A$2:$I$108,4,0)</f>
        <v>Acanthuridae</v>
      </c>
      <c r="N1355" t="str">
        <f>VLOOKUP(G1355,species.lookup!$A$2:$I$108,5,0)</f>
        <v>Herbivores</v>
      </c>
      <c r="O1355">
        <f>VLOOKUP(G1355,species.lookup!$A$2:$I$108,6,0)</f>
        <v>4.1500000000000002E-2</v>
      </c>
      <c r="P1355">
        <f>VLOOKUP(G1355,species.lookup!$A$2:$I$108,7,0)</f>
        <v>2.8346</v>
      </c>
      <c r="Q1355">
        <f t="shared" si="21"/>
        <v>174.90533393232667</v>
      </c>
    </row>
    <row r="1356" spans="1:17" x14ac:dyDescent="0.2">
      <c r="A1356" s="32">
        <v>44144</v>
      </c>
      <c r="B1356" s="33">
        <v>0.58333333333333304</v>
      </c>
      <c r="C1356" t="s">
        <v>399</v>
      </c>
      <c r="D1356" t="s">
        <v>384</v>
      </c>
      <c r="E1356">
        <v>2</v>
      </c>
      <c r="F1356">
        <v>6.5</v>
      </c>
      <c r="G1356" t="s">
        <v>39</v>
      </c>
      <c r="H1356">
        <v>18</v>
      </c>
      <c r="I1356">
        <v>2</v>
      </c>
      <c r="K1356" t="str">
        <f>VLOOKUP(G1356,species.lookup!$A$2:$I$108,2,0)</f>
        <v>Blue Tang</v>
      </c>
      <c r="L1356" t="str">
        <f>VLOOKUP(G1356,species.lookup!$A$2:$I$108,3,0)</f>
        <v>Acanthurus coeruleus</v>
      </c>
      <c r="M1356" t="str">
        <f>VLOOKUP(G1356,species.lookup!$A$2:$I$108,4,0)</f>
        <v>Acanthuridae</v>
      </c>
      <c r="N1356" t="str">
        <f>VLOOKUP(G1356,species.lookup!$A$2:$I$108,5,0)</f>
        <v>Herbivores</v>
      </c>
      <c r="O1356">
        <f>VLOOKUP(G1356,species.lookup!$A$2:$I$108,6,0)</f>
        <v>4.1500000000000002E-2</v>
      </c>
      <c r="P1356">
        <f>VLOOKUP(G1356,species.lookup!$A$2:$I$108,7,0)</f>
        <v>2.8346</v>
      </c>
      <c r="Q1356">
        <f t="shared" si="21"/>
        <v>150.05260508576984</v>
      </c>
    </row>
    <row r="1357" spans="1:17" x14ac:dyDescent="0.2">
      <c r="A1357" s="32">
        <v>44144</v>
      </c>
      <c r="B1357" s="33">
        <v>0.58333333333333304</v>
      </c>
      <c r="C1357" t="s">
        <v>399</v>
      </c>
      <c r="D1357" t="s">
        <v>384</v>
      </c>
      <c r="E1357">
        <v>2</v>
      </c>
      <c r="F1357">
        <v>6.5</v>
      </c>
      <c r="G1357" t="s">
        <v>39</v>
      </c>
      <c r="H1357">
        <v>16</v>
      </c>
      <c r="I1357">
        <v>1</v>
      </c>
      <c r="K1357" t="str">
        <f>VLOOKUP(G1357,species.lookup!$A$2:$I$108,2,0)</f>
        <v>Blue Tang</v>
      </c>
      <c r="L1357" t="str">
        <f>VLOOKUP(G1357,species.lookup!$A$2:$I$108,3,0)</f>
        <v>Acanthurus coeruleus</v>
      </c>
      <c r="M1357" t="str">
        <f>VLOOKUP(G1357,species.lookup!$A$2:$I$108,4,0)</f>
        <v>Acanthuridae</v>
      </c>
      <c r="N1357" t="str">
        <f>VLOOKUP(G1357,species.lookup!$A$2:$I$108,5,0)</f>
        <v>Herbivores</v>
      </c>
      <c r="O1357">
        <f>VLOOKUP(G1357,species.lookup!$A$2:$I$108,6,0)</f>
        <v>4.1500000000000002E-2</v>
      </c>
      <c r="P1357">
        <f>VLOOKUP(G1357,species.lookup!$A$2:$I$108,7,0)</f>
        <v>2.8346</v>
      </c>
      <c r="Q1357">
        <f t="shared" si="21"/>
        <v>107.45994143589814</v>
      </c>
    </row>
    <row r="1358" spans="1:17" x14ac:dyDescent="0.2">
      <c r="A1358" s="32">
        <v>44144</v>
      </c>
      <c r="B1358" s="33">
        <v>0.58333333333333304</v>
      </c>
      <c r="C1358" t="s">
        <v>399</v>
      </c>
      <c r="D1358" t="s">
        <v>384</v>
      </c>
      <c r="E1358">
        <v>2</v>
      </c>
      <c r="F1358">
        <v>6.5</v>
      </c>
      <c r="G1358" t="s">
        <v>346</v>
      </c>
      <c r="H1358">
        <v>4</v>
      </c>
      <c r="I1358">
        <v>1</v>
      </c>
      <c r="J1358" t="s">
        <v>385</v>
      </c>
      <c r="K1358" t="str">
        <f>VLOOKUP(G1358,species.lookup!$A$2:$I$108,2,0)</f>
        <v>Stoplight Parrotfish</v>
      </c>
      <c r="L1358" t="str">
        <f>VLOOKUP(G1358,species.lookup!$A$2:$I$108,3,0)</f>
        <v>Sparisoma viride</v>
      </c>
      <c r="M1358" t="str">
        <f>VLOOKUP(G1358,species.lookup!$A$2:$I$108,4,0)</f>
        <v>Scaridae</v>
      </c>
      <c r="N1358" t="str">
        <f>VLOOKUP(G1358,species.lookup!$A$2:$I$108,5,0)</f>
        <v>Herbivores</v>
      </c>
      <c r="O1358">
        <f>VLOOKUP(G1358,species.lookup!$A$2:$I$108,6,0)</f>
        <v>2.5000000000000001E-2</v>
      </c>
      <c r="P1358">
        <f>VLOOKUP(G1358,species.lookup!$A$2:$I$108,7,0)</f>
        <v>2.9214000000000002</v>
      </c>
      <c r="Q1358">
        <f t="shared" si="21"/>
        <v>1.4348221330880631</v>
      </c>
    </row>
    <row r="1359" spans="1:17" x14ac:dyDescent="0.2">
      <c r="A1359" s="32">
        <v>44144</v>
      </c>
      <c r="B1359" s="33">
        <v>0.58333333333333304</v>
      </c>
      <c r="C1359" t="s">
        <v>399</v>
      </c>
      <c r="D1359" t="s">
        <v>384</v>
      </c>
      <c r="E1359">
        <v>2</v>
      </c>
      <c r="F1359">
        <v>6.5</v>
      </c>
      <c r="G1359" t="s">
        <v>346</v>
      </c>
      <c r="H1359">
        <v>3</v>
      </c>
      <c r="I1359">
        <v>1</v>
      </c>
      <c r="J1359" t="s">
        <v>385</v>
      </c>
      <c r="K1359" t="str">
        <f>VLOOKUP(G1359,species.lookup!$A$2:$I$108,2,0)</f>
        <v>Stoplight Parrotfish</v>
      </c>
      <c r="L1359" t="str">
        <f>VLOOKUP(G1359,species.lookup!$A$2:$I$108,3,0)</f>
        <v>Sparisoma viride</v>
      </c>
      <c r="M1359" t="str">
        <f>VLOOKUP(G1359,species.lookup!$A$2:$I$108,4,0)</f>
        <v>Scaridae</v>
      </c>
      <c r="N1359" t="str">
        <f>VLOOKUP(G1359,species.lookup!$A$2:$I$108,5,0)</f>
        <v>Herbivores</v>
      </c>
      <c r="O1359">
        <f>VLOOKUP(G1359,species.lookup!$A$2:$I$108,6,0)</f>
        <v>2.5000000000000001E-2</v>
      </c>
      <c r="P1359">
        <f>VLOOKUP(G1359,species.lookup!$A$2:$I$108,7,0)</f>
        <v>2.9214000000000002</v>
      </c>
      <c r="Q1359">
        <f t="shared" si="21"/>
        <v>0.61915878909606581</v>
      </c>
    </row>
    <row r="1360" spans="1:17" x14ac:dyDescent="0.2">
      <c r="A1360" s="32">
        <v>44144</v>
      </c>
      <c r="B1360" s="33">
        <v>0.58333333333333304</v>
      </c>
      <c r="C1360" t="s">
        <v>399</v>
      </c>
      <c r="D1360" t="s">
        <v>384</v>
      </c>
      <c r="E1360">
        <v>2</v>
      </c>
      <c r="F1360">
        <v>6.5</v>
      </c>
      <c r="G1360" t="s">
        <v>346</v>
      </c>
      <c r="H1360">
        <v>9</v>
      </c>
      <c r="I1360">
        <v>1</v>
      </c>
      <c r="J1360" t="s">
        <v>385</v>
      </c>
      <c r="K1360" t="str">
        <f>VLOOKUP(G1360,species.lookup!$A$2:$I$108,2,0)</f>
        <v>Stoplight Parrotfish</v>
      </c>
      <c r="L1360" t="str">
        <f>VLOOKUP(G1360,species.lookup!$A$2:$I$108,3,0)</f>
        <v>Sparisoma viride</v>
      </c>
      <c r="M1360" t="str">
        <f>VLOOKUP(G1360,species.lookup!$A$2:$I$108,4,0)</f>
        <v>Scaridae</v>
      </c>
      <c r="N1360" t="str">
        <f>VLOOKUP(G1360,species.lookup!$A$2:$I$108,5,0)</f>
        <v>Herbivores</v>
      </c>
      <c r="O1360">
        <f>VLOOKUP(G1360,species.lookup!$A$2:$I$108,6,0)</f>
        <v>2.5000000000000001E-2</v>
      </c>
      <c r="P1360">
        <f>VLOOKUP(G1360,species.lookup!$A$2:$I$108,7,0)</f>
        <v>2.9214000000000002</v>
      </c>
      <c r="Q1360">
        <f t="shared" si="21"/>
        <v>15.334304244596257</v>
      </c>
    </row>
    <row r="1361" spans="1:17" x14ac:dyDescent="0.2">
      <c r="A1361" s="32">
        <v>44144</v>
      </c>
      <c r="B1361" s="33">
        <v>0.58333333333333304</v>
      </c>
      <c r="C1361" t="s">
        <v>399</v>
      </c>
      <c r="D1361" t="s">
        <v>384</v>
      </c>
      <c r="E1361">
        <v>2</v>
      </c>
      <c r="F1361">
        <v>6.5</v>
      </c>
      <c r="G1361" t="s">
        <v>346</v>
      </c>
      <c r="H1361">
        <v>4</v>
      </c>
      <c r="I1361">
        <v>2</v>
      </c>
      <c r="J1361" t="s">
        <v>385</v>
      </c>
      <c r="K1361" t="str">
        <f>VLOOKUP(G1361,species.lookup!$A$2:$I$108,2,0)</f>
        <v>Stoplight Parrotfish</v>
      </c>
      <c r="L1361" t="str">
        <f>VLOOKUP(G1361,species.lookup!$A$2:$I$108,3,0)</f>
        <v>Sparisoma viride</v>
      </c>
      <c r="M1361" t="str">
        <f>VLOOKUP(G1361,species.lookup!$A$2:$I$108,4,0)</f>
        <v>Scaridae</v>
      </c>
      <c r="N1361" t="str">
        <f>VLOOKUP(G1361,species.lookup!$A$2:$I$108,5,0)</f>
        <v>Herbivores</v>
      </c>
      <c r="O1361">
        <f>VLOOKUP(G1361,species.lookup!$A$2:$I$108,6,0)</f>
        <v>2.5000000000000001E-2</v>
      </c>
      <c r="P1361">
        <f>VLOOKUP(G1361,species.lookup!$A$2:$I$108,7,0)</f>
        <v>2.9214000000000002</v>
      </c>
      <c r="Q1361">
        <f t="shared" si="21"/>
        <v>1.4348221330880631</v>
      </c>
    </row>
    <row r="1362" spans="1:17" x14ac:dyDescent="0.2">
      <c r="A1362" s="32">
        <v>44144</v>
      </c>
      <c r="B1362" s="33">
        <v>0.58333333333333304</v>
      </c>
      <c r="C1362" t="s">
        <v>399</v>
      </c>
      <c r="D1362" t="s">
        <v>384</v>
      </c>
      <c r="E1362">
        <v>2</v>
      </c>
      <c r="F1362">
        <v>6.5</v>
      </c>
      <c r="G1362" t="s">
        <v>346</v>
      </c>
      <c r="H1362">
        <v>6</v>
      </c>
      <c r="I1362">
        <v>1</v>
      </c>
      <c r="J1362" t="s">
        <v>385</v>
      </c>
      <c r="K1362" t="str">
        <f>VLOOKUP(G1362,species.lookup!$A$2:$I$108,2,0)</f>
        <v>Stoplight Parrotfish</v>
      </c>
      <c r="L1362" t="str">
        <f>VLOOKUP(G1362,species.lookup!$A$2:$I$108,3,0)</f>
        <v>Sparisoma viride</v>
      </c>
      <c r="M1362" t="str">
        <f>VLOOKUP(G1362,species.lookup!$A$2:$I$108,4,0)</f>
        <v>Scaridae</v>
      </c>
      <c r="N1362" t="str">
        <f>VLOOKUP(G1362,species.lookup!$A$2:$I$108,5,0)</f>
        <v>Herbivores</v>
      </c>
      <c r="O1362">
        <f>VLOOKUP(G1362,species.lookup!$A$2:$I$108,6,0)</f>
        <v>2.5000000000000001E-2</v>
      </c>
      <c r="P1362">
        <f>VLOOKUP(G1362,species.lookup!$A$2:$I$108,7,0)</f>
        <v>2.9214000000000002</v>
      </c>
      <c r="Q1362">
        <f t="shared" si="21"/>
        <v>4.6906288624930603</v>
      </c>
    </row>
    <row r="1363" spans="1:17" x14ac:dyDescent="0.2">
      <c r="A1363" s="32">
        <v>44144</v>
      </c>
      <c r="B1363" s="33">
        <v>0.58333333333333304</v>
      </c>
      <c r="C1363" t="s">
        <v>399</v>
      </c>
      <c r="D1363" t="s">
        <v>384</v>
      </c>
      <c r="E1363">
        <v>2</v>
      </c>
      <c r="F1363">
        <v>6.5</v>
      </c>
      <c r="G1363" t="s">
        <v>318</v>
      </c>
      <c r="H1363">
        <v>3</v>
      </c>
      <c r="I1363">
        <v>3</v>
      </c>
      <c r="J1363" t="s">
        <v>385</v>
      </c>
      <c r="K1363" t="str">
        <f>VLOOKUP(G1363,species.lookup!$A$2:$I$108,2,0)</f>
        <v>Striped Parrotfish</v>
      </c>
      <c r="L1363" t="str">
        <f>VLOOKUP(G1363,species.lookup!$A$2:$I$108,3,0)</f>
        <v>Scarus iserti</v>
      </c>
      <c r="M1363" t="str">
        <f>VLOOKUP(G1363,species.lookup!$A$2:$I$108,4,0)</f>
        <v>Scaridae</v>
      </c>
      <c r="N1363" t="str">
        <f>VLOOKUP(G1363,species.lookup!$A$2:$I$108,5,0)</f>
        <v>Herbivores</v>
      </c>
      <c r="O1363">
        <f>VLOOKUP(G1363,species.lookup!$A$2:$I$108,6,0)</f>
        <v>1.47E-2</v>
      </c>
      <c r="P1363">
        <f>VLOOKUP(G1363,species.lookup!$A$2:$I$108,7,0)</f>
        <v>3.0548000000000002</v>
      </c>
      <c r="Q1363">
        <f t="shared" si="21"/>
        <v>0.42152888881536776</v>
      </c>
    </row>
    <row r="1364" spans="1:17" x14ac:dyDescent="0.2">
      <c r="A1364" s="32">
        <v>44144</v>
      </c>
      <c r="B1364" s="33">
        <v>0.58333333333333304</v>
      </c>
      <c r="C1364" t="s">
        <v>399</v>
      </c>
      <c r="D1364" t="s">
        <v>384</v>
      </c>
      <c r="E1364">
        <v>2</v>
      </c>
      <c r="F1364">
        <v>6.5</v>
      </c>
      <c r="G1364" t="s">
        <v>318</v>
      </c>
      <c r="H1364">
        <v>6</v>
      </c>
      <c r="I1364">
        <v>2</v>
      </c>
      <c r="J1364" t="s">
        <v>385</v>
      </c>
      <c r="K1364" t="str">
        <f>VLOOKUP(G1364,species.lookup!$A$2:$I$108,2,0)</f>
        <v>Striped Parrotfish</v>
      </c>
      <c r="L1364" t="str">
        <f>VLOOKUP(G1364,species.lookup!$A$2:$I$108,3,0)</f>
        <v>Scarus iserti</v>
      </c>
      <c r="M1364" t="str">
        <f>VLOOKUP(G1364,species.lookup!$A$2:$I$108,4,0)</f>
        <v>Scaridae</v>
      </c>
      <c r="N1364" t="str">
        <f>VLOOKUP(G1364,species.lookup!$A$2:$I$108,5,0)</f>
        <v>Herbivores</v>
      </c>
      <c r="O1364">
        <f>VLOOKUP(G1364,species.lookup!$A$2:$I$108,6,0)</f>
        <v>1.47E-2</v>
      </c>
      <c r="P1364">
        <f>VLOOKUP(G1364,species.lookup!$A$2:$I$108,7,0)</f>
        <v>3.0548000000000002</v>
      </c>
      <c r="Q1364">
        <f t="shared" si="21"/>
        <v>3.5027873644931384</v>
      </c>
    </row>
    <row r="1365" spans="1:17" x14ac:dyDescent="0.2">
      <c r="A1365" s="32">
        <v>44144</v>
      </c>
      <c r="B1365" s="33">
        <v>0.58333333333333304</v>
      </c>
      <c r="C1365" t="s">
        <v>399</v>
      </c>
      <c r="D1365" t="s">
        <v>384</v>
      </c>
      <c r="E1365">
        <v>2</v>
      </c>
      <c r="F1365">
        <v>6.5</v>
      </c>
      <c r="G1365" t="s">
        <v>318</v>
      </c>
      <c r="H1365">
        <v>10</v>
      </c>
      <c r="I1365">
        <v>1</v>
      </c>
      <c r="J1365" t="s">
        <v>385</v>
      </c>
      <c r="K1365" t="str">
        <f>VLOOKUP(G1365,species.lookup!$A$2:$I$108,2,0)</f>
        <v>Striped Parrotfish</v>
      </c>
      <c r="L1365" t="str">
        <f>VLOOKUP(G1365,species.lookup!$A$2:$I$108,3,0)</f>
        <v>Scarus iserti</v>
      </c>
      <c r="M1365" t="str">
        <f>VLOOKUP(G1365,species.lookup!$A$2:$I$108,4,0)</f>
        <v>Scaridae</v>
      </c>
      <c r="N1365" t="str">
        <f>VLOOKUP(G1365,species.lookup!$A$2:$I$108,5,0)</f>
        <v>Herbivores</v>
      </c>
      <c r="O1365">
        <f>VLOOKUP(G1365,species.lookup!$A$2:$I$108,6,0)</f>
        <v>1.47E-2</v>
      </c>
      <c r="P1365">
        <f>VLOOKUP(G1365,species.lookup!$A$2:$I$108,7,0)</f>
        <v>3.0548000000000002</v>
      </c>
      <c r="Q1365">
        <f t="shared" si="21"/>
        <v>16.676977189904147</v>
      </c>
    </row>
    <row r="1366" spans="1:17" x14ac:dyDescent="0.2">
      <c r="A1366" s="32">
        <v>44144</v>
      </c>
      <c r="B1366" s="33">
        <v>0.58333333333333304</v>
      </c>
      <c r="C1366" t="s">
        <v>399</v>
      </c>
      <c r="D1366" t="s">
        <v>384</v>
      </c>
      <c r="E1366">
        <v>2</v>
      </c>
      <c r="F1366">
        <v>6.5</v>
      </c>
      <c r="G1366" t="s">
        <v>318</v>
      </c>
      <c r="H1366">
        <v>4</v>
      </c>
      <c r="I1366">
        <v>1</v>
      </c>
      <c r="J1366" t="s">
        <v>385</v>
      </c>
      <c r="K1366" t="str">
        <f>VLOOKUP(G1366,species.lookup!$A$2:$I$108,2,0)</f>
        <v>Striped Parrotfish</v>
      </c>
      <c r="L1366" t="str">
        <f>VLOOKUP(G1366,species.lookup!$A$2:$I$108,3,0)</f>
        <v>Scarus iserti</v>
      </c>
      <c r="M1366" t="str">
        <f>VLOOKUP(G1366,species.lookup!$A$2:$I$108,4,0)</f>
        <v>Scaridae</v>
      </c>
      <c r="N1366" t="str">
        <f>VLOOKUP(G1366,species.lookup!$A$2:$I$108,5,0)</f>
        <v>Herbivores</v>
      </c>
      <c r="O1366">
        <f>VLOOKUP(G1366,species.lookup!$A$2:$I$108,6,0)</f>
        <v>1.47E-2</v>
      </c>
      <c r="P1366">
        <f>VLOOKUP(G1366,species.lookup!$A$2:$I$108,7,0)</f>
        <v>3.0548000000000002</v>
      </c>
      <c r="Q1366">
        <f t="shared" si="21"/>
        <v>1.0150564524775472</v>
      </c>
    </row>
    <row r="1367" spans="1:17" x14ac:dyDescent="0.2">
      <c r="A1367" s="32">
        <v>44144</v>
      </c>
      <c r="B1367" s="33">
        <v>0.58333333333333304</v>
      </c>
      <c r="C1367" t="s">
        <v>399</v>
      </c>
      <c r="D1367" t="s">
        <v>384</v>
      </c>
      <c r="E1367">
        <v>2</v>
      </c>
      <c r="F1367">
        <v>6.5</v>
      </c>
      <c r="G1367" t="s">
        <v>30</v>
      </c>
      <c r="H1367">
        <v>5</v>
      </c>
      <c r="I1367">
        <v>1</v>
      </c>
      <c r="K1367" t="str">
        <f>VLOOKUP(G1367,species.lookup!$A$2:$I$108,2,0)</f>
        <v>Ocean Surgeonfish</v>
      </c>
      <c r="L1367" t="str">
        <f>VLOOKUP(G1367,species.lookup!$A$2:$I$108,3,0)</f>
        <v>Acanthurus bahianus</v>
      </c>
      <c r="M1367" t="str">
        <f>VLOOKUP(G1367,species.lookup!$A$2:$I$108,4,0)</f>
        <v>Acanthuridae</v>
      </c>
      <c r="N1367" t="str">
        <f>VLOOKUP(G1367,species.lookup!$A$2:$I$108,5,0)</f>
        <v>Herbivores</v>
      </c>
      <c r="O1367">
        <f>VLOOKUP(G1367,species.lookup!$A$2:$I$108,6,0)</f>
        <v>2.3699999999999999E-2</v>
      </c>
      <c r="P1367">
        <f>VLOOKUP(G1367,species.lookup!$A$2:$I$108,7,0)</f>
        <v>2.9752000000000001</v>
      </c>
      <c r="Q1367">
        <f t="shared" si="21"/>
        <v>2.846583337699113</v>
      </c>
    </row>
    <row r="1368" spans="1:17" x14ac:dyDescent="0.2">
      <c r="A1368" s="32">
        <v>44144</v>
      </c>
      <c r="B1368" s="33">
        <v>0.58333333333333304</v>
      </c>
      <c r="C1368" t="s">
        <v>399</v>
      </c>
      <c r="D1368" t="s">
        <v>384</v>
      </c>
      <c r="E1368">
        <v>2</v>
      </c>
      <c r="F1368">
        <v>6.5</v>
      </c>
      <c r="G1368" t="s">
        <v>334</v>
      </c>
      <c r="H1368">
        <v>3</v>
      </c>
      <c r="I1368">
        <v>1</v>
      </c>
      <c r="J1368" t="s">
        <v>385</v>
      </c>
      <c r="K1368" t="str">
        <f>VLOOKUP(G1368,species.lookup!$A$2:$I$108,2,0)</f>
        <v>Redband Parrotfish</v>
      </c>
      <c r="L1368" t="str">
        <f>VLOOKUP(G1368,species.lookup!$A$2:$I$108,3,0)</f>
        <v>Sparisoma aurofrenatum</v>
      </c>
      <c r="M1368" t="str">
        <f>VLOOKUP(G1368,species.lookup!$A$2:$I$108,4,0)</f>
        <v>Scaridae</v>
      </c>
      <c r="N1368" t="str">
        <f>VLOOKUP(G1368,species.lookup!$A$2:$I$108,5,0)</f>
        <v>Herbivores</v>
      </c>
      <c r="O1368">
        <f>VLOOKUP(G1368,species.lookup!$A$2:$I$108,6,0)</f>
        <v>4.5999999999999999E-3</v>
      </c>
      <c r="P1368">
        <f>VLOOKUP(G1368,species.lookup!$A$2:$I$108,7,0)</f>
        <v>3.4291</v>
      </c>
      <c r="Q1368">
        <f t="shared" si="21"/>
        <v>0.19900057269145616</v>
      </c>
    </row>
    <row r="1369" spans="1:17" x14ac:dyDescent="0.2">
      <c r="A1369" s="32">
        <v>44144</v>
      </c>
      <c r="B1369" s="33">
        <v>0.58333333333333304</v>
      </c>
      <c r="C1369" t="s">
        <v>399</v>
      </c>
      <c r="D1369" t="s">
        <v>384</v>
      </c>
      <c r="E1369">
        <v>2</v>
      </c>
      <c r="F1369">
        <v>6.5</v>
      </c>
      <c r="G1369" t="s">
        <v>191</v>
      </c>
      <c r="H1369">
        <v>6</v>
      </c>
      <c r="I1369">
        <v>1</v>
      </c>
      <c r="K1369" t="str">
        <f>VLOOKUP(G1369,species.lookup!$A$2:$I$108,2,0)</f>
        <v>Slippery Dick</v>
      </c>
      <c r="L1369" t="str">
        <f>VLOOKUP(G1369,species.lookup!$A$2:$I$108,3,0)</f>
        <v>Halichoeres bivittatus</v>
      </c>
      <c r="M1369" t="str">
        <f>VLOOKUP(G1369,species.lookup!$A$2:$I$108,4,0)</f>
        <v>Labridae</v>
      </c>
      <c r="N1369" t="str">
        <f>VLOOKUP(G1369,species.lookup!$A$2:$I$108,5,0)</f>
        <v>Carnivores</v>
      </c>
      <c r="O1369">
        <f>VLOOKUP(G1369,species.lookup!$A$2:$I$108,6,0)</f>
        <v>9.3299999999999998E-3</v>
      </c>
      <c r="P1369">
        <f>VLOOKUP(G1369,species.lookup!$A$2:$I$108,7,0)</f>
        <v>3.06</v>
      </c>
      <c r="Q1369">
        <f t="shared" si="21"/>
        <v>2.2440083567938895</v>
      </c>
    </row>
    <row r="1370" spans="1:17" x14ac:dyDescent="0.2">
      <c r="A1370" s="32">
        <v>44144</v>
      </c>
      <c r="B1370" s="33">
        <v>0.58333333333333304</v>
      </c>
      <c r="C1370" t="s">
        <v>399</v>
      </c>
      <c r="D1370" t="s">
        <v>384</v>
      </c>
      <c r="E1370">
        <v>2</v>
      </c>
      <c r="F1370">
        <v>6.5</v>
      </c>
      <c r="G1370" t="s">
        <v>324</v>
      </c>
      <c r="H1370">
        <v>10</v>
      </c>
      <c r="I1370">
        <v>1</v>
      </c>
      <c r="J1370" t="s">
        <v>385</v>
      </c>
      <c r="K1370" t="str">
        <f>VLOOKUP(G1370,species.lookup!$A$2:$I$108,2,0)</f>
        <v>Queen Parrotfish</v>
      </c>
      <c r="L1370" t="str">
        <f>VLOOKUP(G1370,species.lookup!$A$2:$I$108,3,0)</f>
        <v>Scarus vetula</v>
      </c>
      <c r="M1370" t="str">
        <f>VLOOKUP(G1370,species.lookup!$A$2:$I$108,4,0)</f>
        <v>Scaridae</v>
      </c>
      <c r="N1370" t="str">
        <f>VLOOKUP(G1370,species.lookup!$A$2:$I$108,5,0)</f>
        <v>Herbivores</v>
      </c>
      <c r="O1370">
        <f>VLOOKUP(G1370,species.lookup!$A$2:$I$108,6,0)</f>
        <v>2.5000000000000001E-2</v>
      </c>
      <c r="P1370">
        <f>VLOOKUP(G1370,species.lookup!$A$2:$I$108,7,0)</f>
        <v>2.9214000000000002</v>
      </c>
      <c r="Q1370">
        <f t="shared" si="21"/>
        <v>20.861234677071096</v>
      </c>
    </row>
    <row r="1371" spans="1:17" x14ac:dyDescent="0.2">
      <c r="A1371" s="32">
        <v>44144</v>
      </c>
      <c r="B1371" s="33">
        <v>0.58333333333333304</v>
      </c>
      <c r="C1371" t="s">
        <v>399</v>
      </c>
      <c r="D1371" t="s">
        <v>384</v>
      </c>
      <c r="E1371">
        <v>2</v>
      </c>
      <c r="F1371">
        <v>6.5</v>
      </c>
      <c r="G1371" t="s">
        <v>324</v>
      </c>
      <c r="H1371">
        <v>7</v>
      </c>
      <c r="I1371">
        <v>1</v>
      </c>
      <c r="J1371" t="s">
        <v>385</v>
      </c>
      <c r="K1371" t="str">
        <f>VLOOKUP(G1371,species.lookup!$A$2:$I$108,2,0)</f>
        <v>Queen Parrotfish</v>
      </c>
      <c r="L1371" t="str">
        <f>VLOOKUP(G1371,species.lookup!$A$2:$I$108,3,0)</f>
        <v>Scarus vetula</v>
      </c>
      <c r="M1371" t="str">
        <f>VLOOKUP(G1371,species.lookup!$A$2:$I$108,4,0)</f>
        <v>Scaridae</v>
      </c>
      <c r="N1371" t="str">
        <f>VLOOKUP(G1371,species.lookup!$A$2:$I$108,5,0)</f>
        <v>Herbivores</v>
      </c>
      <c r="O1371">
        <f>VLOOKUP(G1371,species.lookup!$A$2:$I$108,6,0)</f>
        <v>2.5000000000000001E-2</v>
      </c>
      <c r="P1371">
        <f>VLOOKUP(G1371,species.lookup!$A$2:$I$108,7,0)</f>
        <v>2.9214000000000002</v>
      </c>
      <c r="Q1371">
        <f t="shared" si="21"/>
        <v>7.3588410575586884</v>
      </c>
    </row>
    <row r="1372" spans="1:17" x14ac:dyDescent="0.2">
      <c r="A1372" s="32">
        <v>44144</v>
      </c>
      <c r="B1372" s="33">
        <v>0.58333333333333304</v>
      </c>
      <c r="C1372" t="s">
        <v>399</v>
      </c>
      <c r="D1372" t="s">
        <v>384</v>
      </c>
      <c r="E1372">
        <v>2</v>
      </c>
      <c r="F1372">
        <v>6.5</v>
      </c>
      <c r="G1372" t="s">
        <v>324</v>
      </c>
      <c r="H1372">
        <v>5</v>
      </c>
      <c r="I1372">
        <v>5</v>
      </c>
      <c r="K1372" t="str">
        <f>VLOOKUP(G1372,species.lookup!$A$2:$I$108,2,0)</f>
        <v>Queen Parrotfish</v>
      </c>
      <c r="L1372" t="str">
        <f>VLOOKUP(G1372,species.lookup!$A$2:$I$108,3,0)</f>
        <v>Scarus vetula</v>
      </c>
      <c r="M1372" t="str">
        <f>VLOOKUP(G1372,species.lookup!$A$2:$I$108,4,0)</f>
        <v>Scaridae</v>
      </c>
      <c r="N1372" t="str">
        <f>VLOOKUP(G1372,species.lookup!$A$2:$I$108,5,0)</f>
        <v>Herbivores</v>
      </c>
      <c r="O1372">
        <f>VLOOKUP(G1372,species.lookup!$A$2:$I$108,6,0)</f>
        <v>2.5000000000000001E-2</v>
      </c>
      <c r="P1372">
        <f>VLOOKUP(G1372,species.lookup!$A$2:$I$108,7,0)</f>
        <v>2.9214000000000002</v>
      </c>
      <c r="Q1372">
        <f t="shared" si="21"/>
        <v>2.7536642058777425</v>
      </c>
    </row>
    <row r="1373" spans="1:17" x14ac:dyDescent="0.2">
      <c r="A1373" s="32">
        <v>44144</v>
      </c>
      <c r="B1373" s="33">
        <v>0.58333333333333304</v>
      </c>
      <c r="C1373" t="s">
        <v>399</v>
      </c>
      <c r="D1373" t="s">
        <v>384</v>
      </c>
      <c r="E1373">
        <v>2</v>
      </c>
      <c r="F1373">
        <v>6.5</v>
      </c>
      <c r="G1373" t="s">
        <v>39</v>
      </c>
      <c r="H1373">
        <v>3</v>
      </c>
      <c r="I1373">
        <v>1</v>
      </c>
      <c r="K1373" t="str">
        <f>VLOOKUP(G1373,species.lookup!$A$2:$I$108,2,0)</f>
        <v>Blue Tang</v>
      </c>
      <c r="L1373" t="str">
        <f>VLOOKUP(G1373,species.lookup!$A$2:$I$108,3,0)</f>
        <v>Acanthurus coeruleus</v>
      </c>
      <c r="M1373" t="str">
        <f>VLOOKUP(G1373,species.lookup!$A$2:$I$108,4,0)</f>
        <v>Acanthuridae</v>
      </c>
      <c r="N1373" t="str">
        <f>VLOOKUP(G1373,species.lookup!$A$2:$I$108,5,0)</f>
        <v>Herbivores</v>
      </c>
      <c r="O1373">
        <f>VLOOKUP(G1373,species.lookup!$A$2:$I$108,6,0)</f>
        <v>4.1500000000000002E-2</v>
      </c>
      <c r="P1373">
        <f>VLOOKUP(G1373,species.lookup!$A$2:$I$108,7,0)</f>
        <v>2.8346</v>
      </c>
      <c r="Q1373">
        <f t="shared" si="21"/>
        <v>0.93432077429463178</v>
      </c>
    </row>
    <row r="1374" spans="1:17" x14ac:dyDescent="0.2">
      <c r="A1374" s="32">
        <v>44144</v>
      </c>
      <c r="B1374" s="33">
        <v>0.58333333333333304</v>
      </c>
      <c r="C1374" t="s">
        <v>399</v>
      </c>
      <c r="D1374" t="s">
        <v>384</v>
      </c>
      <c r="E1374">
        <v>2</v>
      </c>
      <c r="F1374">
        <v>6.5</v>
      </c>
      <c r="G1374" t="s">
        <v>194</v>
      </c>
      <c r="H1374">
        <v>10</v>
      </c>
      <c r="I1374">
        <v>2</v>
      </c>
      <c r="K1374" t="str">
        <f>VLOOKUP(G1374,species.lookup!$A$2:$I$108,2,0)</f>
        <v>Yellowhead Wrasse</v>
      </c>
      <c r="L1374" t="str">
        <f>VLOOKUP(G1374,species.lookup!$A$2:$I$108,3,0)</f>
        <v>Halichoeres garnoti</v>
      </c>
      <c r="M1374" t="str">
        <f>VLOOKUP(G1374,species.lookup!$A$2:$I$108,4,0)</f>
        <v>Labridae</v>
      </c>
      <c r="N1374" t="str">
        <f>VLOOKUP(G1374,species.lookup!$A$2:$I$108,5,0)</f>
        <v>Carnivores</v>
      </c>
      <c r="O1374">
        <f>VLOOKUP(G1374,species.lookup!$A$2:$I$108,6,0)</f>
        <v>0.01</v>
      </c>
      <c r="P1374">
        <f>VLOOKUP(G1374,species.lookup!$A$2:$I$108,7,0)</f>
        <v>3.13</v>
      </c>
      <c r="Q1374">
        <f t="shared" si="21"/>
        <v>13.48962882591654</v>
      </c>
    </row>
    <row r="1375" spans="1:17" x14ac:dyDescent="0.2">
      <c r="A1375" s="32">
        <v>44144</v>
      </c>
      <c r="B1375" s="33">
        <v>0.58333333333333304</v>
      </c>
      <c r="C1375" t="s">
        <v>399</v>
      </c>
      <c r="D1375" t="s">
        <v>384</v>
      </c>
      <c r="E1375">
        <v>2</v>
      </c>
      <c r="F1375">
        <v>6.5</v>
      </c>
      <c r="G1375" t="s">
        <v>172</v>
      </c>
      <c r="H1375">
        <v>12</v>
      </c>
      <c r="I1375">
        <v>1</v>
      </c>
      <c r="K1375" t="str">
        <f>VLOOKUP(G1375,species.lookup!$A$2:$I$108,2,0)</f>
        <v>French Grunt</v>
      </c>
      <c r="L1375" t="str">
        <f>VLOOKUP(G1375,species.lookup!$A$2:$I$108,3,0)</f>
        <v>Haemulon flavolineatum</v>
      </c>
      <c r="M1375" t="str">
        <f>VLOOKUP(G1375,species.lookup!$A$2:$I$108,4,0)</f>
        <v>Haemulidae</v>
      </c>
      <c r="N1375" t="str">
        <f>VLOOKUP(G1375,species.lookup!$A$2:$I$108,5,0)</f>
        <v>Carnivores</v>
      </c>
      <c r="O1375">
        <f>VLOOKUP(G1375,species.lookup!$A$2:$I$108,6,0)</f>
        <v>1.2699999999999999E-2</v>
      </c>
      <c r="P1375">
        <f>VLOOKUP(G1375,species.lookup!$A$2:$I$108,7,0)</f>
        <v>3.1581000000000001</v>
      </c>
      <c r="Q1375">
        <f t="shared" si="21"/>
        <v>32.506185853485817</v>
      </c>
    </row>
    <row r="1376" spans="1:17" x14ac:dyDescent="0.2">
      <c r="A1376" s="32">
        <v>44144</v>
      </c>
      <c r="B1376" s="33">
        <v>0.58333333333333304</v>
      </c>
      <c r="C1376" t="s">
        <v>399</v>
      </c>
      <c r="D1376" t="s">
        <v>384</v>
      </c>
      <c r="E1376">
        <v>2</v>
      </c>
      <c r="F1376">
        <v>6.5</v>
      </c>
      <c r="G1376" t="s">
        <v>30</v>
      </c>
      <c r="H1376">
        <v>12</v>
      </c>
      <c r="I1376">
        <v>2</v>
      </c>
      <c r="K1376" t="str">
        <f>VLOOKUP(G1376,species.lookup!$A$2:$I$108,2,0)</f>
        <v>Ocean Surgeonfish</v>
      </c>
      <c r="L1376" t="str">
        <f>VLOOKUP(G1376,species.lookup!$A$2:$I$108,3,0)</f>
        <v>Acanthurus bahianus</v>
      </c>
      <c r="M1376" t="str">
        <f>VLOOKUP(G1376,species.lookup!$A$2:$I$108,4,0)</f>
        <v>Acanthuridae</v>
      </c>
      <c r="N1376" t="str">
        <f>VLOOKUP(G1376,species.lookup!$A$2:$I$108,5,0)</f>
        <v>Herbivores</v>
      </c>
      <c r="O1376">
        <f>VLOOKUP(G1376,species.lookup!$A$2:$I$108,6,0)</f>
        <v>2.3699999999999999E-2</v>
      </c>
      <c r="P1376">
        <f>VLOOKUP(G1376,species.lookup!$A$2:$I$108,7,0)</f>
        <v>2.9752000000000001</v>
      </c>
      <c r="Q1376">
        <f t="shared" si="21"/>
        <v>38.505998471352768</v>
      </c>
    </row>
    <row r="1377" spans="1:17" x14ac:dyDescent="0.2">
      <c r="A1377" s="32">
        <v>44144</v>
      </c>
      <c r="B1377" s="33">
        <v>0.58333333333333304</v>
      </c>
      <c r="C1377" t="s">
        <v>399</v>
      </c>
      <c r="D1377" t="s">
        <v>384</v>
      </c>
      <c r="E1377">
        <v>2</v>
      </c>
      <c r="F1377">
        <v>6.5</v>
      </c>
      <c r="G1377" t="s">
        <v>30</v>
      </c>
      <c r="H1377">
        <v>6</v>
      </c>
      <c r="I1377">
        <v>1</v>
      </c>
      <c r="K1377" t="str">
        <f>VLOOKUP(G1377,species.lookup!$A$2:$I$108,2,0)</f>
        <v>Ocean Surgeonfish</v>
      </c>
      <c r="L1377" t="str">
        <f>VLOOKUP(G1377,species.lookup!$A$2:$I$108,3,0)</f>
        <v>Acanthurus bahianus</v>
      </c>
      <c r="M1377" t="str">
        <f>VLOOKUP(G1377,species.lookup!$A$2:$I$108,4,0)</f>
        <v>Acanthuridae</v>
      </c>
      <c r="N1377" t="str">
        <f>VLOOKUP(G1377,species.lookup!$A$2:$I$108,5,0)</f>
        <v>Herbivores</v>
      </c>
      <c r="O1377">
        <f>VLOOKUP(G1377,species.lookup!$A$2:$I$108,6,0)</f>
        <v>2.3699999999999999E-2</v>
      </c>
      <c r="P1377">
        <f>VLOOKUP(G1377,species.lookup!$A$2:$I$108,7,0)</f>
        <v>2.9752000000000001</v>
      </c>
      <c r="Q1377">
        <f t="shared" si="21"/>
        <v>4.896705059076262</v>
      </c>
    </row>
    <row r="1378" spans="1:17" x14ac:dyDescent="0.2">
      <c r="A1378" s="32">
        <v>44144</v>
      </c>
      <c r="B1378" s="33">
        <v>0.58333333333333304</v>
      </c>
      <c r="C1378" t="s">
        <v>399</v>
      </c>
      <c r="D1378" t="s">
        <v>384</v>
      </c>
      <c r="E1378">
        <v>2</v>
      </c>
      <c r="F1378">
        <v>6.5</v>
      </c>
      <c r="G1378" t="s">
        <v>30</v>
      </c>
      <c r="H1378">
        <v>15</v>
      </c>
      <c r="I1378">
        <v>1</v>
      </c>
      <c r="K1378" t="str">
        <f>VLOOKUP(G1378,species.lookup!$A$2:$I$108,2,0)</f>
        <v>Ocean Surgeonfish</v>
      </c>
      <c r="L1378" t="str">
        <f>VLOOKUP(G1378,species.lookup!$A$2:$I$108,3,0)</f>
        <v>Acanthurus bahianus</v>
      </c>
      <c r="M1378" t="str">
        <f>VLOOKUP(G1378,species.lookup!$A$2:$I$108,4,0)</f>
        <v>Acanthuridae</v>
      </c>
      <c r="N1378" t="str">
        <f>VLOOKUP(G1378,species.lookup!$A$2:$I$108,5,0)</f>
        <v>Herbivores</v>
      </c>
      <c r="O1378">
        <f>VLOOKUP(G1378,species.lookup!$A$2:$I$108,6,0)</f>
        <v>2.3699999999999999E-2</v>
      </c>
      <c r="P1378">
        <f>VLOOKUP(G1378,species.lookup!$A$2:$I$108,7,0)</f>
        <v>2.9752000000000001</v>
      </c>
      <c r="Q1378">
        <f t="shared" si="21"/>
        <v>74.791985048275095</v>
      </c>
    </row>
    <row r="1379" spans="1:17" x14ac:dyDescent="0.2">
      <c r="A1379" s="32">
        <v>44144</v>
      </c>
      <c r="B1379" s="33">
        <v>0.58333333333333304</v>
      </c>
      <c r="C1379" t="s">
        <v>399</v>
      </c>
      <c r="D1379" t="s">
        <v>384</v>
      </c>
      <c r="E1379">
        <v>2</v>
      </c>
      <c r="F1379">
        <v>6.5</v>
      </c>
      <c r="G1379" t="s">
        <v>30</v>
      </c>
      <c r="H1379">
        <v>5</v>
      </c>
      <c r="I1379">
        <v>2</v>
      </c>
      <c r="K1379" t="str">
        <f>VLOOKUP(G1379,species.lookup!$A$2:$I$108,2,0)</f>
        <v>Ocean Surgeonfish</v>
      </c>
      <c r="L1379" t="str">
        <f>VLOOKUP(G1379,species.lookup!$A$2:$I$108,3,0)</f>
        <v>Acanthurus bahianus</v>
      </c>
      <c r="M1379" t="str">
        <f>VLOOKUP(G1379,species.lookup!$A$2:$I$108,4,0)</f>
        <v>Acanthuridae</v>
      </c>
      <c r="N1379" t="str">
        <f>VLOOKUP(G1379,species.lookup!$A$2:$I$108,5,0)</f>
        <v>Herbivores</v>
      </c>
      <c r="O1379">
        <f>VLOOKUP(G1379,species.lookup!$A$2:$I$108,6,0)</f>
        <v>2.3699999999999999E-2</v>
      </c>
      <c r="P1379">
        <f>VLOOKUP(G1379,species.lookup!$A$2:$I$108,7,0)</f>
        <v>2.9752000000000001</v>
      </c>
      <c r="Q1379">
        <f t="shared" si="21"/>
        <v>2.846583337699113</v>
      </c>
    </row>
    <row r="1380" spans="1:17" x14ac:dyDescent="0.2">
      <c r="A1380" s="32">
        <v>44144</v>
      </c>
      <c r="B1380" s="33">
        <v>0.58333333333333304</v>
      </c>
      <c r="C1380" t="s">
        <v>399</v>
      </c>
      <c r="D1380" t="s">
        <v>384</v>
      </c>
      <c r="E1380">
        <v>2</v>
      </c>
      <c r="F1380">
        <v>6.5</v>
      </c>
      <c r="G1380" t="s">
        <v>353</v>
      </c>
      <c r="H1380">
        <v>6</v>
      </c>
      <c r="I1380">
        <v>1</v>
      </c>
      <c r="K1380" t="str">
        <f>VLOOKUP(G1380,species.lookup!$A$2:$I$108,2,0)</f>
        <v>Dusky Damselfish</v>
      </c>
      <c r="L1380" t="str">
        <f>VLOOKUP(G1380,species.lookup!$A$2:$I$108,3,0)</f>
        <v>Stegastes adustus </v>
      </c>
      <c r="M1380" t="str">
        <f>VLOOKUP(G1380,species.lookup!$A$2:$I$108,4,0)</f>
        <v>Pomacentridae</v>
      </c>
      <c r="N1380" t="str">
        <f>VLOOKUP(G1380,species.lookup!$A$2:$I$108,5,0)</f>
        <v>Herbivores</v>
      </c>
      <c r="O1380">
        <f>VLOOKUP(G1380,species.lookup!$A$2:$I$108,6,0)</f>
        <v>1.95E-2</v>
      </c>
      <c r="P1380">
        <f>VLOOKUP(G1380,species.lookup!$A$2:$I$108,7,0)</f>
        <v>2.99</v>
      </c>
      <c r="Q1380">
        <f t="shared" si="21"/>
        <v>4.1372031817477204</v>
      </c>
    </row>
    <row r="1381" spans="1:17" x14ac:dyDescent="0.2">
      <c r="A1381" s="32">
        <v>44144</v>
      </c>
      <c r="B1381" s="33">
        <v>0.58333333333333304</v>
      </c>
      <c r="C1381" t="s">
        <v>399</v>
      </c>
      <c r="D1381" t="s">
        <v>384</v>
      </c>
      <c r="E1381">
        <v>2</v>
      </c>
      <c r="F1381">
        <v>6.5</v>
      </c>
      <c r="G1381" t="s">
        <v>247</v>
      </c>
      <c r="H1381">
        <v>30</v>
      </c>
      <c r="I1381">
        <v>1</v>
      </c>
      <c r="K1381" t="str">
        <f>VLOOKUP(G1381,species.lookup!$A$2:$I$108,2,0)</f>
        <v>Schoolmaster</v>
      </c>
      <c r="L1381" t="str">
        <f>VLOOKUP(G1381,species.lookup!$A$2:$I$108,3,0)</f>
        <v>Lutjanus apodus</v>
      </c>
      <c r="M1381" t="str">
        <f>VLOOKUP(G1381,species.lookup!$A$2:$I$108,4,0)</f>
        <v>Lutjanidae</v>
      </c>
      <c r="N1381" t="str">
        <f>VLOOKUP(G1381,species.lookup!$A$2:$I$108,5,0)</f>
        <v>Carnivores</v>
      </c>
      <c r="O1381">
        <f>VLOOKUP(G1381,species.lookup!$A$2:$I$108,6,0)</f>
        <v>1.9400000000000001E-2</v>
      </c>
      <c r="P1381">
        <f>VLOOKUP(G1381,species.lookup!$A$2:$I$108,7,0)</f>
        <v>2.9779</v>
      </c>
      <c r="Q1381">
        <f t="shared" si="21"/>
        <v>485.87115225765427</v>
      </c>
    </row>
    <row r="1382" spans="1:17" x14ac:dyDescent="0.2">
      <c r="A1382" s="32">
        <v>44144</v>
      </c>
      <c r="B1382" s="33">
        <v>0.58333333333333304</v>
      </c>
      <c r="C1382" t="s">
        <v>399</v>
      </c>
      <c r="D1382" t="s">
        <v>384</v>
      </c>
      <c r="E1382">
        <v>2</v>
      </c>
      <c r="F1382">
        <v>6.5</v>
      </c>
      <c r="G1382" t="s">
        <v>334</v>
      </c>
      <c r="H1382">
        <v>3</v>
      </c>
      <c r="I1382">
        <v>1</v>
      </c>
      <c r="J1382" t="s">
        <v>385</v>
      </c>
      <c r="K1382" t="str">
        <f>VLOOKUP(G1382,species.lookup!$A$2:$I$108,2,0)</f>
        <v>Redband Parrotfish</v>
      </c>
      <c r="L1382" t="str">
        <f>VLOOKUP(G1382,species.lookup!$A$2:$I$108,3,0)</f>
        <v>Sparisoma aurofrenatum</v>
      </c>
      <c r="M1382" t="str">
        <f>VLOOKUP(G1382,species.lookup!$A$2:$I$108,4,0)</f>
        <v>Scaridae</v>
      </c>
      <c r="N1382" t="str">
        <f>VLOOKUP(G1382,species.lookup!$A$2:$I$108,5,0)</f>
        <v>Herbivores</v>
      </c>
      <c r="O1382">
        <f>VLOOKUP(G1382,species.lookup!$A$2:$I$108,6,0)</f>
        <v>4.5999999999999999E-3</v>
      </c>
      <c r="P1382">
        <f>VLOOKUP(G1382,species.lookup!$A$2:$I$108,7,0)</f>
        <v>3.4291</v>
      </c>
      <c r="Q1382">
        <f t="shared" si="21"/>
        <v>0.19900057269145616</v>
      </c>
    </row>
    <row r="1383" spans="1:17" x14ac:dyDescent="0.2">
      <c r="A1383" s="32">
        <v>44144</v>
      </c>
      <c r="B1383" s="33">
        <v>0.58333333333333304</v>
      </c>
      <c r="C1383" t="s">
        <v>399</v>
      </c>
      <c r="D1383" t="s">
        <v>384</v>
      </c>
      <c r="E1383">
        <v>2</v>
      </c>
      <c r="F1383">
        <v>6.5</v>
      </c>
      <c r="G1383" t="s">
        <v>36</v>
      </c>
      <c r="H1383">
        <v>17</v>
      </c>
      <c r="I1383">
        <v>2</v>
      </c>
      <c r="K1383" t="str">
        <f>VLOOKUP(G1383,species.lookup!$A$2:$I$108,2,0)</f>
        <v>Doctorfish</v>
      </c>
      <c r="L1383" t="str">
        <f>VLOOKUP(G1383,species.lookup!$A$2:$I$108,3,0)</f>
        <v>Acanthurus chirurgus</v>
      </c>
      <c r="M1383" t="str">
        <f>VLOOKUP(G1383,species.lookup!$A$2:$I$108,4,0)</f>
        <v>Acanthuridae</v>
      </c>
      <c r="N1383" t="str">
        <f>VLOOKUP(G1383,species.lookup!$A$2:$I$108,5,0)</f>
        <v>Herbivores</v>
      </c>
      <c r="O1383">
        <f>VLOOKUP(G1383,species.lookup!$A$2:$I$108,6,0)</f>
        <v>4.0000000000000001E-3</v>
      </c>
      <c r="P1383">
        <f>VLOOKUP(G1383,species.lookup!$A$2:$I$108,7,0)</f>
        <v>3.5327999999999999</v>
      </c>
      <c r="Q1383">
        <f t="shared" si="21"/>
        <v>88.918052221936009</v>
      </c>
    </row>
    <row r="1384" spans="1:17" x14ac:dyDescent="0.2">
      <c r="A1384" s="32">
        <v>44144</v>
      </c>
      <c r="B1384" s="33">
        <v>0.58333333333333304</v>
      </c>
      <c r="C1384" t="s">
        <v>399</v>
      </c>
      <c r="D1384" t="s">
        <v>384</v>
      </c>
      <c r="E1384">
        <v>2</v>
      </c>
      <c r="F1384">
        <v>6.5</v>
      </c>
      <c r="G1384" t="s">
        <v>36</v>
      </c>
      <c r="H1384">
        <v>15</v>
      </c>
      <c r="I1384">
        <v>2</v>
      </c>
      <c r="K1384" t="str">
        <f>VLOOKUP(G1384,species.lookup!$A$2:$I$108,2,0)</f>
        <v>Doctorfish</v>
      </c>
      <c r="L1384" t="str">
        <f>VLOOKUP(G1384,species.lookup!$A$2:$I$108,3,0)</f>
        <v>Acanthurus chirurgus</v>
      </c>
      <c r="M1384" t="str">
        <f>VLOOKUP(G1384,species.lookup!$A$2:$I$108,4,0)</f>
        <v>Acanthuridae</v>
      </c>
      <c r="N1384" t="str">
        <f>VLOOKUP(G1384,species.lookup!$A$2:$I$108,5,0)</f>
        <v>Herbivores</v>
      </c>
      <c r="O1384">
        <f>VLOOKUP(G1384,species.lookup!$A$2:$I$108,6,0)</f>
        <v>4.0000000000000001E-3</v>
      </c>
      <c r="P1384">
        <f>VLOOKUP(G1384,species.lookup!$A$2:$I$108,7,0)</f>
        <v>3.5327999999999999</v>
      </c>
      <c r="Q1384">
        <f t="shared" si="21"/>
        <v>57.141967694863688</v>
      </c>
    </row>
    <row r="1385" spans="1:17" x14ac:dyDescent="0.2">
      <c r="A1385" s="32">
        <v>44144</v>
      </c>
      <c r="B1385" s="33">
        <v>0.58333333333333304</v>
      </c>
      <c r="C1385" t="s">
        <v>399</v>
      </c>
      <c r="D1385" t="s">
        <v>384</v>
      </c>
      <c r="E1385">
        <v>2</v>
      </c>
      <c r="F1385">
        <v>6.5</v>
      </c>
      <c r="G1385" t="s">
        <v>197</v>
      </c>
      <c r="H1385">
        <v>8</v>
      </c>
      <c r="I1385">
        <v>1</v>
      </c>
      <c r="K1385" t="str">
        <f>VLOOKUP(G1385,species.lookup!$A$2:$I$108,2,0)</f>
        <v>Clown Wrasse</v>
      </c>
      <c r="L1385" t="str">
        <f>VLOOKUP(G1385,species.lookup!$A$2:$I$108,3,0)</f>
        <v>Halichoeres maculipinna </v>
      </c>
      <c r="M1385" t="str">
        <f>VLOOKUP(G1385,species.lookup!$A$2:$I$108,4,0)</f>
        <v>Labridae</v>
      </c>
      <c r="N1385" t="str">
        <f>VLOOKUP(G1385,species.lookup!$A$2:$I$108,5,0)</f>
        <v>Carnivores</v>
      </c>
      <c r="O1385">
        <f>VLOOKUP(G1385,species.lookup!$A$2:$I$108,6,0)</f>
        <v>1.047E-2</v>
      </c>
      <c r="P1385">
        <f>VLOOKUP(G1385,species.lookup!$A$2:$I$108,7,0)</f>
        <v>3.2</v>
      </c>
      <c r="Q1385">
        <f t="shared" si="21"/>
        <v>8.1252108550983007</v>
      </c>
    </row>
    <row r="1386" spans="1:17" x14ac:dyDescent="0.2">
      <c r="A1386" s="32">
        <v>44144</v>
      </c>
      <c r="B1386" s="33">
        <v>0.58333333333333304</v>
      </c>
      <c r="C1386" t="s">
        <v>399</v>
      </c>
      <c r="D1386" t="s">
        <v>384</v>
      </c>
      <c r="E1386">
        <v>2</v>
      </c>
      <c r="F1386">
        <v>6.5</v>
      </c>
      <c r="G1386" t="s">
        <v>353</v>
      </c>
      <c r="H1386">
        <v>10</v>
      </c>
      <c r="I1386">
        <v>1</v>
      </c>
      <c r="K1386" t="str">
        <f>VLOOKUP(G1386,species.lookup!$A$2:$I$108,2,0)</f>
        <v>Dusky Damselfish</v>
      </c>
      <c r="L1386" t="str">
        <f>VLOOKUP(G1386,species.lookup!$A$2:$I$108,3,0)</f>
        <v>Stegastes adustus </v>
      </c>
      <c r="M1386" t="str">
        <f>VLOOKUP(G1386,species.lookup!$A$2:$I$108,4,0)</f>
        <v>Pomacentridae</v>
      </c>
      <c r="N1386" t="str">
        <f>VLOOKUP(G1386,species.lookup!$A$2:$I$108,5,0)</f>
        <v>Herbivores</v>
      </c>
      <c r="O1386">
        <f>VLOOKUP(G1386,species.lookup!$A$2:$I$108,6,0)</f>
        <v>1.95E-2</v>
      </c>
      <c r="P1386">
        <f>VLOOKUP(G1386,species.lookup!$A$2:$I$108,7,0)</f>
        <v>2.99</v>
      </c>
      <c r="Q1386">
        <f t="shared" si="21"/>
        <v>19.056125808638321</v>
      </c>
    </row>
    <row r="1387" spans="1:17" x14ac:dyDescent="0.2">
      <c r="A1387" s="32">
        <v>44144</v>
      </c>
      <c r="B1387" s="33">
        <v>0.58333333333333304</v>
      </c>
      <c r="C1387" t="s">
        <v>399</v>
      </c>
      <c r="D1387" t="s">
        <v>384</v>
      </c>
      <c r="E1387">
        <v>2</v>
      </c>
      <c r="F1387">
        <v>6.5</v>
      </c>
      <c r="G1387" t="s">
        <v>374</v>
      </c>
      <c r="H1387">
        <v>12</v>
      </c>
      <c r="I1387">
        <v>1</v>
      </c>
      <c r="K1387" t="str">
        <f>VLOOKUP(G1387,species.lookup!$A$2:$I$108,2,0)</f>
        <v>Bluehead Wrasse</v>
      </c>
      <c r="L1387" t="str">
        <f>VLOOKUP(G1387,species.lookup!$A$2:$I$108,3,0)</f>
        <v>Thalassoma bifasciatum</v>
      </c>
      <c r="M1387" t="str">
        <f>VLOOKUP(G1387,species.lookup!$A$2:$I$108,4,0)</f>
        <v>Labridae</v>
      </c>
      <c r="N1387" t="str">
        <f>VLOOKUP(G1387,species.lookup!$A$2:$I$108,5,0)</f>
        <v>Carnivores</v>
      </c>
      <c r="O1387">
        <f>VLOOKUP(G1387,species.lookup!$A$2:$I$108,6,0)</f>
        <v>8.9099999999999995E-3</v>
      </c>
      <c r="P1387">
        <f>VLOOKUP(G1387,species.lookup!$A$2:$I$108,7,0)</f>
        <v>3.01</v>
      </c>
      <c r="Q1387">
        <f t="shared" si="21"/>
        <v>15.783861253601465</v>
      </c>
    </row>
    <row r="1388" spans="1:17" x14ac:dyDescent="0.2">
      <c r="A1388" s="32">
        <v>44144</v>
      </c>
      <c r="B1388" s="33">
        <v>0.58333333333333304</v>
      </c>
      <c r="C1388" t="s">
        <v>399</v>
      </c>
      <c r="D1388" t="s">
        <v>384</v>
      </c>
      <c r="E1388">
        <v>2</v>
      </c>
      <c r="F1388">
        <v>6.5</v>
      </c>
      <c r="G1388" t="s">
        <v>374</v>
      </c>
      <c r="H1388">
        <v>5</v>
      </c>
      <c r="I1388">
        <v>2</v>
      </c>
      <c r="K1388" t="str">
        <f>VLOOKUP(G1388,species.lookup!$A$2:$I$108,2,0)</f>
        <v>Bluehead Wrasse</v>
      </c>
      <c r="L1388" t="str">
        <f>VLOOKUP(G1388,species.lookup!$A$2:$I$108,3,0)</f>
        <v>Thalassoma bifasciatum</v>
      </c>
      <c r="M1388" t="str">
        <f>VLOOKUP(G1388,species.lookup!$A$2:$I$108,4,0)</f>
        <v>Labridae</v>
      </c>
      <c r="N1388" t="str">
        <f>VLOOKUP(G1388,species.lookup!$A$2:$I$108,5,0)</f>
        <v>Carnivores</v>
      </c>
      <c r="O1388">
        <f>VLOOKUP(G1388,species.lookup!$A$2:$I$108,6,0)</f>
        <v>8.9099999999999995E-3</v>
      </c>
      <c r="P1388">
        <f>VLOOKUP(G1388,species.lookup!$A$2:$I$108,7,0)</f>
        <v>3.01</v>
      </c>
      <c r="Q1388">
        <f t="shared" si="21"/>
        <v>1.1318201385239828</v>
      </c>
    </row>
    <row r="1389" spans="1:17" x14ac:dyDescent="0.2">
      <c r="A1389" s="32">
        <v>44144</v>
      </c>
      <c r="B1389" s="33">
        <v>0.58333333333333304</v>
      </c>
      <c r="C1389" t="s">
        <v>399</v>
      </c>
      <c r="D1389" t="s">
        <v>384</v>
      </c>
      <c r="E1389">
        <v>3</v>
      </c>
      <c r="F1389">
        <v>4.4000000000000004</v>
      </c>
      <c r="G1389" t="s">
        <v>318</v>
      </c>
      <c r="H1389">
        <v>8</v>
      </c>
      <c r="I1389">
        <v>1</v>
      </c>
      <c r="J1389" t="s">
        <v>385</v>
      </c>
      <c r="K1389" t="str">
        <f>VLOOKUP(G1389,species.lookup!$A$2:$I$108,2,0)</f>
        <v>Striped Parrotfish</v>
      </c>
      <c r="L1389" t="str">
        <f>VLOOKUP(G1389,species.lookup!$A$2:$I$108,3,0)</f>
        <v>Scarus iserti</v>
      </c>
      <c r="M1389" t="str">
        <f>VLOOKUP(G1389,species.lookup!$A$2:$I$108,4,0)</f>
        <v>Scaridae</v>
      </c>
      <c r="N1389" t="str">
        <f>VLOOKUP(G1389,species.lookup!$A$2:$I$108,5,0)</f>
        <v>Herbivores</v>
      </c>
      <c r="O1389">
        <f>VLOOKUP(G1389,species.lookup!$A$2:$I$108,6,0)</f>
        <v>1.47E-2</v>
      </c>
      <c r="P1389">
        <f>VLOOKUP(G1389,species.lookup!$A$2:$I$108,7,0)</f>
        <v>3.0548000000000002</v>
      </c>
      <c r="Q1389">
        <f t="shared" si="21"/>
        <v>8.4348356905685886</v>
      </c>
    </row>
    <row r="1390" spans="1:17" x14ac:dyDescent="0.2">
      <c r="A1390" s="32">
        <v>44144</v>
      </c>
      <c r="B1390" s="33">
        <v>0.58333333333333304</v>
      </c>
      <c r="C1390" t="s">
        <v>399</v>
      </c>
      <c r="D1390" t="s">
        <v>384</v>
      </c>
      <c r="E1390">
        <v>3</v>
      </c>
      <c r="F1390">
        <v>4.4000000000000004</v>
      </c>
      <c r="G1390" t="s">
        <v>318</v>
      </c>
      <c r="H1390">
        <v>10</v>
      </c>
      <c r="I1390">
        <v>1</v>
      </c>
      <c r="J1390" t="s">
        <v>385</v>
      </c>
      <c r="K1390" t="str">
        <f>VLOOKUP(G1390,species.lookup!$A$2:$I$108,2,0)</f>
        <v>Striped Parrotfish</v>
      </c>
      <c r="L1390" t="str">
        <f>VLOOKUP(G1390,species.lookup!$A$2:$I$108,3,0)</f>
        <v>Scarus iserti</v>
      </c>
      <c r="M1390" t="str">
        <f>VLOOKUP(G1390,species.lookup!$A$2:$I$108,4,0)</f>
        <v>Scaridae</v>
      </c>
      <c r="N1390" t="str">
        <f>VLOOKUP(G1390,species.lookup!$A$2:$I$108,5,0)</f>
        <v>Herbivores</v>
      </c>
      <c r="O1390">
        <f>VLOOKUP(G1390,species.lookup!$A$2:$I$108,6,0)</f>
        <v>1.47E-2</v>
      </c>
      <c r="P1390">
        <f>VLOOKUP(G1390,species.lookup!$A$2:$I$108,7,0)</f>
        <v>3.0548000000000002</v>
      </c>
      <c r="Q1390">
        <f t="shared" si="21"/>
        <v>16.676977189904147</v>
      </c>
    </row>
    <row r="1391" spans="1:17" x14ac:dyDescent="0.2">
      <c r="A1391" s="32">
        <v>44144</v>
      </c>
      <c r="B1391" s="33">
        <v>0.58333333333333304</v>
      </c>
      <c r="C1391" t="s">
        <v>399</v>
      </c>
      <c r="D1391" t="s">
        <v>384</v>
      </c>
      <c r="E1391">
        <v>3</v>
      </c>
      <c r="F1391">
        <v>4.4000000000000004</v>
      </c>
      <c r="G1391" t="s">
        <v>318</v>
      </c>
      <c r="H1391">
        <v>9</v>
      </c>
      <c r="I1391">
        <v>1</v>
      </c>
      <c r="J1391" t="s">
        <v>385</v>
      </c>
      <c r="K1391" t="str">
        <f>VLOOKUP(G1391,species.lookup!$A$2:$I$108,2,0)</f>
        <v>Striped Parrotfish</v>
      </c>
      <c r="L1391" t="str">
        <f>VLOOKUP(G1391,species.lookup!$A$2:$I$108,3,0)</f>
        <v>Scarus iserti</v>
      </c>
      <c r="M1391" t="str">
        <f>VLOOKUP(G1391,species.lookup!$A$2:$I$108,4,0)</f>
        <v>Scaridae</v>
      </c>
      <c r="N1391" t="str">
        <f>VLOOKUP(G1391,species.lookup!$A$2:$I$108,5,0)</f>
        <v>Herbivores</v>
      </c>
      <c r="O1391">
        <f>VLOOKUP(G1391,species.lookup!$A$2:$I$108,6,0)</f>
        <v>1.47E-2</v>
      </c>
      <c r="P1391">
        <f>VLOOKUP(G1391,species.lookup!$A$2:$I$108,7,0)</f>
        <v>3.0548000000000002</v>
      </c>
      <c r="Q1391">
        <f t="shared" si="21"/>
        <v>12.087524088838006</v>
      </c>
    </row>
    <row r="1392" spans="1:17" x14ac:dyDescent="0.2">
      <c r="A1392" s="32">
        <v>44144</v>
      </c>
      <c r="B1392" s="33">
        <v>0.58333333333333304</v>
      </c>
      <c r="C1392" t="s">
        <v>399</v>
      </c>
      <c r="D1392" t="s">
        <v>384</v>
      </c>
      <c r="E1392">
        <v>3</v>
      </c>
      <c r="F1392">
        <v>4.4000000000000004</v>
      </c>
      <c r="G1392" t="s">
        <v>324</v>
      </c>
      <c r="H1392">
        <v>7</v>
      </c>
      <c r="I1392">
        <v>1</v>
      </c>
      <c r="J1392" t="s">
        <v>385</v>
      </c>
      <c r="K1392" t="str">
        <f>VLOOKUP(G1392,species.lookup!$A$2:$I$108,2,0)</f>
        <v>Queen Parrotfish</v>
      </c>
      <c r="L1392" t="str">
        <f>VLOOKUP(G1392,species.lookup!$A$2:$I$108,3,0)</f>
        <v>Scarus vetula</v>
      </c>
      <c r="M1392" t="str">
        <f>VLOOKUP(G1392,species.lookup!$A$2:$I$108,4,0)</f>
        <v>Scaridae</v>
      </c>
      <c r="N1392" t="str">
        <f>VLOOKUP(G1392,species.lookup!$A$2:$I$108,5,0)</f>
        <v>Herbivores</v>
      </c>
      <c r="O1392">
        <f>VLOOKUP(G1392,species.lookup!$A$2:$I$108,6,0)</f>
        <v>2.5000000000000001E-2</v>
      </c>
      <c r="P1392">
        <f>VLOOKUP(G1392,species.lookup!$A$2:$I$108,7,0)</f>
        <v>2.9214000000000002</v>
      </c>
      <c r="Q1392">
        <f t="shared" si="21"/>
        <v>7.3588410575586884</v>
      </c>
    </row>
    <row r="1393" spans="1:17" x14ac:dyDescent="0.2">
      <c r="A1393" s="32">
        <v>44144</v>
      </c>
      <c r="B1393" s="33">
        <v>0.58333333333333304</v>
      </c>
      <c r="C1393" t="s">
        <v>399</v>
      </c>
      <c r="D1393" t="s">
        <v>384</v>
      </c>
      <c r="E1393">
        <v>3</v>
      </c>
      <c r="F1393">
        <v>4.4000000000000004</v>
      </c>
      <c r="G1393" t="s">
        <v>324</v>
      </c>
      <c r="H1393">
        <v>4</v>
      </c>
      <c r="I1393">
        <v>4</v>
      </c>
      <c r="J1393" t="s">
        <v>385</v>
      </c>
      <c r="K1393" t="str">
        <f>VLOOKUP(G1393,species.lookup!$A$2:$I$108,2,0)</f>
        <v>Queen Parrotfish</v>
      </c>
      <c r="L1393" t="str">
        <f>VLOOKUP(G1393,species.lookup!$A$2:$I$108,3,0)</f>
        <v>Scarus vetula</v>
      </c>
      <c r="M1393" t="str">
        <f>VLOOKUP(G1393,species.lookup!$A$2:$I$108,4,0)</f>
        <v>Scaridae</v>
      </c>
      <c r="N1393" t="str">
        <f>VLOOKUP(G1393,species.lookup!$A$2:$I$108,5,0)</f>
        <v>Herbivores</v>
      </c>
      <c r="O1393">
        <f>VLOOKUP(G1393,species.lookup!$A$2:$I$108,6,0)</f>
        <v>2.5000000000000001E-2</v>
      </c>
      <c r="P1393">
        <f>VLOOKUP(G1393,species.lookup!$A$2:$I$108,7,0)</f>
        <v>2.9214000000000002</v>
      </c>
      <c r="Q1393">
        <f t="shared" si="21"/>
        <v>1.4348221330880631</v>
      </c>
    </row>
    <row r="1394" spans="1:17" x14ac:dyDescent="0.2">
      <c r="A1394" s="32">
        <v>44144</v>
      </c>
      <c r="B1394" s="33">
        <v>0.58333333333333304</v>
      </c>
      <c r="C1394" t="s">
        <v>399</v>
      </c>
      <c r="D1394" t="s">
        <v>384</v>
      </c>
      <c r="E1394">
        <v>3</v>
      </c>
      <c r="F1394">
        <v>4.4000000000000004</v>
      </c>
      <c r="G1394" t="s">
        <v>324</v>
      </c>
      <c r="H1394">
        <v>5</v>
      </c>
      <c r="I1394">
        <v>3</v>
      </c>
      <c r="J1394" t="s">
        <v>385</v>
      </c>
      <c r="K1394" t="str">
        <f>VLOOKUP(G1394,species.lookup!$A$2:$I$108,2,0)</f>
        <v>Queen Parrotfish</v>
      </c>
      <c r="L1394" t="str">
        <f>VLOOKUP(G1394,species.lookup!$A$2:$I$108,3,0)</f>
        <v>Scarus vetula</v>
      </c>
      <c r="M1394" t="str">
        <f>VLOOKUP(G1394,species.lookup!$A$2:$I$108,4,0)</f>
        <v>Scaridae</v>
      </c>
      <c r="N1394" t="str">
        <f>VLOOKUP(G1394,species.lookup!$A$2:$I$108,5,0)</f>
        <v>Herbivores</v>
      </c>
      <c r="O1394">
        <f>VLOOKUP(G1394,species.lookup!$A$2:$I$108,6,0)</f>
        <v>2.5000000000000001E-2</v>
      </c>
      <c r="P1394">
        <f>VLOOKUP(G1394,species.lookup!$A$2:$I$108,7,0)</f>
        <v>2.9214000000000002</v>
      </c>
      <c r="Q1394">
        <f t="shared" si="21"/>
        <v>2.7536642058777425</v>
      </c>
    </row>
    <row r="1395" spans="1:17" x14ac:dyDescent="0.2">
      <c r="A1395" s="32">
        <v>44144</v>
      </c>
      <c r="B1395" s="33">
        <v>0.58333333333333304</v>
      </c>
      <c r="C1395" t="s">
        <v>399</v>
      </c>
      <c r="D1395" t="s">
        <v>384</v>
      </c>
      <c r="E1395">
        <v>3</v>
      </c>
      <c r="F1395">
        <v>4.4000000000000004</v>
      </c>
      <c r="G1395" t="s">
        <v>324</v>
      </c>
      <c r="H1395">
        <v>8</v>
      </c>
      <c r="I1395">
        <v>1</v>
      </c>
      <c r="J1395" t="s">
        <v>385</v>
      </c>
      <c r="K1395" t="str">
        <f>VLOOKUP(G1395,species.lookup!$A$2:$I$108,2,0)</f>
        <v>Queen Parrotfish</v>
      </c>
      <c r="L1395" t="str">
        <f>VLOOKUP(G1395,species.lookup!$A$2:$I$108,3,0)</f>
        <v>Scarus vetula</v>
      </c>
      <c r="M1395" t="str">
        <f>VLOOKUP(G1395,species.lookup!$A$2:$I$108,4,0)</f>
        <v>Scaridae</v>
      </c>
      <c r="N1395" t="str">
        <f>VLOOKUP(G1395,species.lookup!$A$2:$I$108,5,0)</f>
        <v>Herbivores</v>
      </c>
      <c r="O1395">
        <f>VLOOKUP(G1395,species.lookup!$A$2:$I$108,6,0)</f>
        <v>2.5000000000000001E-2</v>
      </c>
      <c r="P1395">
        <f>VLOOKUP(G1395,species.lookup!$A$2:$I$108,7,0)</f>
        <v>2.9214000000000002</v>
      </c>
      <c r="Q1395">
        <f t="shared" si="21"/>
        <v>10.869938743553069</v>
      </c>
    </row>
    <row r="1396" spans="1:17" x14ac:dyDescent="0.2">
      <c r="A1396" s="32">
        <v>44144</v>
      </c>
      <c r="B1396" s="33">
        <v>0.58333333333333304</v>
      </c>
      <c r="C1396" t="s">
        <v>399</v>
      </c>
      <c r="D1396" t="s">
        <v>384</v>
      </c>
      <c r="E1396">
        <v>3</v>
      </c>
      <c r="F1396">
        <v>4.4000000000000004</v>
      </c>
      <c r="G1396" t="s">
        <v>324</v>
      </c>
      <c r="H1396">
        <v>6</v>
      </c>
      <c r="I1396">
        <v>1</v>
      </c>
      <c r="J1396" t="s">
        <v>385</v>
      </c>
      <c r="K1396" t="str">
        <f>VLOOKUP(G1396,species.lookup!$A$2:$I$108,2,0)</f>
        <v>Queen Parrotfish</v>
      </c>
      <c r="L1396" t="str">
        <f>VLOOKUP(G1396,species.lookup!$A$2:$I$108,3,0)</f>
        <v>Scarus vetula</v>
      </c>
      <c r="M1396" t="str">
        <f>VLOOKUP(G1396,species.lookup!$A$2:$I$108,4,0)</f>
        <v>Scaridae</v>
      </c>
      <c r="N1396" t="str">
        <f>VLOOKUP(G1396,species.lookup!$A$2:$I$108,5,0)</f>
        <v>Herbivores</v>
      </c>
      <c r="O1396">
        <f>VLOOKUP(G1396,species.lookup!$A$2:$I$108,6,0)</f>
        <v>2.5000000000000001E-2</v>
      </c>
      <c r="P1396">
        <f>VLOOKUP(G1396,species.lookup!$A$2:$I$108,7,0)</f>
        <v>2.9214000000000002</v>
      </c>
      <c r="Q1396">
        <f t="shared" si="21"/>
        <v>4.6906288624930603</v>
      </c>
    </row>
    <row r="1397" spans="1:17" x14ac:dyDescent="0.2">
      <c r="A1397" s="32">
        <v>44144</v>
      </c>
      <c r="B1397" s="33">
        <v>0.58333333333333304</v>
      </c>
      <c r="C1397" t="s">
        <v>399</v>
      </c>
      <c r="D1397" t="s">
        <v>384</v>
      </c>
      <c r="E1397">
        <v>3</v>
      </c>
      <c r="F1397">
        <v>4.4000000000000004</v>
      </c>
      <c r="G1397" t="s">
        <v>365</v>
      </c>
      <c r="H1397">
        <v>4</v>
      </c>
      <c r="I1397">
        <v>1</v>
      </c>
      <c r="K1397" t="str">
        <f>VLOOKUP(G1397,species.lookup!$A$2:$I$108,2,0)</f>
        <v>3-spot Damselfish</v>
      </c>
      <c r="L1397" t="str">
        <f>VLOOKUP(G1397,species.lookup!$A$2:$I$108,3,0)</f>
        <v>Stegastes planifrons</v>
      </c>
      <c r="M1397" t="str">
        <f>VLOOKUP(G1397,species.lookup!$A$2:$I$108,4,0)</f>
        <v>Pomacentridae</v>
      </c>
      <c r="N1397" t="str">
        <f>VLOOKUP(G1397,species.lookup!$A$2:$I$108,5,0)</f>
        <v>Omnivores</v>
      </c>
      <c r="O1397">
        <f>VLOOKUP(G1397,species.lookup!$A$2:$I$108,6,0)</f>
        <v>2.188E-2</v>
      </c>
      <c r="P1397">
        <f>VLOOKUP(G1397,species.lookup!$A$2:$I$108,7,0)</f>
        <v>2.96</v>
      </c>
      <c r="Q1397">
        <f t="shared" si="21"/>
        <v>1.3247834438627868</v>
      </c>
    </row>
    <row r="1398" spans="1:17" x14ac:dyDescent="0.2">
      <c r="A1398" s="32">
        <v>44144</v>
      </c>
      <c r="B1398" s="33">
        <v>0.58333333333333304</v>
      </c>
      <c r="C1398" t="s">
        <v>399</v>
      </c>
      <c r="D1398" t="s">
        <v>384</v>
      </c>
      <c r="E1398">
        <v>3</v>
      </c>
      <c r="F1398">
        <v>4.4000000000000004</v>
      </c>
      <c r="G1398" t="s">
        <v>353</v>
      </c>
      <c r="H1398">
        <v>8</v>
      </c>
      <c r="I1398">
        <v>2</v>
      </c>
      <c r="K1398" t="str">
        <f>VLOOKUP(G1398,species.lookup!$A$2:$I$108,2,0)</f>
        <v>Dusky Damselfish</v>
      </c>
      <c r="L1398" t="str">
        <f>VLOOKUP(G1398,species.lookup!$A$2:$I$108,3,0)</f>
        <v>Stegastes adustus </v>
      </c>
      <c r="M1398" t="str">
        <f>VLOOKUP(G1398,species.lookup!$A$2:$I$108,4,0)</f>
        <v>Pomacentridae</v>
      </c>
      <c r="N1398" t="str">
        <f>VLOOKUP(G1398,species.lookup!$A$2:$I$108,5,0)</f>
        <v>Herbivores</v>
      </c>
      <c r="O1398">
        <f>VLOOKUP(G1398,species.lookup!$A$2:$I$108,6,0)</f>
        <v>1.95E-2</v>
      </c>
      <c r="P1398">
        <f>VLOOKUP(G1398,species.lookup!$A$2:$I$108,7,0)</f>
        <v>2.99</v>
      </c>
      <c r="Q1398">
        <f t="shared" si="21"/>
        <v>9.7785322511078778</v>
      </c>
    </row>
    <row r="1399" spans="1:17" x14ac:dyDescent="0.2">
      <c r="A1399" s="32">
        <v>44144</v>
      </c>
      <c r="B1399" s="33">
        <v>0.58333333333333304</v>
      </c>
      <c r="C1399" t="s">
        <v>399</v>
      </c>
      <c r="D1399" t="s">
        <v>384</v>
      </c>
      <c r="E1399">
        <v>3</v>
      </c>
      <c r="F1399">
        <v>4.4000000000000004</v>
      </c>
      <c r="G1399" t="s">
        <v>353</v>
      </c>
      <c r="H1399">
        <v>6</v>
      </c>
      <c r="I1399">
        <v>2</v>
      </c>
      <c r="K1399" t="str">
        <f>VLOOKUP(G1399,species.lookup!$A$2:$I$108,2,0)</f>
        <v>Dusky Damselfish</v>
      </c>
      <c r="L1399" t="str">
        <f>VLOOKUP(G1399,species.lookup!$A$2:$I$108,3,0)</f>
        <v>Stegastes adustus </v>
      </c>
      <c r="M1399" t="str">
        <f>VLOOKUP(G1399,species.lookup!$A$2:$I$108,4,0)</f>
        <v>Pomacentridae</v>
      </c>
      <c r="N1399" t="str">
        <f>VLOOKUP(G1399,species.lookup!$A$2:$I$108,5,0)</f>
        <v>Herbivores</v>
      </c>
      <c r="O1399">
        <f>VLOOKUP(G1399,species.lookup!$A$2:$I$108,6,0)</f>
        <v>1.95E-2</v>
      </c>
      <c r="P1399">
        <f>VLOOKUP(G1399,species.lookup!$A$2:$I$108,7,0)</f>
        <v>2.99</v>
      </c>
      <c r="Q1399">
        <f t="shared" si="21"/>
        <v>4.1372031817477204</v>
      </c>
    </row>
    <row r="1400" spans="1:17" x14ac:dyDescent="0.2">
      <c r="A1400" s="32">
        <v>44144</v>
      </c>
      <c r="B1400" s="33">
        <v>0.58333333333333304</v>
      </c>
      <c r="C1400" t="s">
        <v>399</v>
      </c>
      <c r="D1400" t="s">
        <v>384</v>
      </c>
      <c r="E1400">
        <v>3</v>
      </c>
      <c r="F1400">
        <v>4.4000000000000004</v>
      </c>
      <c r="G1400" t="s">
        <v>353</v>
      </c>
      <c r="H1400">
        <v>7</v>
      </c>
      <c r="I1400">
        <v>2</v>
      </c>
      <c r="K1400" t="str">
        <f>VLOOKUP(G1400,species.lookup!$A$2:$I$108,2,0)</f>
        <v>Dusky Damselfish</v>
      </c>
      <c r="L1400" t="str">
        <f>VLOOKUP(G1400,species.lookup!$A$2:$I$108,3,0)</f>
        <v>Stegastes adustus </v>
      </c>
      <c r="M1400" t="str">
        <f>VLOOKUP(G1400,species.lookup!$A$2:$I$108,4,0)</f>
        <v>Pomacentridae</v>
      </c>
      <c r="N1400" t="str">
        <f>VLOOKUP(G1400,species.lookup!$A$2:$I$108,5,0)</f>
        <v>Herbivores</v>
      </c>
      <c r="O1400">
        <f>VLOOKUP(G1400,species.lookup!$A$2:$I$108,6,0)</f>
        <v>1.95E-2</v>
      </c>
      <c r="P1400">
        <f>VLOOKUP(G1400,species.lookup!$A$2:$I$108,7,0)</f>
        <v>2.99</v>
      </c>
      <c r="Q1400">
        <f t="shared" si="21"/>
        <v>6.5596059480892199</v>
      </c>
    </row>
    <row r="1401" spans="1:17" x14ac:dyDescent="0.2">
      <c r="A1401" s="32">
        <v>44144</v>
      </c>
      <c r="B1401" s="33">
        <v>0.58333333333333304</v>
      </c>
      <c r="C1401" t="s">
        <v>399</v>
      </c>
      <c r="D1401" t="s">
        <v>384</v>
      </c>
      <c r="E1401">
        <v>3</v>
      </c>
      <c r="F1401">
        <v>4.4000000000000004</v>
      </c>
      <c r="G1401" t="s">
        <v>353</v>
      </c>
      <c r="H1401">
        <v>6</v>
      </c>
      <c r="I1401">
        <v>7</v>
      </c>
      <c r="K1401" t="str">
        <f>VLOOKUP(G1401,species.lookup!$A$2:$I$108,2,0)</f>
        <v>Dusky Damselfish</v>
      </c>
      <c r="L1401" t="str">
        <f>VLOOKUP(G1401,species.lookup!$A$2:$I$108,3,0)</f>
        <v>Stegastes adustus </v>
      </c>
      <c r="M1401" t="str">
        <f>VLOOKUP(G1401,species.lookup!$A$2:$I$108,4,0)</f>
        <v>Pomacentridae</v>
      </c>
      <c r="N1401" t="str">
        <f>VLOOKUP(G1401,species.lookup!$A$2:$I$108,5,0)</f>
        <v>Herbivores</v>
      </c>
      <c r="O1401">
        <f>VLOOKUP(G1401,species.lookup!$A$2:$I$108,6,0)</f>
        <v>1.95E-2</v>
      </c>
      <c r="P1401">
        <f>VLOOKUP(G1401,species.lookup!$A$2:$I$108,7,0)</f>
        <v>2.99</v>
      </c>
      <c r="Q1401">
        <f t="shared" si="21"/>
        <v>4.1372031817477204</v>
      </c>
    </row>
    <row r="1402" spans="1:17" x14ac:dyDescent="0.2">
      <c r="A1402" s="32">
        <v>44144</v>
      </c>
      <c r="B1402" s="33">
        <v>0.58333333333333304</v>
      </c>
      <c r="C1402" t="s">
        <v>399</v>
      </c>
      <c r="D1402" t="s">
        <v>384</v>
      </c>
      <c r="E1402">
        <v>3</v>
      </c>
      <c r="F1402">
        <v>4.4000000000000004</v>
      </c>
      <c r="G1402" t="s">
        <v>353</v>
      </c>
      <c r="H1402">
        <v>6</v>
      </c>
      <c r="I1402">
        <v>1</v>
      </c>
      <c r="K1402" t="str">
        <f>VLOOKUP(G1402,species.lookup!$A$2:$I$108,2,0)</f>
        <v>Dusky Damselfish</v>
      </c>
      <c r="L1402" t="str">
        <f>VLOOKUP(G1402,species.lookup!$A$2:$I$108,3,0)</f>
        <v>Stegastes adustus </v>
      </c>
      <c r="M1402" t="str">
        <f>VLOOKUP(G1402,species.lookup!$A$2:$I$108,4,0)</f>
        <v>Pomacentridae</v>
      </c>
      <c r="N1402" t="str">
        <f>VLOOKUP(G1402,species.lookup!$A$2:$I$108,5,0)</f>
        <v>Herbivores</v>
      </c>
      <c r="O1402">
        <f>VLOOKUP(G1402,species.lookup!$A$2:$I$108,6,0)</f>
        <v>1.95E-2</v>
      </c>
      <c r="P1402">
        <f>VLOOKUP(G1402,species.lookup!$A$2:$I$108,7,0)</f>
        <v>2.99</v>
      </c>
      <c r="Q1402">
        <f t="shared" si="21"/>
        <v>4.1372031817477204</v>
      </c>
    </row>
    <row r="1403" spans="1:17" x14ac:dyDescent="0.2">
      <c r="A1403" s="32">
        <v>44144</v>
      </c>
      <c r="B1403" s="33">
        <v>0.58333333333333304</v>
      </c>
      <c r="C1403" t="s">
        <v>399</v>
      </c>
      <c r="D1403" t="s">
        <v>384</v>
      </c>
      <c r="E1403">
        <v>3</v>
      </c>
      <c r="F1403">
        <v>4.4000000000000004</v>
      </c>
      <c r="G1403" t="s">
        <v>200</v>
      </c>
      <c r="H1403">
        <v>15</v>
      </c>
      <c r="I1403">
        <v>1</v>
      </c>
      <c r="K1403" t="str">
        <f>VLOOKUP(G1403,species.lookup!$A$2:$I$108,2,0)</f>
        <v>Blackear Wrasse</v>
      </c>
      <c r="L1403" t="str">
        <f>VLOOKUP(G1403,species.lookup!$A$2:$I$108,3,0)</f>
        <v>Halichoeres poeyi</v>
      </c>
      <c r="M1403" t="str">
        <f>VLOOKUP(G1403,species.lookup!$A$2:$I$108,4,0)</f>
        <v>Labridae</v>
      </c>
      <c r="N1403" t="str">
        <f>VLOOKUP(G1403,species.lookup!$A$2:$I$108,5,0)</f>
        <v>Herbivores</v>
      </c>
      <c r="O1403">
        <f>VLOOKUP(G1403,species.lookup!$A$2:$I$108,6,0)</f>
        <v>1.023E-2</v>
      </c>
      <c r="P1403">
        <f>VLOOKUP(G1403,species.lookup!$A$2:$I$108,7,0)</f>
        <v>3.06</v>
      </c>
      <c r="Q1403">
        <f t="shared" si="21"/>
        <v>40.61765873887763</v>
      </c>
    </row>
    <row r="1404" spans="1:17" x14ac:dyDescent="0.2">
      <c r="A1404" s="32">
        <v>44144</v>
      </c>
      <c r="B1404" s="33">
        <v>0.58333333333333304</v>
      </c>
      <c r="C1404" t="s">
        <v>399</v>
      </c>
      <c r="D1404" t="s">
        <v>384</v>
      </c>
      <c r="E1404">
        <v>3</v>
      </c>
      <c r="F1404">
        <v>4.4000000000000004</v>
      </c>
      <c r="G1404" t="s">
        <v>95</v>
      </c>
      <c r="H1404">
        <v>15</v>
      </c>
      <c r="I1404">
        <v>1</v>
      </c>
      <c r="K1404" t="str">
        <f>VLOOKUP(G1404,species.lookup!$A$2:$I$108,2,0)</f>
        <v>Bar Jack</v>
      </c>
      <c r="L1404" t="str">
        <f>VLOOKUP(G1404,species.lookup!$A$2:$I$108,3,0)</f>
        <v>Caranx ruber</v>
      </c>
      <c r="M1404" t="str">
        <f>VLOOKUP(G1404,species.lookup!$A$2:$I$108,4,0)</f>
        <v>Carangidae</v>
      </c>
      <c r="N1404" t="str">
        <f>VLOOKUP(G1404,species.lookup!$A$2:$I$108,5,0)</f>
        <v>Carnivores</v>
      </c>
      <c r="O1404">
        <f>VLOOKUP(G1404,species.lookup!$A$2:$I$108,6,0)</f>
        <v>7.4000000000000003E-3</v>
      </c>
      <c r="P1404">
        <f>VLOOKUP(G1404,species.lookup!$A$2:$I$108,7,0)</f>
        <v>3.2370000000000001</v>
      </c>
      <c r="Q1404">
        <f t="shared" si="21"/>
        <v>47.450317780352613</v>
      </c>
    </row>
    <row r="1405" spans="1:17" x14ac:dyDescent="0.2">
      <c r="A1405" s="32">
        <v>44144</v>
      </c>
      <c r="B1405" s="33">
        <v>0.58333333333333304</v>
      </c>
      <c r="C1405" t="s">
        <v>399</v>
      </c>
      <c r="D1405" t="s">
        <v>384</v>
      </c>
      <c r="E1405">
        <v>3</v>
      </c>
      <c r="F1405">
        <v>4.4000000000000004</v>
      </c>
      <c r="G1405" t="s">
        <v>30</v>
      </c>
      <c r="H1405">
        <v>5</v>
      </c>
      <c r="I1405">
        <v>1</v>
      </c>
      <c r="K1405" t="str">
        <f>VLOOKUP(G1405,species.lookup!$A$2:$I$108,2,0)</f>
        <v>Ocean Surgeonfish</v>
      </c>
      <c r="L1405" t="str">
        <f>VLOOKUP(G1405,species.lookup!$A$2:$I$108,3,0)</f>
        <v>Acanthurus bahianus</v>
      </c>
      <c r="M1405" t="str">
        <f>VLOOKUP(G1405,species.lookup!$A$2:$I$108,4,0)</f>
        <v>Acanthuridae</v>
      </c>
      <c r="N1405" t="str">
        <f>VLOOKUP(G1405,species.lookup!$A$2:$I$108,5,0)</f>
        <v>Herbivores</v>
      </c>
      <c r="O1405">
        <f>VLOOKUP(G1405,species.lookup!$A$2:$I$108,6,0)</f>
        <v>2.3699999999999999E-2</v>
      </c>
      <c r="P1405">
        <f>VLOOKUP(G1405,species.lookup!$A$2:$I$108,7,0)</f>
        <v>2.9752000000000001</v>
      </c>
      <c r="Q1405">
        <f t="shared" si="21"/>
        <v>2.846583337699113</v>
      </c>
    </row>
    <row r="1406" spans="1:17" x14ac:dyDescent="0.2">
      <c r="A1406" s="32">
        <v>44144</v>
      </c>
      <c r="B1406" s="33">
        <v>0.58333333333333304</v>
      </c>
      <c r="C1406" t="s">
        <v>399</v>
      </c>
      <c r="D1406" t="s">
        <v>384</v>
      </c>
      <c r="E1406">
        <v>3</v>
      </c>
      <c r="F1406">
        <v>4.4000000000000004</v>
      </c>
      <c r="G1406" t="s">
        <v>30</v>
      </c>
      <c r="H1406">
        <v>13</v>
      </c>
      <c r="I1406">
        <v>1</v>
      </c>
      <c r="K1406" t="str">
        <f>VLOOKUP(G1406,species.lookup!$A$2:$I$108,2,0)</f>
        <v>Ocean Surgeonfish</v>
      </c>
      <c r="L1406" t="str">
        <f>VLOOKUP(G1406,species.lookup!$A$2:$I$108,3,0)</f>
        <v>Acanthurus bahianus</v>
      </c>
      <c r="M1406" t="str">
        <f>VLOOKUP(G1406,species.lookup!$A$2:$I$108,4,0)</f>
        <v>Acanthuridae</v>
      </c>
      <c r="N1406" t="str">
        <f>VLOOKUP(G1406,species.lookup!$A$2:$I$108,5,0)</f>
        <v>Herbivores</v>
      </c>
      <c r="O1406">
        <f>VLOOKUP(G1406,species.lookup!$A$2:$I$108,6,0)</f>
        <v>2.3699999999999999E-2</v>
      </c>
      <c r="P1406">
        <f>VLOOKUP(G1406,species.lookup!$A$2:$I$108,7,0)</f>
        <v>2.9752000000000001</v>
      </c>
      <c r="Q1406">
        <f t="shared" si="21"/>
        <v>48.859903826460787</v>
      </c>
    </row>
    <row r="1407" spans="1:17" x14ac:dyDescent="0.2">
      <c r="A1407" s="32">
        <v>44144</v>
      </c>
      <c r="B1407" s="33">
        <v>0.58333333333333304</v>
      </c>
      <c r="C1407" t="s">
        <v>399</v>
      </c>
      <c r="D1407" t="s">
        <v>384</v>
      </c>
      <c r="E1407">
        <v>3</v>
      </c>
      <c r="F1407">
        <v>4.4000000000000004</v>
      </c>
      <c r="G1407" t="s">
        <v>30</v>
      </c>
      <c r="H1407">
        <v>7</v>
      </c>
      <c r="I1407">
        <v>1</v>
      </c>
      <c r="K1407" t="str">
        <f>VLOOKUP(G1407,species.lookup!$A$2:$I$108,2,0)</f>
        <v>Ocean Surgeonfish</v>
      </c>
      <c r="L1407" t="str">
        <f>VLOOKUP(G1407,species.lookup!$A$2:$I$108,3,0)</f>
        <v>Acanthurus bahianus</v>
      </c>
      <c r="M1407" t="str">
        <f>VLOOKUP(G1407,species.lookup!$A$2:$I$108,4,0)</f>
        <v>Acanthuridae</v>
      </c>
      <c r="N1407" t="str">
        <f>VLOOKUP(G1407,species.lookup!$A$2:$I$108,5,0)</f>
        <v>Herbivores</v>
      </c>
      <c r="O1407">
        <f>VLOOKUP(G1407,species.lookup!$A$2:$I$108,6,0)</f>
        <v>2.3699999999999999E-2</v>
      </c>
      <c r="P1407">
        <f>VLOOKUP(G1407,species.lookup!$A$2:$I$108,7,0)</f>
        <v>2.9752000000000001</v>
      </c>
      <c r="Q1407">
        <f t="shared" si="21"/>
        <v>7.7461166830267922</v>
      </c>
    </row>
    <row r="1408" spans="1:17" x14ac:dyDescent="0.2">
      <c r="A1408" s="32">
        <v>44144</v>
      </c>
      <c r="B1408" s="33">
        <v>0.58333333333333304</v>
      </c>
      <c r="C1408" t="s">
        <v>399</v>
      </c>
      <c r="D1408" t="s">
        <v>384</v>
      </c>
      <c r="E1408">
        <v>3</v>
      </c>
      <c r="F1408">
        <v>4.4000000000000004</v>
      </c>
      <c r="G1408" t="s">
        <v>30</v>
      </c>
      <c r="H1408">
        <v>5</v>
      </c>
      <c r="I1408">
        <v>1</v>
      </c>
      <c r="K1408" t="str">
        <f>VLOOKUP(G1408,species.lookup!$A$2:$I$108,2,0)</f>
        <v>Ocean Surgeonfish</v>
      </c>
      <c r="L1408" t="str">
        <f>VLOOKUP(G1408,species.lookup!$A$2:$I$108,3,0)</f>
        <v>Acanthurus bahianus</v>
      </c>
      <c r="M1408" t="str">
        <f>VLOOKUP(G1408,species.lookup!$A$2:$I$108,4,0)</f>
        <v>Acanthuridae</v>
      </c>
      <c r="N1408" t="str">
        <f>VLOOKUP(G1408,species.lookup!$A$2:$I$108,5,0)</f>
        <v>Herbivores</v>
      </c>
      <c r="O1408">
        <f>VLOOKUP(G1408,species.lookup!$A$2:$I$108,6,0)</f>
        <v>2.3699999999999999E-2</v>
      </c>
      <c r="P1408">
        <f>VLOOKUP(G1408,species.lookup!$A$2:$I$108,7,0)</f>
        <v>2.9752000000000001</v>
      </c>
      <c r="Q1408">
        <f t="shared" si="21"/>
        <v>2.846583337699113</v>
      </c>
    </row>
    <row r="1409" spans="1:17" x14ac:dyDescent="0.2">
      <c r="A1409" s="32">
        <v>44144</v>
      </c>
      <c r="B1409" s="33">
        <v>0.58333333333333304</v>
      </c>
      <c r="C1409" t="s">
        <v>399</v>
      </c>
      <c r="D1409" t="s">
        <v>384</v>
      </c>
      <c r="E1409">
        <v>3</v>
      </c>
      <c r="F1409">
        <v>4.4000000000000004</v>
      </c>
      <c r="G1409" t="s">
        <v>30</v>
      </c>
      <c r="H1409">
        <v>12</v>
      </c>
      <c r="I1409">
        <v>3</v>
      </c>
      <c r="K1409" t="str">
        <f>VLOOKUP(G1409,species.lookup!$A$2:$I$108,2,0)</f>
        <v>Ocean Surgeonfish</v>
      </c>
      <c r="L1409" t="str">
        <f>VLOOKUP(G1409,species.lookup!$A$2:$I$108,3,0)</f>
        <v>Acanthurus bahianus</v>
      </c>
      <c r="M1409" t="str">
        <f>VLOOKUP(G1409,species.lookup!$A$2:$I$108,4,0)</f>
        <v>Acanthuridae</v>
      </c>
      <c r="N1409" t="str">
        <f>VLOOKUP(G1409,species.lookup!$A$2:$I$108,5,0)</f>
        <v>Herbivores</v>
      </c>
      <c r="O1409">
        <f>VLOOKUP(G1409,species.lookup!$A$2:$I$108,6,0)</f>
        <v>2.3699999999999999E-2</v>
      </c>
      <c r="P1409">
        <f>VLOOKUP(G1409,species.lookup!$A$2:$I$108,7,0)</f>
        <v>2.9752000000000001</v>
      </c>
      <c r="Q1409">
        <f t="shared" si="21"/>
        <v>38.505998471352768</v>
      </c>
    </row>
    <row r="1410" spans="1:17" x14ac:dyDescent="0.2">
      <c r="A1410" s="32">
        <v>44144</v>
      </c>
      <c r="B1410" s="33">
        <v>0.58333333333333304</v>
      </c>
      <c r="C1410" t="s">
        <v>399</v>
      </c>
      <c r="D1410" t="s">
        <v>384</v>
      </c>
      <c r="E1410">
        <v>3</v>
      </c>
      <c r="F1410">
        <v>4.4000000000000004</v>
      </c>
      <c r="G1410" t="s">
        <v>30</v>
      </c>
      <c r="H1410">
        <v>15</v>
      </c>
      <c r="I1410">
        <v>1</v>
      </c>
      <c r="K1410" t="str">
        <f>VLOOKUP(G1410,species.lookup!$A$2:$I$108,2,0)</f>
        <v>Ocean Surgeonfish</v>
      </c>
      <c r="L1410" t="str">
        <f>VLOOKUP(G1410,species.lookup!$A$2:$I$108,3,0)</f>
        <v>Acanthurus bahianus</v>
      </c>
      <c r="M1410" t="str">
        <f>VLOOKUP(G1410,species.lookup!$A$2:$I$108,4,0)</f>
        <v>Acanthuridae</v>
      </c>
      <c r="N1410" t="str">
        <f>VLOOKUP(G1410,species.lookup!$A$2:$I$108,5,0)</f>
        <v>Herbivores</v>
      </c>
      <c r="O1410">
        <f>VLOOKUP(G1410,species.lookup!$A$2:$I$108,6,0)</f>
        <v>2.3699999999999999E-2</v>
      </c>
      <c r="P1410">
        <f>VLOOKUP(G1410,species.lookup!$A$2:$I$108,7,0)</f>
        <v>2.9752000000000001</v>
      </c>
      <c r="Q1410">
        <f t="shared" si="21"/>
        <v>74.791985048275095</v>
      </c>
    </row>
    <row r="1411" spans="1:17" x14ac:dyDescent="0.2">
      <c r="A1411" s="32">
        <v>44144</v>
      </c>
      <c r="B1411" s="33">
        <v>0.58333333333333304</v>
      </c>
      <c r="C1411" t="s">
        <v>399</v>
      </c>
      <c r="D1411" t="s">
        <v>384</v>
      </c>
      <c r="E1411">
        <v>3</v>
      </c>
      <c r="F1411">
        <v>4.4000000000000004</v>
      </c>
      <c r="G1411" t="s">
        <v>225</v>
      </c>
      <c r="H1411">
        <v>5</v>
      </c>
      <c r="I1411">
        <v>1</v>
      </c>
      <c r="K1411" t="str">
        <f>VLOOKUP(G1411,species.lookup!$A$2:$I$108,2,0)</f>
        <v>Hamlet spp.</v>
      </c>
      <c r="L1411" t="str">
        <f>VLOOKUP(G1411,species.lookup!$A$2:$I$108,3,0)</f>
        <v>Hypoplectrus puella</v>
      </c>
      <c r="M1411" t="str">
        <f>VLOOKUP(G1411,species.lookup!$A$2:$I$108,4,0)</f>
        <v>Serranidae</v>
      </c>
      <c r="N1411" t="str">
        <f>VLOOKUP(G1411,species.lookup!$A$2:$I$108,5,0)</f>
        <v>Carnivores</v>
      </c>
      <c r="O1411">
        <f>VLOOKUP(G1411,species.lookup!$A$2:$I$108,6,0)</f>
        <v>1.7780000000000001E-2</v>
      </c>
      <c r="P1411">
        <f>VLOOKUP(G1411,species.lookup!$A$2:$I$108,7,0)</f>
        <v>3.03</v>
      </c>
      <c r="Q1411">
        <f t="shared" ref="Q1411:Q1474" si="22">O1411*H1411^P1411</f>
        <v>2.3324420895012303</v>
      </c>
    </row>
    <row r="1412" spans="1:17" x14ac:dyDescent="0.2">
      <c r="A1412" s="32">
        <v>44144</v>
      </c>
      <c r="B1412" s="33">
        <v>0.58333333333333304</v>
      </c>
      <c r="C1412" t="s">
        <v>399</v>
      </c>
      <c r="D1412" t="s">
        <v>384</v>
      </c>
      <c r="E1412">
        <v>3</v>
      </c>
      <c r="F1412">
        <v>4.4000000000000004</v>
      </c>
      <c r="G1412" t="s">
        <v>343</v>
      </c>
      <c r="H1412">
        <v>10</v>
      </c>
      <c r="I1412">
        <v>1</v>
      </c>
      <c r="J1412" t="s">
        <v>385</v>
      </c>
      <c r="K1412" t="str">
        <f>VLOOKUP(G1412,species.lookup!$A$2:$I$108,2,0)</f>
        <v>Yellowtail parrotfish</v>
      </c>
      <c r="L1412" t="str">
        <f>VLOOKUP(G1412,species.lookup!$A$2:$I$108,3,0)</f>
        <v>Sparisoma rubiprinne</v>
      </c>
      <c r="M1412" t="str">
        <f>VLOOKUP(G1412,species.lookup!$A$2:$I$108,4,0)</f>
        <v>Scaridae</v>
      </c>
      <c r="N1412" t="str">
        <f>VLOOKUP(G1412,species.lookup!$A$2:$I$108,5,0)</f>
        <v>Herbivores</v>
      </c>
      <c r="O1412">
        <f>VLOOKUP(G1412,species.lookup!$A$2:$I$108,6,0)</f>
        <v>1.5599999999999999E-2</v>
      </c>
      <c r="P1412">
        <f>VLOOKUP(G1412,species.lookup!$A$2:$I$108,7,0)</f>
        <v>3.0640999999999998</v>
      </c>
      <c r="Q1412">
        <f t="shared" si="22"/>
        <v>18.081089601474428</v>
      </c>
    </row>
    <row r="1413" spans="1:17" x14ac:dyDescent="0.2">
      <c r="A1413" s="32">
        <v>44144</v>
      </c>
      <c r="B1413" s="33">
        <v>0.58333333333333304</v>
      </c>
      <c r="C1413" t="s">
        <v>399</v>
      </c>
      <c r="D1413" t="s">
        <v>384</v>
      </c>
      <c r="E1413">
        <v>3</v>
      </c>
      <c r="F1413">
        <v>4.4000000000000004</v>
      </c>
      <c r="G1413" t="s">
        <v>334</v>
      </c>
      <c r="H1413">
        <v>6</v>
      </c>
      <c r="I1413">
        <v>1</v>
      </c>
      <c r="J1413" t="s">
        <v>385</v>
      </c>
      <c r="K1413" t="str">
        <f>VLOOKUP(G1413,species.lookup!$A$2:$I$108,2,0)</f>
        <v>Redband Parrotfish</v>
      </c>
      <c r="L1413" t="str">
        <f>VLOOKUP(G1413,species.lookup!$A$2:$I$108,3,0)</f>
        <v>Sparisoma aurofrenatum</v>
      </c>
      <c r="M1413" t="str">
        <f>VLOOKUP(G1413,species.lookup!$A$2:$I$108,4,0)</f>
        <v>Scaridae</v>
      </c>
      <c r="N1413" t="str">
        <f>VLOOKUP(G1413,species.lookup!$A$2:$I$108,5,0)</f>
        <v>Herbivores</v>
      </c>
      <c r="O1413">
        <f>VLOOKUP(G1413,species.lookup!$A$2:$I$108,6,0)</f>
        <v>4.5999999999999999E-3</v>
      </c>
      <c r="P1413">
        <f>VLOOKUP(G1413,species.lookup!$A$2:$I$108,7,0)</f>
        <v>3.4291</v>
      </c>
      <c r="Q1413">
        <f t="shared" si="22"/>
        <v>2.1434644468897606</v>
      </c>
    </row>
    <row r="1414" spans="1:17" x14ac:dyDescent="0.2">
      <c r="A1414" s="32">
        <v>44144</v>
      </c>
      <c r="B1414" s="33">
        <v>0.58333333333333304</v>
      </c>
      <c r="C1414" t="s">
        <v>399</v>
      </c>
      <c r="D1414" t="s">
        <v>384</v>
      </c>
      <c r="E1414">
        <v>3</v>
      </c>
      <c r="F1414">
        <v>4.4000000000000004</v>
      </c>
      <c r="G1414" t="s">
        <v>334</v>
      </c>
      <c r="H1414">
        <v>4</v>
      </c>
      <c r="I1414">
        <v>1</v>
      </c>
      <c r="J1414" t="s">
        <v>385</v>
      </c>
      <c r="K1414" t="str">
        <f>VLOOKUP(G1414,species.lookup!$A$2:$I$108,2,0)</f>
        <v>Redband Parrotfish</v>
      </c>
      <c r="L1414" t="str">
        <f>VLOOKUP(G1414,species.lookup!$A$2:$I$108,3,0)</f>
        <v>Sparisoma aurofrenatum</v>
      </c>
      <c r="M1414" t="str">
        <f>VLOOKUP(G1414,species.lookup!$A$2:$I$108,4,0)</f>
        <v>Scaridae</v>
      </c>
      <c r="N1414" t="str">
        <f>VLOOKUP(G1414,species.lookup!$A$2:$I$108,5,0)</f>
        <v>Herbivores</v>
      </c>
      <c r="O1414">
        <f>VLOOKUP(G1414,species.lookup!$A$2:$I$108,6,0)</f>
        <v>4.5999999999999999E-3</v>
      </c>
      <c r="P1414">
        <f>VLOOKUP(G1414,species.lookup!$A$2:$I$108,7,0)</f>
        <v>3.4291</v>
      </c>
      <c r="Q1414">
        <f t="shared" si="22"/>
        <v>0.53368100802107599</v>
      </c>
    </row>
    <row r="1415" spans="1:17" x14ac:dyDescent="0.2">
      <c r="A1415" s="32">
        <v>44144</v>
      </c>
      <c r="B1415" s="33">
        <v>0.58333333333333304</v>
      </c>
      <c r="C1415" t="s">
        <v>399</v>
      </c>
      <c r="D1415" t="s">
        <v>384</v>
      </c>
      <c r="E1415">
        <v>3</v>
      </c>
      <c r="F1415">
        <v>4.4000000000000004</v>
      </c>
      <c r="G1415" t="s">
        <v>346</v>
      </c>
      <c r="H1415">
        <v>3</v>
      </c>
      <c r="I1415">
        <v>1</v>
      </c>
      <c r="J1415" t="s">
        <v>385</v>
      </c>
      <c r="K1415" t="str">
        <f>VLOOKUP(G1415,species.lookup!$A$2:$I$108,2,0)</f>
        <v>Stoplight Parrotfish</v>
      </c>
      <c r="L1415" t="str">
        <f>VLOOKUP(G1415,species.lookup!$A$2:$I$108,3,0)</f>
        <v>Sparisoma viride</v>
      </c>
      <c r="M1415" t="str">
        <f>VLOOKUP(G1415,species.lookup!$A$2:$I$108,4,0)</f>
        <v>Scaridae</v>
      </c>
      <c r="N1415" t="str">
        <f>VLOOKUP(G1415,species.lookup!$A$2:$I$108,5,0)</f>
        <v>Herbivores</v>
      </c>
      <c r="O1415">
        <f>VLOOKUP(G1415,species.lookup!$A$2:$I$108,6,0)</f>
        <v>2.5000000000000001E-2</v>
      </c>
      <c r="P1415">
        <f>VLOOKUP(G1415,species.lookup!$A$2:$I$108,7,0)</f>
        <v>2.9214000000000002</v>
      </c>
      <c r="Q1415">
        <f t="shared" si="22"/>
        <v>0.61915878909606581</v>
      </c>
    </row>
    <row r="1416" spans="1:17" x14ac:dyDescent="0.2">
      <c r="A1416" s="32">
        <v>44144</v>
      </c>
      <c r="B1416" s="33">
        <v>0.58333333333333304</v>
      </c>
      <c r="C1416" t="s">
        <v>399</v>
      </c>
      <c r="D1416" t="s">
        <v>384</v>
      </c>
      <c r="E1416">
        <v>3</v>
      </c>
      <c r="F1416">
        <v>4.4000000000000004</v>
      </c>
      <c r="G1416" t="s">
        <v>346</v>
      </c>
      <c r="H1416">
        <v>7</v>
      </c>
      <c r="I1416">
        <v>1</v>
      </c>
      <c r="J1416" t="s">
        <v>385</v>
      </c>
      <c r="K1416" t="str">
        <f>VLOOKUP(G1416,species.lookup!$A$2:$I$108,2,0)</f>
        <v>Stoplight Parrotfish</v>
      </c>
      <c r="L1416" t="str">
        <f>VLOOKUP(G1416,species.lookup!$A$2:$I$108,3,0)</f>
        <v>Sparisoma viride</v>
      </c>
      <c r="M1416" t="str">
        <f>VLOOKUP(G1416,species.lookup!$A$2:$I$108,4,0)</f>
        <v>Scaridae</v>
      </c>
      <c r="N1416" t="str">
        <f>VLOOKUP(G1416,species.lookup!$A$2:$I$108,5,0)</f>
        <v>Herbivores</v>
      </c>
      <c r="O1416">
        <f>VLOOKUP(G1416,species.lookup!$A$2:$I$108,6,0)</f>
        <v>2.5000000000000001E-2</v>
      </c>
      <c r="P1416">
        <f>VLOOKUP(G1416,species.lookup!$A$2:$I$108,7,0)</f>
        <v>2.9214000000000002</v>
      </c>
      <c r="Q1416">
        <f t="shared" si="22"/>
        <v>7.3588410575586884</v>
      </c>
    </row>
    <row r="1417" spans="1:17" x14ac:dyDescent="0.2">
      <c r="A1417" s="32">
        <v>44144</v>
      </c>
      <c r="B1417" s="33">
        <v>0.58333333333333304</v>
      </c>
      <c r="C1417" t="s">
        <v>399</v>
      </c>
      <c r="D1417" t="s">
        <v>384</v>
      </c>
      <c r="E1417">
        <v>3</v>
      </c>
      <c r="F1417">
        <v>4.4000000000000004</v>
      </c>
      <c r="G1417" t="s">
        <v>324</v>
      </c>
      <c r="H1417">
        <v>9</v>
      </c>
      <c r="I1417">
        <v>1</v>
      </c>
      <c r="J1417" t="s">
        <v>385</v>
      </c>
      <c r="K1417" t="str">
        <f>VLOOKUP(G1417,species.lookup!$A$2:$I$108,2,0)</f>
        <v>Queen Parrotfish</v>
      </c>
      <c r="L1417" t="str">
        <f>VLOOKUP(G1417,species.lookup!$A$2:$I$108,3,0)</f>
        <v>Scarus vetula</v>
      </c>
      <c r="M1417" t="str">
        <f>VLOOKUP(G1417,species.lookup!$A$2:$I$108,4,0)</f>
        <v>Scaridae</v>
      </c>
      <c r="N1417" t="str">
        <f>VLOOKUP(G1417,species.lookup!$A$2:$I$108,5,0)</f>
        <v>Herbivores</v>
      </c>
      <c r="O1417">
        <f>VLOOKUP(G1417,species.lookup!$A$2:$I$108,6,0)</f>
        <v>2.5000000000000001E-2</v>
      </c>
      <c r="P1417">
        <f>VLOOKUP(G1417,species.lookup!$A$2:$I$108,7,0)</f>
        <v>2.9214000000000002</v>
      </c>
      <c r="Q1417">
        <f t="shared" si="22"/>
        <v>15.334304244596257</v>
      </c>
    </row>
    <row r="1418" spans="1:17" x14ac:dyDescent="0.2">
      <c r="A1418" s="32">
        <v>44144</v>
      </c>
      <c r="B1418" s="33">
        <v>0.58333333333333304</v>
      </c>
      <c r="C1418" t="s">
        <v>399</v>
      </c>
      <c r="D1418" t="s">
        <v>384</v>
      </c>
      <c r="E1418">
        <v>3</v>
      </c>
      <c r="F1418">
        <v>4.4000000000000004</v>
      </c>
      <c r="G1418" t="s">
        <v>324</v>
      </c>
      <c r="H1418">
        <v>5</v>
      </c>
      <c r="I1418">
        <v>3</v>
      </c>
      <c r="J1418" t="s">
        <v>385</v>
      </c>
      <c r="K1418" t="str">
        <f>VLOOKUP(G1418,species.lookup!$A$2:$I$108,2,0)</f>
        <v>Queen Parrotfish</v>
      </c>
      <c r="L1418" t="str">
        <f>VLOOKUP(G1418,species.lookup!$A$2:$I$108,3,0)</f>
        <v>Scarus vetula</v>
      </c>
      <c r="M1418" t="str">
        <f>VLOOKUP(G1418,species.lookup!$A$2:$I$108,4,0)</f>
        <v>Scaridae</v>
      </c>
      <c r="N1418" t="str">
        <f>VLOOKUP(G1418,species.lookup!$A$2:$I$108,5,0)</f>
        <v>Herbivores</v>
      </c>
      <c r="O1418">
        <f>VLOOKUP(G1418,species.lookup!$A$2:$I$108,6,0)</f>
        <v>2.5000000000000001E-2</v>
      </c>
      <c r="P1418">
        <f>VLOOKUP(G1418,species.lookup!$A$2:$I$108,7,0)</f>
        <v>2.9214000000000002</v>
      </c>
      <c r="Q1418">
        <f t="shared" si="22"/>
        <v>2.7536642058777425</v>
      </c>
    </row>
    <row r="1419" spans="1:17" x14ac:dyDescent="0.2">
      <c r="A1419" s="32">
        <v>44144</v>
      </c>
      <c r="B1419" s="33">
        <v>0.58333333333333304</v>
      </c>
      <c r="C1419" t="s">
        <v>399</v>
      </c>
      <c r="D1419" t="s">
        <v>384</v>
      </c>
      <c r="E1419">
        <v>3</v>
      </c>
      <c r="F1419">
        <v>4.4000000000000004</v>
      </c>
      <c r="G1419" t="s">
        <v>324</v>
      </c>
      <c r="H1419">
        <v>3</v>
      </c>
      <c r="I1419">
        <v>5</v>
      </c>
      <c r="J1419" t="s">
        <v>385</v>
      </c>
      <c r="K1419" t="str">
        <f>VLOOKUP(G1419,species.lookup!$A$2:$I$108,2,0)</f>
        <v>Queen Parrotfish</v>
      </c>
      <c r="L1419" t="str">
        <f>VLOOKUP(G1419,species.lookup!$A$2:$I$108,3,0)</f>
        <v>Scarus vetula</v>
      </c>
      <c r="M1419" t="str">
        <f>VLOOKUP(G1419,species.lookup!$A$2:$I$108,4,0)</f>
        <v>Scaridae</v>
      </c>
      <c r="N1419" t="str">
        <f>VLOOKUP(G1419,species.lookup!$A$2:$I$108,5,0)</f>
        <v>Herbivores</v>
      </c>
      <c r="O1419">
        <f>VLOOKUP(G1419,species.lookup!$A$2:$I$108,6,0)</f>
        <v>2.5000000000000001E-2</v>
      </c>
      <c r="P1419">
        <f>VLOOKUP(G1419,species.lookup!$A$2:$I$108,7,0)</f>
        <v>2.9214000000000002</v>
      </c>
      <c r="Q1419">
        <f t="shared" si="22"/>
        <v>0.61915878909606581</v>
      </c>
    </row>
    <row r="1420" spans="1:17" x14ac:dyDescent="0.2">
      <c r="A1420" s="32">
        <v>44144</v>
      </c>
      <c r="B1420" s="33">
        <v>0.58333333333333304</v>
      </c>
      <c r="C1420" t="s">
        <v>399</v>
      </c>
      <c r="D1420" t="s">
        <v>384</v>
      </c>
      <c r="E1420">
        <v>3</v>
      </c>
      <c r="F1420">
        <v>4.4000000000000004</v>
      </c>
      <c r="G1420" t="s">
        <v>324</v>
      </c>
      <c r="H1420">
        <v>4</v>
      </c>
      <c r="I1420">
        <v>2</v>
      </c>
      <c r="J1420" t="s">
        <v>385</v>
      </c>
      <c r="K1420" t="str">
        <f>VLOOKUP(G1420,species.lookup!$A$2:$I$108,2,0)</f>
        <v>Queen Parrotfish</v>
      </c>
      <c r="L1420" t="str">
        <f>VLOOKUP(G1420,species.lookup!$A$2:$I$108,3,0)</f>
        <v>Scarus vetula</v>
      </c>
      <c r="M1420" t="str">
        <f>VLOOKUP(G1420,species.lookup!$A$2:$I$108,4,0)</f>
        <v>Scaridae</v>
      </c>
      <c r="N1420" t="str">
        <f>VLOOKUP(G1420,species.lookup!$A$2:$I$108,5,0)</f>
        <v>Herbivores</v>
      </c>
      <c r="O1420">
        <f>VLOOKUP(G1420,species.lookup!$A$2:$I$108,6,0)</f>
        <v>2.5000000000000001E-2</v>
      </c>
      <c r="P1420">
        <f>VLOOKUP(G1420,species.lookup!$A$2:$I$108,7,0)</f>
        <v>2.9214000000000002</v>
      </c>
      <c r="Q1420">
        <f t="shared" si="22"/>
        <v>1.4348221330880631</v>
      </c>
    </row>
    <row r="1421" spans="1:17" x14ac:dyDescent="0.2">
      <c r="A1421" s="32">
        <v>44144</v>
      </c>
      <c r="B1421" s="33">
        <v>0.58333333333333304</v>
      </c>
      <c r="C1421" t="s">
        <v>399</v>
      </c>
      <c r="D1421" t="s">
        <v>384</v>
      </c>
      <c r="E1421">
        <v>3</v>
      </c>
      <c r="F1421">
        <v>4.4000000000000004</v>
      </c>
      <c r="G1421" t="s">
        <v>191</v>
      </c>
      <c r="H1421">
        <v>8</v>
      </c>
      <c r="I1421">
        <v>1</v>
      </c>
      <c r="K1421" t="str">
        <f>VLOOKUP(G1421,species.lookup!$A$2:$I$108,2,0)</f>
        <v>Slippery Dick</v>
      </c>
      <c r="L1421" t="str">
        <f>VLOOKUP(G1421,species.lookup!$A$2:$I$108,3,0)</f>
        <v>Halichoeres bivittatus</v>
      </c>
      <c r="M1421" t="str">
        <f>VLOOKUP(G1421,species.lookup!$A$2:$I$108,4,0)</f>
        <v>Labridae</v>
      </c>
      <c r="N1421" t="str">
        <f>VLOOKUP(G1421,species.lookup!$A$2:$I$108,5,0)</f>
        <v>Carnivores</v>
      </c>
      <c r="O1421">
        <f>VLOOKUP(G1421,species.lookup!$A$2:$I$108,6,0)</f>
        <v>9.3299999999999998E-3</v>
      </c>
      <c r="P1421">
        <f>VLOOKUP(G1421,species.lookup!$A$2:$I$108,7,0)</f>
        <v>3.06</v>
      </c>
      <c r="Q1421">
        <f t="shared" si="22"/>
        <v>5.4117410047026144</v>
      </c>
    </row>
    <row r="1422" spans="1:17" x14ac:dyDescent="0.2">
      <c r="A1422" s="32">
        <v>44144</v>
      </c>
      <c r="B1422" s="33">
        <v>0.58333333333333304</v>
      </c>
      <c r="C1422" t="s">
        <v>399</v>
      </c>
      <c r="D1422" t="s">
        <v>384</v>
      </c>
      <c r="E1422">
        <v>3</v>
      </c>
      <c r="F1422">
        <v>4.4000000000000004</v>
      </c>
      <c r="G1422" t="s">
        <v>191</v>
      </c>
      <c r="H1422">
        <v>10</v>
      </c>
      <c r="I1422">
        <v>1</v>
      </c>
      <c r="K1422" t="str">
        <f>VLOOKUP(G1422,species.lookup!$A$2:$I$108,2,0)</f>
        <v>Slippery Dick</v>
      </c>
      <c r="L1422" t="str">
        <f>VLOOKUP(G1422,species.lookup!$A$2:$I$108,3,0)</f>
        <v>Halichoeres bivittatus</v>
      </c>
      <c r="M1422" t="str">
        <f>VLOOKUP(G1422,species.lookup!$A$2:$I$108,4,0)</f>
        <v>Labridae</v>
      </c>
      <c r="N1422" t="str">
        <f>VLOOKUP(G1422,species.lookup!$A$2:$I$108,5,0)</f>
        <v>Carnivores</v>
      </c>
      <c r="O1422">
        <f>VLOOKUP(G1422,species.lookup!$A$2:$I$108,6,0)</f>
        <v>9.3299999999999998E-3</v>
      </c>
      <c r="P1422">
        <f>VLOOKUP(G1422,species.lookup!$A$2:$I$108,7,0)</f>
        <v>3.06</v>
      </c>
      <c r="Q1422">
        <f t="shared" si="22"/>
        <v>10.712273288565926</v>
      </c>
    </row>
    <row r="1423" spans="1:17" x14ac:dyDescent="0.2">
      <c r="A1423" s="32">
        <v>44144</v>
      </c>
      <c r="B1423" s="33">
        <v>0.58333333333333304</v>
      </c>
      <c r="C1423" t="s">
        <v>399</v>
      </c>
      <c r="D1423" t="s">
        <v>384</v>
      </c>
      <c r="E1423">
        <v>3</v>
      </c>
      <c r="F1423">
        <v>4.4000000000000004</v>
      </c>
      <c r="G1423" t="s">
        <v>191</v>
      </c>
      <c r="H1423">
        <v>6</v>
      </c>
      <c r="I1423">
        <v>1</v>
      </c>
      <c r="K1423" t="str">
        <f>VLOOKUP(G1423,species.lookup!$A$2:$I$108,2,0)</f>
        <v>Slippery Dick</v>
      </c>
      <c r="L1423" t="str">
        <f>VLOOKUP(G1423,species.lookup!$A$2:$I$108,3,0)</f>
        <v>Halichoeres bivittatus</v>
      </c>
      <c r="M1423" t="str">
        <f>VLOOKUP(G1423,species.lookup!$A$2:$I$108,4,0)</f>
        <v>Labridae</v>
      </c>
      <c r="N1423" t="str">
        <f>VLOOKUP(G1423,species.lookup!$A$2:$I$108,5,0)</f>
        <v>Carnivores</v>
      </c>
      <c r="O1423">
        <f>VLOOKUP(G1423,species.lookup!$A$2:$I$108,6,0)</f>
        <v>9.3299999999999998E-3</v>
      </c>
      <c r="P1423">
        <f>VLOOKUP(G1423,species.lookup!$A$2:$I$108,7,0)</f>
        <v>3.06</v>
      </c>
      <c r="Q1423">
        <f t="shared" si="22"/>
        <v>2.2440083567938895</v>
      </c>
    </row>
    <row r="1424" spans="1:17" x14ac:dyDescent="0.2">
      <c r="A1424" s="32">
        <v>44144</v>
      </c>
      <c r="B1424" s="33">
        <v>0.58333333333333304</v>
      </c>
      <c r="C1424" t="s">
        <v>399</v>
      </c>
      <c r="D1424" t="s">
        <v>384</v>
      </c>
      <c r="E1424">
        <v>3</v>
      </c>
      <c r="F1424">
        <v>4.4000000000000004</v>
      </c>
      <c r="G1424" t="s">
        <v>194</v>
      </c>
      <c r="H1424">
        <v>9</v>
      </c>
      <c r="I1424">
        <v>1</v>
      </c>
      <c r="K1424" t="str">
        <f>VLOOKUP(G1424,species.lookup!$A$2:$I$108,2,0)</f>
        <v>Yellowhead Wrasse</v>
      </c>
      <c r="L1424" t="str">
        <f>VLOOKUP(G1424,species.lookup!$A$2:$I$108,3,0)</f>
        <v>Halichoeres garnoti</v>
      </c>
      <c r="M1424" t="str">
        <f>VLOOKUP(G1424,species.lookup!$A$2:$I$108,4,0)</f>
        <v>Labridae</v>
      </c>
      <c r="N1424" t="str">
        <f>VLOOKUP(G1424,species.lookup!$A$2:$I$108,5,0)</f>
        <v>Carnivores</v>
      </c>
      <c r="O1424">
        <f>VLOOKUP(G1424,species.lookup!$A$2:$I$108,6,0)</f>
        <v>0.01</v>
      </c>
      <c r="P1424">
        <f>VLOOKUP(G1424,species.lookup!$A$2:$I$108,7,0)</f>
        <v>3.13</v>
      </c>
      <c r="Q1424">
        <f t="shared" si="22"/>
        <v>9.7001635003578457</v>
      </c>
    </row>
    <row r="1425" spans="1:17" x14ac:dyDescent="0.2">
      <c r="A1425" s="32">
        <v>44144</v>
      </c>
      <c r="B1425" s="33">
        <v>0.58333333333333304</v>
      </c>
      <c r="C1425" t="s">
        <v>399</v>
      </c>
      <c r="D1425" t="s">
        <v>384</v>
      </c>
      <c r="E1425">
        <v>3</v>
      </c>
      <c r="F1425">
        <v>4.4000000000000004</v>
      </c>
      <c r="G1425" t="s">
        <v>194</v>
      </c>
      <c r="H1425">
        <v>12</v>
      </c>
      <c r="I1425">
        <v>1</v>
      </c>
      <c r="K1425" t="str">
        <f>VLOOKUP(G1425,species.lookup!$A$2:$I$108,2,0)</f>
        <v>Yellowhead Wrasse</v>
      </c>
      <c r="L1425" t="str">
        <f>VLOOKUP(G1425,species.lookup!$A$2:$I$108,3,0)</f>
        <v>Halichoeres garnoti</v>
      </c>
      <c r="M1425" t="str">
        <f>VLOOKUP(G1425,species.lookup!$A$2:$I$108,4,0)</f>
        <v>Labridae</v>
      </c>
      <c r="N1425" t="str">
        <f>VLOOKUP(G1425,species.lookup!$A$2:$I$108,5,0)</f>
        <v>Carnivores</v>
      </c>
      <c r="O1425">
        <f>VLOOKUP(G1425,species.lookup!$A$2:$I$108,6,0)</f>
        <v>0.01</v>
      </c>
      <c r="P1425">
        <f>VLOOKUP(G1425,species.lookup!$A$2:$I$108,7,0)</f>
        <v>3.13</v>
      </c>
      <c r="Q1425">
        <f t="shared" si="22"/>
        <v>23.869169040031956</v>
      </c>
    </row>
    <row r="1426" spans="1:17" x14ac:dyDescent="0.2">
      <c r="A1426" s="32">
        <v>44144</v>
      </c>
      <c r="B1426" s="33">
        <v>0.58333333333333304</v>
      </c>
      <c r="C1426" t="s">
        <v>399</v>
      </c>
      <c r="D1426" t="s">
        <v>384</v>
      </c>
      <c r="E1426">
        <v>3</v>
      </c>
      <c r="F1426">
        <v>4.4000000000000004</v>
      </c>
      <c r="G1426" t="s">
        <v>39</v>
      </c>
      <c r="H1426">
        <v>17</v>
      </c>
      <c r="I1426">
        <v>1</v>
      </c>
      <c r="K1426" t="str">
        <f>VLOOKUP(G1426,species.lookup!$A$2:$I$108,2,0)</f>
        <v>Blue Tang</v>
      </c>
      <c r="L1426" t="str">
        <f>VLOOKUP(G1426,species.lookup!$A$2:$I$108,3,0)</f>
        <v>Acanthurus coeruleus</v>
      </c>
      <c r="M1426" t="str">
        <f>VLOOKUP(G1426,species.lookup!$A$2:$I$108,4,0)</f>
        <v>Acanthuridae</v>
      </c>
      <c r="N1426" t="str">
        <f>VLOOKUP(G1426,species.lookup!$A$2:$I$108,5,0)</f>
        <v>Herbivores</v>
      </c>
      <c r="O1426">
        <f>VLOOKUP(G1426,species.lookup!$A$2:$I$108,6,0)</f>
        <v>4.1500000000000002E-2</v>
      </c>
      <c r="P1426">
        <f>VLOOKUP(G1426,species.lookup!$A$2:$I$108,7,0)</f>
        <v>2.8346</v>
      </c>
      <c r="Q1426">
        <f t="shared" si="22"/>
        <v>127.60820780292163</v>
      </c>
    </row>
    <row r="1427" spans="1:17" x14ac:dyDescent="0.2">
      <c r="A1427" s="32">
        <v>44144</v>
      </c>
      <c r="B1427" s="33">
        <v>0.58333333333333304</v>
      </c>
      <c r="C1427" t="s">
        <v>399</v>
      </c>
      <c r="D1427" t="s">
        <v>384</v>
      </c>
      <c r="E1427">
        <v>3</v>
      </c>
      <c r="F1427">
        <v>4.4000000000000004</v>
      </c>
      <c r="G1427" t="s">
        <v>39</v>
      </c>
      <c r="H1427">
        <v>3</v>
      </c>
      <c r="I1427">
        <v>1</v>
      </c>
      <c r="K1427" t="str">
        <f>VLOOKUP(G1427,species.lookup!$A$2:$I$108,2,0)</f>
        <v>Blue Tang</v>
      </c>
      <c r="L1427" t="str">
        <f>VLOOKUP(G1427,species.lookup!$A$2:$I$108,3,0)</f>
        <v>Acanthurus coeruleus</v>
      </c>
      <c r="M1427" t="str">
        <f>VLOOKUP(G1427,species.lookup!$A$2:$I$108,4,0)</f>
        <v>Acanthuridae</v>
      </c>
      <c r="N1427" t="str">
        <f>VLOOKUP(G1427,species.lookup!$A$2:$I$108,5,0)</f>
        <v>Herbivores</v>
      </c>
      <c r="O1427">
        <f>VLOOKUP(G1427,species.lookup!$A$2:$I$108,6,0)</f>
        <v>4.1500000000000002E-2</v>
      </c>
      <c r="P1427">
        <f>VLOOKUP(G1427,species.lookup!$A$2:$I$108,7,0)</f>
        <v>2.8346</v>
      </c>
      <c r="Q1427">
        <f t="shared" si="22"/>
        <v>0.93432077429463178</v>
      </c>
    </row>
    <row r="1428" spans="1:17" x14ac:dyDescent="0.2">
      <c r="A1428" s="32">
        <v>44144</v>
      </c>
      <c r="B1428" s="33">
        <v>0.58333333333333304</v>
      </c>
      <c r="C1428" t="s">
        <v>399</v>
      </c>
      <c r="D1428" t="s">
        <v>384</v>
      </c>
      <c r="E1428">
        <v>3</v>
      </c>
      <c r="F1428">
        <v>4.4000000000000004</v>
      </c>
      <c r="G1428" t="s">
        <v>197</v>
      </c>
      <c r="H1428">
        <v>8</v>
      </c>
      <c r="I1428">
        <v>1</v>
      </c>
      <c r="K1428" t="str">
        <f>VLOOKUP(G1428,species.lookup!$A$2:$I$108,2,0)</f>
        <v>Clown Wrasse</v>
      </c>
      <c r="L1428" t="str">
        <f>VLOOKUP(G1428,species.lookup!$A$2:$I$108,3,0)</f>
        <v>Halichoeres maculipinna </v>
      </c>
      <c r="M1428" t="str">
        <f>VLOOKUP(G1428,species.lookup!$A$2:$I$108,4,0)</f>
        <v>Labridae</v>
      </c>
      <c r="N1428" t="str">
        <f>VLOOKUP(G1428,species.lookup!$A$2:$I$108,5,0)</f>
        <v>Carnivores</v>
      </c>
      <c r="O1428">
        <f>VLOOKUP(G1428,species.lookup!$A$2:$I$108,6,0)</f>
        <v>1.047E-2</v>
      </c>
      <c r="P1428">
        <f>VLOOKUP(G1428,species.lookup!$A$2:$I$108,7,0)</f>
        <v>3.2</v>
      </c>
      <c r="Q1428">
        <f t="shared" si="22"/>
        <v>8.1252108550983007</v>
      </c>
    </row>
    <row r="1429" spans="1:17" x14ac:dyDescent="0.2">
      <c r="A1429" s="32">
        <v>44144</v>
      </c>
      <c r="B1429" s="33">
        <v>0.58333333333333304</v>
      </c>
      <c r="C1429" t="s">
        <v>399</v>
      </c>
      <c r="D1429" t="s">
        <v>384</v>
      </c>
      <c r="E1429">
        <v>3</v>
      </c>
      <c r="F1429">
        <v>4.4000000000000004</v>
      </c>
      <c r="G1429" t="s">
        <v>318</v>
      </c>
      <c r="H1429">
        <v>12</v>
      </c>
      <c r="I1429">
        <v>1</v>
      </c>
      <c r="J1429" t="s">
        <v>386</v>
      </c>
      <c r="K1429" t="str">
        <f>VLOOKUP(G1429,species.lookup!$A$2:$I$108,2,0)</f>
        <v>Striped Parrotfish</v>
      </c>
      <c r="L1429" t="str">
        <f>VLOOKUP(G1429,species.lookup!$A$2:$I$108,3,0)</f>
        <v>Scarus iserti</v>
      </c>
      <c r="M1429" t="str">
        <f>VLOOKUP(G1429,species.lookup!$A$2:$I$108,4,0)</f>
        <v>Scaridae</v>
      </c>
      <c r="N1429" t="str">
        <f>VLOOKUP(G1429,species.lookup!$A$2:$I$108,5,0)</f>
        <v>Herbivores</v>
      </c>
      <c r="O1429">
        <f>VLOOKUP(G1429,species.lookup!$A$2:$I$108,6,0)</f>
        <v>1.47E-2</v>
      </c>
      <c r="P1429">
        <f>VLOOKUP(G1429,species.lookup!$A$2:$I$108,7,0)</f>
        <v>3.0548000000000002</v>
      </c>
      <c r="Q1429">
        <f t="shared" si="22"/>
        <v>29.107184931818338</v>
      </c>
    </row>
    <row r="1430" spans="1:17" x14ac:dyDescent="0.2">
      <c r="A1430" s="32">
        <v>44144</v>
      </c>
      <c r="B1430" s="33">
        <v>0.58333333333333304</v>
      </c>
      <c r="C1430" t="s">
        <v>399</v>
      </c>
      <c r="D1430" t="s">
        <v>384</v>
      </c>
      <c r="E1430">
        <v>3</v>
      </c>
      <c r="F1430">
        <v>4.4000000000000004</v>
      </c>
      <c r="G1430" t="s">
        <v>362</v>
      </c>
      <c r="H1430">
        <v>3</v>
      </c>
      <c r="I1430">
        <v>1</v>
      </c>
      <c r="K1430" t="str">
        <f>VLOOKUP(G1430,species.lookup!$A$2:$I$108,2,0)</f>
        <v>Bicolour Damselfish</v>
      </c>
      <c r="L1430" t="str">
        <f>VLOOKUP(G1430,species.lookup!$A$2:$I$108,3,0)</f>
        <v>Stegastes partitus</v>
      </c>
      <c r="M1430" t="str">
        <f>VLOOKUP(G1430,species.lookup!$A$2:$I$108,4,0)</f>
        <v>Pomacentridae</v>
      </c>
      <c r="N1430" t="str">
        <f>VLOOKUP(G1430,species.lookup!$A$2:$I$108,5,0)</f>
        <v>Herbivores</v>
      </c>
      <c r="O1430">
        <f>VLOOKUP(G1430,species.lookup!$A$2:$I$108,6,0)</f>
        <v>1.4789999999999999E-2</v>
      </c>
      <c r="P1430">
        <f>VLOOKUP(G1430,species.lookup!$A$2:$I$108,7,0)</f>
        <v>3.01</v>
      </c>
      <c r="Q1430">
        <f t="shared" si="22"/>
        <v>0.40374127549154315</v>
      </c>
    </row>
    <row r="1431" spans="1:17" x14ac:dyDescent="0.2">
      <c r="A1431" s="32">
        <v>44144</v>
      </c>
      <c r="B1431" s="33">
        <v>0.58333333333333304</v>
      </c>
      <c r="C1431" t="s">
        <v>399</v>
      </c>
      <c r="D1431" t="s">
        <v>384</v>
      </c>
      <c r="E1431">
        <v>3</v>
      </c>
      <c r="F1431">
        <v>4.4000000000000004</v>
      </c>
      <c r="G1431" t="s">
        <v>374</v>
      </c>
      <c r="H1431">
        <v>3</v>
      </c>
      <c r="I1431">
        <v>2</v>
      </c>
      <c r="K1431" t="str">
        <f>VLOOKUP(G1431,species.lookup!$A$2:$I$108,2,0)</f>
        <v>Bluehead Wrasse</v>
      </c>
      <c r="L1431" t="str">
        <f>VLOOKUP(G1431,species.lookup!$A$2:$I$108,3,0)</f>
        <v>Thalassoma bifasciatum</v>
      </c>
      <c r="M1431" t="str">
        <f>VLOOKUP(G1431,species.lookup!$A$2:$I$108,4,0)</f>
        <v>Labridae</v>
      </c>
      <c r="N1431" t="str">
        <f>VLOOKUP(G1431,species.lookup!$A$2:$I$108,5,0)</f>
        <v>Carnivores</v>
      </c>
      <c r="O1431">
        <f>VLOOKUP(G1431,species.lookup!$A$2:$I$108,6,0)</f>
        <v>8.9099999999999995E-3</v>
      </c>
      <c r="P1431">
        <f>VLOOKUP(G1431,species.lookup!$A$2:$I$108,7,0)</f>
        <v>3.01</v>
      </c>
      <c r="Q1431">
        <f t="shared" si="22"/>
        <v>0.24322750267948948</v>
      </c>
    </row>
    <row r="1432" spans="1:17" x14ac:dyDescent="0.2">
      <c r="A1432" s="32">
        <v>44144</v>
      </c>
      <c r="B1432" s="33">
        <v>0.58333333333333304</v>
      </c>
      <c r="C1432" t="s">
        <v>399</v>
      </c>
      <c r="D1432" t="s">
        <v>384</v>
      </c>
      <c r="E1432">
        <v>3</v>
      </c>
      <c r="F1432">
        <v>4.4000000000000004</v>
      </c>
      <c r="G1432" t="s">
        <v>374</v>
      </c>
      <c r="H1432">
        <v>5</v>
      </c>
      <c r="I1432">
        <v>2</v>
      </c>
      <c r="K1432" t="str">
        <f>VLOOKUP(G1432,species.lookup!$A$2:$I$108,2,0)</f>
        <v>Bluehead Wrasse</v>
      </c>
      <c r="L1432" t="str">
        <f>VLOOKUP(G1432,species.lookup!$A$2:$I$108,3,0)</f>
        <v>Thalassoma bifasciatum</v>
      </c>
      <c r="M1432" t="str">
        <f>VLOOKUP(G1432,species.lookup!$A$2:$I$108,4,0)</f>
        <v>Labridae</v>
      </c>
      <c r="N1432" t="str">
        <f>VLOOKUP(G1432,species.lookup!$A$2:$I$108,5,0)</f>
        <v>Carnivores</v>
      </c>
      <c r="O1432">
        <f>VLOOKUP(G1432,species.lookup!$A$2:$I$108,6,0)</f>
        <v>8.9099999999999995E-3</v>
      </c>
      <c r="P1432">
        <f>VLOOKUP(G1432,species.lookup!$A$2:$I$108,7,0)</f>
        <v>3.01</v>
      </c>
      <c r="Q1432">
        <f t="shared" si="22"/>
        <v>1.1318201385239828</v>
      </c>
    </row>
    <row r="1433" spans="1:17" x14ac:dyDescent="0.2">
      <c r="A1433" s="32">
        <v>44144</v>
      </c>
      <c r="B1433" s="33">
        <v>0.58333333333333304</v>
      </c>
      <c r="C1433" t="s">
        <v>399</v>
      </c>
      <c r="D1433" t="s">
        <v>384</v>
      </c>
      <c r="E1433">
        <v>4</v>
      </c>
      <c r="F1433">
        <v>6.1</v>
      </c>
      <c r="G1433" t="s">
        <v>111</v>
      </c>
      <c r="H1433">
        <v>5</v>
      </c>
      <c r="I1433">
        <v>1</v>
      </c>
      <c r="K1433" t="str">
        <f>VLOOKUP(G1433,species.lookup!$A$2:$I$108,2,0)</f>
        <v>Foureye Butterflyfish</v>
      </c>
      <c r="L1433" t="str">
        <f>VLOOKUP(G1433,species.lookup!$A$2:$I$108,3,0)</f>
        <v>Chaetodon capistratus</v>
      </c>
      <c r="M1433" t="str">
        <f>VLOOKUP(G1433,species.lookup!$A$2:$I$108,4,0)</f>
        <v>Chaetodontidae</v>
      </c>
      <c r="N1433" t="str">
        <f>VLOOKUP(G1433,species.lookup!$A$2:$I$108,5,0)</f>
        <v>Carnivores</v>
      </c>
      <c r="O1433">
        <f>VLOOKUP(G1433,species.lookup!$A$2:$I$108,6,0)</f>
        <v>2.1999999999999999E-2</v>
      </c>
      <c r="P1433">
        <f>VLOOKUP(G1433,species.lookup!$A$2:$I$108,7,0)</f>
        <v>3.1897000000000002</v>
      </c>
      <c r="Q1433">
        <f t="shared" si="22"/>
        <v>3.7318768485776825</v>
      </c>
    </row>
    <row r="1434" spans="1:17" x14ac:dyDescent="0.2">
      <c r="A1434" s="32">
        <v>44144</v>
      </c>
      <c r="B1434" s="33">
        <v>0.58333333333333304</v>
      </c>
      <c r="C1434" t="s">
        <v>399</v>
      </c>
      <c r="D1434" t="s">
        <v>384</v>
      </c>
      <c r="E1434">
        <v>4</v>
      </c>
      <c r="F1434">
        <v>6.1</v>
      </c>
      <c r="G1434" t="s">
        <v>298</v>
      </c>
      <c r="H1434">
        <v>10</v>
      </c>
      <c r="I1434">
        <v>1</v>
      </c>
      <c r="K1434" t="str">
        <f>VLOOKUP(G1434,species.lookup!$A$2:$I$108,2,0)</f>
        <v>Spotted Goatfish</v>
      </c>
      <c r="L1434" t="str">
        <f>VLOOKUP(G1434,species.lookup!$A$2:$I$108,3,0)</f>
        <v>Pseudupeneus maculatus</v>
      </c>
      <c r="M1434" t="str">
        <f>VLOOKUP(G1434,species.lookup!$A$2:$I$108,4,0)</f>
        <v>Mullidae</v>
      </c>
      <c r="N1434" t="str">
        <f>VLOOKUP(G1434,species.lookup!$A$2:$I$108,5,0)</f>
        <v>Carnivores</v>
      </c>
      <c r="O1434">
        <f>VLOOKUP(G1434,species.lookup!$A$2:$I$108,6,0)</f>
        <v>0.01</v>
      </c>
      <c r="P1434">
        <f>VLOOKUP(G1434,species.lookup!$A$2:$I$108,7,0)</f>
        <v>3.12</v>
      </c>
      <c r="Q1434">
        <f t="shared" si="22"/>
        <v>13.18256738556409</v>
      </c>
    </row>
    <row r="1435" spans="1:17" x14ac:dyDescent="0.2">
      <c r="A1435" s="32">
        <v>44144</v>
      </c>
      <c r="B1435" s="33">
        <v>0.58333333333333304</v>
      </c>
      <c r="C1435" t="s">
        <v>399</v>
      </c>
      <c r="D1435" t="s">
        <v>384</v>
      </c>
      <c r="E1435">
        <v>4</v>
      </c>
      <c r="F1435">
        <v>6.1</v>
      </c>
      <c r="G1435" t="s">
        <v>346</v>
      </c>
      <c r="H1435">
        <v>17</v>
      </c>
      <c r="I1435">
        <v>1</v>
      </c>
      <c r="J1435" t="s">
        <v>387</v>
      </c>
      <c r="K1435" t="str">
        <f>VLOOKUP(G1435,species.lookup!$A$2:$I$108,2,0)</f>
        <v>Stoplight Parrotfish</v>
      </c>
      <c r="L1435" t="str">
        <f>VLOOKUP(G1435,species.lookup!$A$2:$I$108,3,0)</f>
        <v>Sparisoma viride</v>
      </c>
      <c r="M1435" t="str">
        <f>VLOOKUP(G1435,species.lookup!$A$2:$I$108,4,0)</f>
        <v>Scaridae</v>
      </c>
      <c r="N1435" t="str">
        <f>VLOOKUP(G1435,species.lookup!$A$2:$I$108,5,0)</f>
        <v>Herbivores</v>
      </c>
      <c r="O1435">
        <f>VLOOKUP(G1435,species.lookup!$A$2:$I$108,6,0)</f>
        <v>2.5000000000000001E-2</v>
      </c>
      <c r="P1435">
        <f>VLOOKUP(G1435,species.lookup!$A$2:$I$108,7,0)</f>
        <v>2.9214000000000002</v>
      </c>
      <c r="Q1435">
        <f t="shared" si="22"/>
        <v>98.30452014029936</v>
      </c>
    </row>
    <row r="1436" spans="1:17" x14ac:dyDescent="0.2">
      <c r="A1436" s="32">
        <v>44144</v>
      </c>
      <c r="B1436" s="33">
        <v>0.58333333333333304</v>
      </c>
      <c r="C1436" t="s">
        <v>399</v>
      </c>
      <c r="D1436" t="s">
        <v>384</v>
      </c>
      <c r="E1436">
        <v>4</v>
      </c>
      <c r="F1436">
        <v>6.1</v>
      </c>
      <c r="G1436" t="s">
        <v>346</v>
      </c>
      <c r="H1436">
        <v>12</v>
      </c>
      <c r="I1436">
        <v>1</v>
      </c>
      <c r="J1436" t="s">
        <v>387</v>
      </c>
      <c r="K1436" t="str">
        <f>VLOOKUP(G1436,species.lookup!$A$2:$I$108,2,0)</f>
        <v>Stoplight Parrotfish</v>
      </c>
      <c r="L1436" t="str">
        <f>VLOOKUP(G1436,species.lookup!$A$2:$I$108,3,0)</f>
        <v>Sparisoma viride</v>
      </c>
      <c r="M1436" t="str">
        <f>VLOOKUP(G1436,species.lookup!$A$2:$I$108,4,0)</f>
        <v>Scaridae</v>
      </c>
      <c r="N1436" t="str">
        <f>VLOOKUP(G1436,species.lookup!$A$2:$I$108,5,0)</f>
        <v>Herbivores</v>
      </c>
      <c r="O1436">
        <f>VLOOKUP(G1436,species.lookup!$A$2:$I$108,6,0)</f>
        <v>2.5000000000000001E-2</v>
      </c>
      <c r="P1436">
        <f>VLOOKUP(G1436,species.lookup!$A$2:$I$108,7,0)</f>
        <v>2.9214000000000002</v>
      </c>
      <c r="Q1436">
        <f t="shared" si="22"/>
        <v>35.535309379641568</v>
      </c>
    </row>
    <row r="1437" spans="1:17" x14ac:dyDescent="0.2">
      <c r="A1437" s="32">
        <v>44144</v>
      </c>
      <c r="B1437" s="33">
        <v>0.58333333333333304</v>
      </c>
      <c r="C1437" t="s">
        <v>399</v>
      </c>
      <c r="D1437" t="s">
        <v>384</v>
      </c>
      <c r="E1437">
        <v>4</v>
      </c>
      <c r="F1437">
        <v>6.1</v>
      </c>
      <c r="G1437" t="s">
        <v>346</v>
      </c>
      <c r="H1437">
        <v>15</v>
      </c>
      <c r="I1437">
        <v>2</v>
      </c>
      <c r="J1437" t="s">
        <v>387</v>
      </c>
      <c r="K1437" t="str">
        <f>VLOOKUP(G1437,species.lookup!$A$2:$I$108,2,0)</f>
        <v>Stoplight Parrotfish</v>
      </c>
      <c r="L1437" t="str">
        <f>VLOOKUP(G1437,species.lookup!$A$2:$I$108,3,0)</f>
        <v>Sparisoma viride</v>
      </c>
      <c r="M1437" t="str">
        <f>VLOOKUP(G1437,species.lookup!$A$2:$I$108,4,0)</f>
        <v>Scaridae</v>
      </c>
      <c r="N1437" t="str">
        <f>VLOOKUP(G1437,species.lookup!$A$2:$I$108,5,0)</f>
        <v>Herbivores</v>
      </c>
      <c r="O1437">
        <f>VLOOKUP(G1437,species.lookup!$A$2:$I$108,6,0)</f>
        <v>2.5000000000000001E-2</v>
      </c>
      <c r="P1437">
        <f>VLOOKUP(G1437,species.lookup!$A$2:$I$108,7,0)</f>
        <v>2.9214000000000002</v>
      </c>
      <c r="Q1437">
        <f t="shared" si="22"/>
        <v>68.198215811537764</v>
      </c>
    </row>
    <row r="1438" spans="1:17" x14ac:dyDescent="0.2">
      <c r="A1438" s="32">
        <v>44144</v>
      </c>
      <c r="B1438" s="33">
        <v>0.58333333333333304</v>
      </c>
      <c r="C1438" t="s">
        <v>399</v>
      </c>
      <c r="D1438" t="s">
        <v>384</v>
      </c>
      <c r="E1438">
        <v>4</v>
      </c>
      <c r="F1438">
        <v>6.1</v>
      </c>
      <c r="G1438" t="s">
        <v>30</v>
      </c>
      <c r="H1438">
        <v>6</v>
      </c>
      <c r="I1438">
        <v>1</v>
      </c>
      <c r="K1438" t="str">
        <f>VLOOKUP(G1438,species.lookup!$A$2:$I$108,2,0)</f>
        <v>Ocean Surgeonfish</v>
      </c>
      <c r="L1438" t="str">
        <f>VLOOKUP(G1438,species.lookup!$A$2:$I$108,3,0)</f>
        <v>Acanthurus bahianus</v>
      </c>
      <c r="M1438" t="str">
        <f>VLOOKUP(G1438,species.lookup!$A$2:$I$108,4,0)</f>
        <v>Acanthuridae</v>
      </c>
      <c r="N1438" t="str">
        <f>VLOOKUP(G1438,species.lookup!$A$2:$I$108,5,0)</f>
        <v>Herbivores</v>
      </c>
      <c r="O1438">
        <f>VLOOKUP(G1438,species.lookup!$A$2:$I$108,6,0)</f>
        <v>2.3699999999999999E-2</v>
      </c>
      <c r="P1438">
        <f>VLOOKUP(G1438,species.lookup!$A$2:$I$108,7,0)</f>
        <v>2.9752000000000001</v>
      </c>
      <c r="Q1438">
        <f t="shared" si="22"/>
        <v>4.896705059076262</v>
      </c>
    </row>
    <row r="1439" spans="1:17" x14ac:dyDescent="0.2">
      <c r="A1439" s="32">
        <v>44144</v>
      </c>
      <c r="B1439" s="33">
        <v>0.58333333333333304</v>
      </c>
      <c r="C1439" t="s">
        <v>399</v>
      </c>
      <c r="D1439" t="s">
        <v>384</v>
      </c>
      <c r="E1439">
        <v>4</v>
      </c>
      <c r="F1439">
        <v>6.1</v>
      </c>
      <c r="G1439" t="s">
        <v>30</v>
      </c>
      <c r="H1439">
        <v>16</v>
      </c>
      <c r="I1439">
        <v>2</v>
      </c>
      <c r="K1439" t="str">
        <f>VLOOKUP(G1439,species.lookup!$A$2:$I$108,2,0)</f>
        <v>Ocean Surgeonfish</v>
      </c>
      <c r="L1439" t="str">
        <f>VLOOKUP(G1439,species.lookup!$A$2:$I$108,3,0)</f>
        <v>Acanthurus bahianus</v>
      </c>
      <c r="M1439" t="str">
        <f>VLOOKUP(G1439,species.lookup!$A$2:$I$108,4,0)</f>
        <v>Acanthuridae</v>
      </c>
      <c r="N1439" t="str">
        <f>VLOOKUP(G1439,species.lookup!$A$2:$I$108,5,0)</f>
        <v>Herbivores</v>
      </c>
      <c r="O1439">
        <f>VLOOKUP(G1439,species.lookup!$A$2:$I$108,6,0)</f>
        <v>2.3699999999999999E-2</v>
      </c>
      <c r="P1439">
        <f>VLOOKUP(G1439,species.lookup!$A$2:$I$108,7,0)</f>
        <v>2.9752000000000001</v>
      </c>
      <c r="Q1439">
        <f t="shared" si="22"/>
        <v>90.624603280134849</v>
      </c>
    </row>
    <row r="1440" spans="1:17" x14ac:dyDescent="0.2">
      <c r="A1440" s="32">
        <v>44144</v>
      </c>
      <c r="B1440" s="33">
        <v>0.58333333333333304</v>
      </c>
      <c r="C1440" t="s">
        <v>399</v>
      </c>
      <c r="D1440" t="s">
        <v>384</v>
      </c>
      <c r="E1440">
        <v>4</v>
      </c>
      <c r="F1440">
        <v>6.1</v>
      </c>
      <c r="G1440" t="s">
        <v>30</v>
      </c>
      <c r="H1440">
        <v>20</v>
      </c>
      <c r="I1440">
        <v>1</v>
      </c>
      <c r="K1440" t="str">
        <f>VLOOKUP(G1440,species.lookup!$A$2:$I$108,2,0)</f>
        <v>Ocean Surgeonfish</v>
      </c>
      <c r="L1440" t="str">
        <f>VLOOKUP(G1440,species.lookup!$A$2:$I$108,3,0)</f>
        <v>Acanthurus bahianus</v>
      </c>
      <c r="M1440" t="str">
        <f>VLOOKUP(G1440,species.lookup!$A$2:$I$108,4,0)</f>
        <v>Acanthuridae</v>
      </c>
      <c r="N1440" t="str">
        <f>VLOOKUP(G1440,species.lookup!$A$2:$I$108,5,0)</f>
        <v>Herbivores</v>
      </c>
      <c r="O1440">
        <f>VLOOKUP(G1440,species.lookup!$A$2:$I$108,6,0)</f>
        <v>2.3699999999999999E-2</v>
      </c>
      <c r="P1440">
        <f>VLOOKUP(G1440,species.lookup!$A$2:$I$108,7,0)</f>
        <v>2.9752000000000001</v>
      </c>
      <c r="Q1440">
        <f t="shared" si="22"/>
        <v>176.02436614067594</v>
      </c>
    </row>
    <row r="1441" spans="1:17" x14ac:dyDescent="0.2">
      <c r="A1441" s="32">
        <v>44144</v>
      </c>
      <c r="B1441" s="33">
        <v>0.58333333333333304</v>
      </c>
      <c r="C1441" t="s">
        <v>399</v>
      </c>
      <c r="D1441" t="s">
        <v>384</v>
      </c>
      <c r="E1441">
        <v>4</v>
      </c>
      <c r="F1441">
        <v>6.1</v>
      </c>
      <c r="G1441" t="s">
        <v>30</v>
      </c>
      <c r="H1441">
        <v>14</v>
      </c>
      <c r="I1441">
        <v>1</v>
      </c>
      <c r="K1441" t="str">
        <f>VLOOKUP(G1441,species.lookup!$A$2:$I$108,2,0)</f>
        <v>Ocean Surgeonfish</v>
      </c>
      <c r="L1441" t="str">
        <f>VLOOKUP(G1441,species.lookup!$A$2:$I$108,3,0)</f>
        <v>Acanthurus bahianus</v>
      </c>
      <c r="M1441" t="str">
        <f>VLOOKUP(G1441,species.lookup!$A$2:$I$108,4,0)</f>
        <v>Acanthuridae</v>
      </c>
      <c r="N1441" t="str">
        <f>VLOOKUP(G1441,species.lookup!$A$2:$I$108,5,0)</f>
        <v>Herbivores</v>
      </c>
      <c r="O1441">
        <f>VLOOKUP(G1441,species.lookup!$A$2:$I$108,6,0)</f>
        <v>2.3699999999999999E-2</v>
      </c>
      <c r="P1441">
        <f>VLOOKUP(G1441,species.lookup!$A$2:$I$108,7,0)</f>
        <v>2.9752000000000001</v>
      </c>
      <c r="Q1441">
        <f t="shared" si="22"/>
        <v>60.912787998674638</v>
      </c>
    </row>
    <row r="1442" spans="1:17" x14ac:dyDescent="0.2">
      <c r="A1442" s="32">
        <v>44144</v>
      </c>
      <c r="B1442" s="33">
        <v>0.58333333333333304</v>
      </c>
      <c r="C1442" t="s">
        <v>399</v>
      </c>
      <c r="D1442" t="s">
        <v>384</v>
      </c>
      <c r="E1442">
        <v>4</v>
      </c>
      <c r="F1442">
        <v>6.1</v>
      </c>
      <c r="G1442" t="s">
        <v>39</v>
      </c>
      <c r="H1442">
        <v>12</v>
      </c>
      <c r="I1442">
        <v>1</v>
      </c>
      <c r="K1442" t="str">
        <f>VLOOKUP(G1442,species.lookup!$A$2:$I$108,2,0)</f>
        <v>Blue Tang</v>
      </c>
      <c r="L1442" t="str">
        <f>VLOOKUP(G1442,species.lookup!$A$2:$I$108,3,0)</f>
        <v>Acanthurus coeruleus</v>
      </c>
      <c r="M1442" t="str">
        <f>VLOOKUP(G1442,species.lookup!$A$2:$I$108,4,0)</f>
        <v>Acanthuridae</v>
      </c>
      <c r="N1442" t="str">
        <f>VLOOKUP(G1442,species.lookup!$A$2:$I$108,5,0)</f>
        <v>Herbivores</v>
      </c>
      <c r="O1442">
        <f>VLOOKUP(G1442,species.lookup!$A$2:$I$108,6,0)</f>
        <v>4.1500000000000002E-2</v>
      </c>
      <c r="P1442">
        <f>VLOOKUP(G1442,species.lookup!$A$2:$I$108,7,0)</f>
        <v>2.8346</v>
      </c>
      <c r="Q1442">
        <f t="shared" si="22"/>
        <v>47.543949588135646</v>
      </c>
    </row>
    <row r="1443" spans="1:17" x14ac:dyDescent="0.2">
      <c r="A1443" s="32">
        <v>44144</v>
      </c>
      <c r="B1443" s="33">
        <v>0.58333333333333304</v>
      </c>
      <c r="C1443" t="s">
        <v>399</v>
      </c>
      <c r="D1443" t="s">
        <v>384</v>
      </c>
      <c r="E1443">
        <v>4</v>
      </c>
      <c r="F1443">
        <v>6.1</v>
      </c>
      <c r="G1443" t="s">
        <v>286</v>
      </c>
      <c r="H1443">
        <v>13</v>
      </c>
      <c r="I1443">
        <v>1</v>
      </c>
      <c r="K1443" t="str">
        <f>VLOOKUP(G1443,species.lookup!$A$2:$I$108,2,0)</f>
        <v>Yellowtail Snapper</v>
      </c>
      <c r="L1443" t="str">
        <f>VLOOKUP(G1443,species.lookup!$A$2:$I$108,3,0)</f>
        <v>Ocyurus chrysurus</v>
      </c>
      <c r="M1443" t="str">
        <f>VLOOKUP(G1443,species.lookup!$A$2:$I$108,4,0)</f>
        <v>Lutjanidae</v>
      </c>
      <c r="N1443" t="str">
        <f>VLOOKUP(G1443,species.lookup!$A$2:$I$108,5,0)</f>
        <v>Carnivores</v>
      </c>
      <c r="O1443">
        <f>VLOOKUP(G1443,species.lookup!$A$2:$I$108,6,0)</f>
        <v>4.0500000000000001E-2</v>
      </c>
      <c r="P1443">
        <f>VLOOKUP(G1443,species.lookup!$A$2:$I$108,7,0)</f>
        <v>2.718</v>
      </c>
      <c r="Q1443">
        <f t="shared" si="22"/>
        <v>43.167118030024227</v>
      </c>
    </row>
    <row r="1444" spans="1:17" x14ac:dyDescent="0.2">
      <c r="A1444" s="32">
        <v>44144</v>
      </c>
      <c r="B1444" s="33">
        <v>0.58333333333333304</v>
      </c>
      <c r="C1444" t="s">
        <v>399</v>
      </c>
      <c r="D1444" t="s">
        <v>384</v>
      </c>
      <c r="E1444">
        <v>4</v>
      </c>
      <c r="F1444">
        <v>6.1</v>
      </c>
      <c r="G1444" t="s">
        <v>286</v>
      </c>
      <c r="H1444">
        <v>12</v>
      </c>
      <c r="I1444">
        <v>1</v>
      </c>
      <c r="K1444" t="str">
        <f>VLOOKUP(G1444,species.lookup!$A$2:$I$108,2,0)</f>
        <v>Yellowtail Snapper</v>
      </c>
      <c r="L1444" t="str">
        <f>VLOOKUP(G1444,species.lookup!$A$2:$I$108,3,0)</f>
        <v>Ocyurus chrysurus</v>
      </c>
      <c r="M1444" t="str">
        <f>VLOOKUP(G1444,species.lookup!$A$2:$I$108,4,0)</f>
        <v>Lutjanidae</v>
      </c>
      <c r="N1444" t="str">
        <f>VLOOKUP(G1444,species.lookup!$A$2:$I$108,5,0)</f>
        <v>Carnivores</v>
      </c>
      <c r="O1444">
        <f>VLOOKUP(G1444,species.lookup!$A$2:$I$108,6,0)</f>
        <v>4.0500000000000001E-2</v>
      </c>
      <c r="P1444">
        <f>VLOOKUP(G1444,species.lookup!$A$2:$I$108,7,0)</f>
        <v>2.718</v>
      </c>
      <c r="Q1444">
        <f t="shared" si="22"/>
        <v>34.727190543401591</v>
      </c>
    </row>
    <row r="1445" spans="1:17" x14ac:dyDescent="0.2">
      <c r="A1445" s="32">
        <v>44144</v>
      </c>
      <c r="B1445" s="33">
        <v>0.58333333333333304</v>
      </c>
      <c r="C1445" t="s">
        <v>399</v>
      </c>
      <c r="D1445" t="s">
        <v>384</v>
      </c>
      <c r="E1445">
        <v>4</v>
      </c>
      <c r="F1445">
        <v>6.1</v>
      </c>
      <c r="G1445" t="s">
        <v>95</v>
      </c>
      <c r="H1445">
        <v>10</v>
      </c>
      <c r="I1445">
        <v>1</v>
      </c>
      <c r="K1445" t="str">
        <f>VLOOKUP(G1445,species.lookup!$A$2:$I$108,2,0)</f>
        <v>Bar Jack</v>
      </c>
      <c r="L1445" t="str">
        <f>VLOOKUP(G1445,species.lookup!$A$2:$I$108,3,0)</f>
        <v>Caranx ruber</v>
      </c>
      <c r="M1445" t="str">
        <f>VLOOKUP(G1445,species.lookup!$A$2:$I$108,4,0)</f>
        <v>Carangidae</v>
      </c>
      <c r="N1445" t="str">
        <f>VLOOKUP(G1445,species.lookup!$A$2:$I$108,5,0)</f>
        <v>Carnivores</v>
      </c>
      <c r="O1445">
        <f>VLOOKUP(G1445,species.lookup!$A$2:$I$108,6,0)</f>
        <v>7.4000000000000003E-3</v>
      </c>
      <c r="P1445">
        <f>VLOOKUP(G1445,species.lookup!$A$2:$I$108,7,0)</f>
        <v>3.2370000000000001</v>
      </c>
      <c r="Q1445">
        <f t="shared" si="22"/>
        <v>12.771200400727516</v>
      </c>
    </row>
    <row r="1446" spans="1:17" x14ac:dyDescent="0.2">
      <c r="A1446" s="32">
        <v>44144</v>
      </c>
      <c r="B1446" s="33">
        <v>0.58333333333333304</v>
      </c>
      <c r="C1446" t="s">
        <v>399</v>
      </c>
      <c r="D1446" t="s">
        <v>384</v>
      </c>
      <c r="E1446">
        <v>4</v>
      </c>
      <c r="F1446">
        <v>6.1</v>
      </c>
      <c r="G1446" t="s">
        <v>346</v>
      </c>
      <c r="H1446">
        <v>22</v>
      </c>
      <c r="I1446">
        <v>1</v>
      </c>
      <c r="J1446" t="s">
        <v>386</v>
      </c>
      <c r="K1446" t="str">
        <f>VLOOKUP(G1446,species.lookup!$A$2:$I$108,2,0)</f>
        <v>Stoplight Parrotfish</v>
      </c>
      <c r="L1446" t="str">
        <f>VLOOKUP(G1446,species.lookup!$A$2:$I$108,3,0)</f>
        <v>Sparisoma viride</v>
      </c>
      <c r="M1446" t="str">
        <f>VLOOKUP(G1446,species.lookup!$A$2:$I$108,4,0)</f>
        <v>Scaridae</v>
      </c>
      <c r="N1446" t="str">
        <f>VLOOKUP(G1446,species.lookup!$A$2:$I$108,5,0)</f>
        <v>Herbivores</v>
      </c>
      <c r="O1446">
        <f>VLOOKUP(G1446,species.lookup!$A$2:$I$108,6,0)</f>
        <v>2.5000000000000001E-2</v>
      </c>
      <c r="P1446">
        <f>VLOOKUP(G1446,species.lookup!$A$2:$I$108,7,0)</f>
        <v>2.9214000000000002</v>
      </c>
      <c r="Q1446">
        <f t="shared" si="22"/>
        <v>208.78227637141873</v>
      </c>
    </row>
    <row r="1447" spans="1:17" x14ac:dyDescent="0.2">
      <c r="A1447" s="32">
        <v>44144</v>
      </c>
      <c r="B1447" s="33">
        <v>0.58333333333333304</v>
      </c>
      <c r="C1447" t="s">
        <v>399</v>
      </c>
      <c r="D1447" t="s">
        <v>384</v>
      </c>
      <c r="E1447">
        <v>4</v>
      </c>
      <c r="F1447">
        <v>6.1</v>
      </c>
      <c r="G1447" t="s">
        <v>346</v>
      </c>
      <c r="H1447">
        <v>14</v>
      </c>
      <c r="I1447">
        <v>2</v>
      </c>
      <c r="J1447" t="s">
        <v>386</v>
      </c>
      <c r="K1447" t="str">
        <f>VLOOKUP(G1447,species.lookup!$A$2:$I$108,2,0)</f>
        <v>Stoplight Parrotfish</v>
      </c>
      <c r="L1447" t="str">
        <f>VLOOKUP(G1447,species.lookup!$A$2:$I$108,3,0)</f>
        <v>Sparisoma viride</v>
      </c>
      <c r="M1447" t="str">
        <f>VLOOKUP(G1447,species.lookup!$A$2:$I$108,4,0)</f>
        <v>Scaridae</v>
      </c>
      <c r="N1447" t="str">
        <f>VLOOKUP(G1447,species.lookup!$A$2:$I$108,5,0)</f>
        <v>Herbivores</v>
      </c>
      <c r="O1447">
        <f>VLOOKUP(G1447,species.lookup!$A$2:$I$108,6,0)</f>
        <v>2.5000000000000001E-2</v>
      </c>
      <c r="P1447">
        <f>VLOOKUP(G1447,species.lookup!$A$2:$I$108,7,0)</f>
        <v>2.9214000000000002</v>
      </c>
      <c r="Q1447">
        <f t="shared" si="22"/>
        <v>55.7491759254154</v>
      </c>
    </row>
    <row r="1448" spans="1:17" x14ac:dyDescent="0.2">
      <c r="A1448" s="32">
        <v>44144</v>
      </c>
      <c r="B1448" s="33">
        <v>0.58333333333333304</v>
      </c>
      <c r="C1448" t="s">
        <v>399</v>
      </c>
      <c r="D1448" t="s">
        <v>384</v>
      </c>
      <c r="E1448">
        <v>4</v>
      </c>
      <c r="F1448">
        <v>6.1</v>
      </c>
      <c r="G1448" t="s">
        <v>318</v>
      </c>
      <c r="H1448">
        <v>18</v>
      </c>
      <c r="I1448">
        <v>1</v>
      </c>
      <c r="J1448" t="s">
        <v>386</v>
      </c>
      <c r="K1448" t="str">
        <f>VLOOKUP(G1448,species.lookup!$A$2:$I$108,2,0)</f>
        <v>Striped Parrotfish</v>
      </c>
      <c r="L1448" t="str">
        <f>VLOOKUP(G1448,species.lookup!$A$2:$I$108,3,0)</f>
        <v>Scarus iserti</v>
      </c>
      <c r="M1448" t="str">
        <f>VLOOKUP(G1448,species.lookup!$A$2:$I$108,4,0)</f>
        <v>Scaridae</v>
      </c>
      <c r="N1448" t="str">
        <f>VLOOKUP(G1448,species.lookup!$A$2:$I$108,5,0)</f>
        <v>Herbivores</v>
      </c>
      <c r="O1448">
        <f>VLOOKUP(G1448,species.lookup!$A$2:$I$108,6,0)</f>
        <v>1.47E-2</v>
      </c>
      <c r="P1448">
        <f>VLOOKUP(G1448,species.lookup!$A$2:$I$108,7,0)</f>
        <v>3.0548000000000002</v>
      </c>
      <c r="Q1448">
        <f t="shared" si="22"/>
        <v>100.44395003478253</v>
      </c>
    </row>
    <row r="1449" spans="1:17" x14ac:dyDescent="0.2">
      <c r="A1449" s="32">
        <v>44144</v>
      </c>
      <c r="B1449" s="33">
        <v>0.58333333333333304</v>
      </c>
      <c r="C1449" t="s">
        <v>399</v>
      </c>
      <c r="D1449" t="s">
        <v>384</v>
      </c>
      <c r="E1449">
        <v>4</v>
      </c>
      <c r="F1449">
        <v>6.1</v>
      </c>
      <c r="G1449" t="s">
        <v>318</v>
      </c>
      <c r="H1449">
        <v>12</v>
      </c>
      <c r="I1449">
        <v>1</v>
      </c>
      <c r="J1449" t="s">
        <v>386</v>
      </c>
      <c r="K1449" t="str">
        <f>VLOOKUP(G1449,species.lookup!$A$2:$I$108,2,0)</f>
        <v>Striped Parrotfish</v>
      </c>
      <c r="L1449" t="str">
        <f>VLOOKUP(G1449,species.lookup!$A$2:$I$108,3,0)</f>
        <v>Scarus iserti</v>
      </c>
      <c r="M1449" t="str">
        <f>VLOOKUP(G1449,species.lookup!$A$2:$I$108,4,0)</f>
        <v>Scaridae</v>
      </c>
      <c r="N1449" t="str">
        <f>VLOOKUP(G1449,species.lookup!$A$2:$I$108,5,0)</f>
        <v>Herbivores</v>
      </c>
      <c r="O1449">
        <f>VLOOKUP(G1449,species.lookup!$A$2:$I$108,6,0)</f>
        <v>1.47E-2</v>
      </c>
      <c r="P1449">
        <f>VLOOKUP(G1449,species.lookup!$A$2:$I$108,7,0)</f>
        <v>3.0548000000000002</v>
      </c>
      <c r="Q1449">
        <f t="shared" si="22"/>
        <v>29.107184931818338</v>
      </c>
    </row>
    <row r="1450" spans="1:17" x14ac:dyDescent="0.2">
      <c r="A1450" s="32">
        <v>44144</v>
      </c>
      <c r="B1450" s="33">
        <v>0.58333333333333304</v>
      </c>
      <c r="C1450" t="s">
        <v>399</v>
      </c>
      <c r="D1450" t="s">
        <v>384</v>
      </c>
      <c r="E1450">
        <v>4</v>
      </c>
      <c r="F1450">
        <v>6.1</v>
      </c>
      <c r="G1450" t="s">
        <v>318</v>
      </c>
      <c r="H1450">
        <v>14</v>
      </c>
      <c r="I1450">
        <v>2</v>
      </c>
      <c r="J1450" t="s">
        <v>386</v>
      </c>
      <c r="K1450" t="str">
        <f>VLOOKUP(G1450,species.lookup!$A$2:$I$108,2,0)</f>
        <v>Striped Parrotfish</v>
      </c>
      <c r="L1450" t="str">
        <f>VLOOKUP(G1450,species.lookup!$A$2:$I$108,3,0)</f>
        <v>Scarus iserti</v>
      </c>
      <c r="M1450" t="str">
        <f>VLOOKUP(G1450,species.lookup!$A$2:$I$108,4,0)</f>
        <v>Scaridae</v>
      </c>
      <c r="N1450" t="str">
        <f>VLOOKUP(G1450,species.lookup!$A$2:$I$108,5,0)</f>
        <v>Herbivores</v>
      </c>
      <c r="O1450">
        <f>VLOOKUP(G1450,species.lookup!$A$2:$I$108,6,0)</f>
        <v>1.47E-2</v>
      </c>
      <c r="P1450">
        <f>VLOOKUP(G1450,species.lookup!$A$2:$I$108,7,0)</f>
        <v>3.0548000000000002</v>
      </c>
      <c r="Q1450">
        <f t="shared" si="22"/>
        <v>46.613236474289479</v>
      </c>
    </row>
    <row r="1451" spans="1:17" x14ac:dyDescent="0.2">
      <c r="A1451" s="32">
        <v>44144</v>
      </c>
      <c r="B1451" s="33">
        <v>0.58333333333333304</v>
      </c>
      <c r="C1451" t="s">
        <v>399</v>
      </c>
      <c r="D1451" t="s">
        <v>384</v>
      </c>
      <c r="E1451">
        <v>4</v>
      </c>
      <c r="F1451">
        <v>6.1</v>
      </c>
      <c r="G1451" t="s">
        <v>334</v>
      </c>
      <c r="H1451">
        <v>14</v>
      </c>
      <c r="I1451">
        <v>1</v>
      </c>
      <c r="J1451" t="s">
        <v>387</v>
      </c>
      <c r="K1451" t="str">
        <f>VLOOKUP(G1451,species.lookup!$A$2:$I$108,2,0)</f>
        <v>Redband Parrotfish</v>
      </c>
      <c r="L1451" t="str">
        <f>VLOOKUP(G1451,species.lookup!$A$2:$I$108,3,0)</f>
        <v>Sparisoma aurofrenatum</v>
      </c>
      <c r="M1451" t="str">
        <f>VLOOKUP(G1451,species.lookup!$A$2:$I$108,4,0)</f>
        <v>Scaridae</v>
      </c>
      <c r="N1451" t="str">
        <f>VLOOKUP(G1451,species.lookup!$A$2:$I$108,5,0)</f>
        <v>Herbivores</v>
      </c>
      <c r="O1451">
        <f>VLOOKUP(G1451,species.lookup!$A$2:$I$108,6,0)</f>
        <v>4.5999999999999999E-3</v>
      </c>
      <c r="P1451">
        <f>VLOOKUP(G1451,species.lookup!$A$2:$I$108,7,0)</f>
        <v>3.4291</v>
      </c>
      <c r="Q1451">
        <f t="shared" si="22"/>
        <v>39.169270105925079</v>
      </c>
    </row>
    <row r="1452" spans="1:17" x14ac:dyDescent="0.2">
      <c r="A1452" s="32">
        <v>44144</v>
      </c>
      <c r="B1452" s="33">
        <v>0.58333333333333304</v>
      </c>
      <c r="C1452" t="s">
        <v>399</v>
      </c>
      <c r="D1452" t="s">
        <v>384</v>
      </c>
      <c r="E1452">
        <v>4</v>
      </c>
      <c r="F1452">
        <v>6.1</v>
      </c>
      <c r="G1452" t="s">
        <v>334</v>
      </c>
      <c r="H1452">
        <v>19</v>
      </c>
      <c r="I1452">
        <v>1</v>
      </c>
      <c r="J1452" t="s">
        <v>387</v>
      </c>
      <c r="K1452" t="str">
        <f>VLOOKUP(G1452,species.lookup!$A$2:$I$108,2,0)</f>
        <v>Redband Parrotfish</v>
      </c>
      <c r="L1452" t="str">
        <f>VLOOKUP(G1452,species.lookup!$A$2:$I$108,3,0)</f>
        <v>Sparisoma aurofrenatum</v>
      </c>
      <c r="M1452" t="str">
        <f>VLOOKUP(G1452,species.lookup!$A$2:$I$108,4,0)</f>
        <v>Scaridae</v>
      </c>
      <c r="N1452" t="str">
        <f>VLOOKUP(G1452,species.lookup!$A$2:$I$108,5,0)</f>
        <v>Herbivores</v>
      </c>
      <c r="O1452">
        <f>VLOOKUP(G1452,species.lookup!$A$2:$I$108,6,0)</f>
        <v>4.5999999999999999E-3</v>
      </c>
      <c r="P1452">
        <f>VLOOKUP(G1452,species.lookup!$A$2:$I$108,7,0)</f>
        <v>3.4291</v>
      </c>
      <c r="Q1452">
        <f t="shared" si="22"/>
        <v>111.61737502004745</v>
      </c>
    </row>
    <row r="1453" spans="1:17" x14ac:dyDescent="0.2">
      <c r="A1453" s="32">
        <v>44144</v>
      </c>
      <c r="B1453" s="33">
        <v>0.58333333333333304</v>
      </c>
      <c r="C1453" t="s">
        <v>399</v>
      </c>
      <c r="D1453" t="s">
        <v>384</v>
      </c>
      <c r="E1453">
        <v>4</v>
      </c>
      <c r="F1453">
        <v>6.1</v>
      </c>
      <c r="G1453" t="s">
        <v>334</v>
      </c>
      <c r="H1453">
        <v>3</v>
      </c>
      <c r="I1453">
        <v>1</v>
      </c>
      <c r="J1453" t="s">
        <v>385</v>
      </c>
      <c r="K1453" t="str">
        <f>VLOOKUP(G1453,species.lookup!$A$2:$I$108,2,0)</f>
        <v>Redband Parrotfish</v>
      </c>
      <c r="L1453" t="str">
        <f>VLOOKUP(G1453,species.lookup!$A$2:$I$108,3,0)</f>
        <v>Sparisoma aurofrenatum</v>
      </c>
      <c r="M1453" t="str">
        <f>VLOOKUP(G1453,species.lookup!$A$2:$I$108,4,0)</f>
        <v>Scaridae</v>
      </c>
      <c r="N1453" t="str">
        <f>VLOOKUP(G1453,species.lookup!$A$2:$I$108,5,0)</f>
        <v>Herbivores</v>
      </c>
      <c r="O1453">
        <f>VLOOKUP(G1453,species.lookup!$A$2:$I$108,6,0)</f>
        <v>4.5999999999999999E-3</v>
      </c>
      <c r="P1453">
        <f>VLOOKUP(G1453,species.lookup!$A$2:$I$108,7,0)</f>
        <v>3.4291</v>
      </c>
      <c r="Q1453">
        <f t="shared" si="22"/>
        <v>0.19900057269145616</v>
      </c>
    </row>
    <row r="1454" spans="1:17" x14ac:dyDescent="0.2">
      <c r="A1454" s="32">
        <v>44144</v>
      </c>
      <c r="B1454" s="33">
        <v>0.58333333333333304</v>
      </c>
      <c r="C1454" t="s">
        <v>399</v>
      </c>
      <c r="D1454" t="s">
        <v>384</v>
      </c>
      <c r="E1454">
        <v>4</v>
      </c>
      <c r="F1454">
        <v>6.1</v>
      </c>
      <c r="G1454" t="s">
        <v>334</v>
      </c>
      <c r="H1454">
        <v>4</v>
      </c>
      <c r="I1454">
        <v>1</v>
      </c>
      <c r="J1454" t="s">
        <v>385</v>
      </c>
      <c r="K1454" t="str">
        <f>VLOOKUP(G1454,species.lookup!$A$2:$I$108,2,0)</f>
        <v>Redband Parrotfish</v>
      </c>
      <c r="L1454" t="str">
        <f>VLOOKUP(G1454,species.lookup!$A$2:$I$108,3,0)</f>
        <v>Sparisoma aurofrenatum</v>
      </c>
      <c r="M1454" t="str">
        <f>VLOOKUP(G1454,species.lookup!$A$2:$I$108,4,0)</f>
        <v>Scaridae</v>
      </c>
      <c r="N1454" t="str">
        <f>VLOOKUP(G1454,species.lookup!$A$2:$I$108,5,0)</f>
        <v>Herbivores</v>
      </c>
      <c r="O1454">
        <f>VLOOKUP(G1454,species.lookup!$A$2:$I$108,6,0)</f>
        <v>4.5999999999999999E-3</v>
      </c>
      <c r="P1454">
        <f>VLOOKUP(G1454,species.lookup!$A$2:$I$108,7,0)</f>
        <v>3.4291</v>
      </c>
      <c r="Q1454">
        <f t="shared" si="22"/>
        <v>0.53368100802107599</v>
      </c>
    </row>
    <row r="1455" spans="1:17" x14ac:dyDescent="0.2">
      <c r="A1455" s="32">
        <v>44144</v>
      </c>
      <c r="B1455" s="33">
        <v>0.58333333333333304</v>
      </c>
      <c r="C1455" t="s">
        <v>399</v>
      </c>
      <c r="D1455" t="s">
        <v>384</v>
      </c>
      <c r="E1455">
        <v>4</v>
      </c>
      <c r="F1455">
        <v>6.1</v>
      </c>
      <c r="G1455" t="s">
        <v>337</v>
      </c>
      <c r="H1455">
        <v>22</v>
      </c>
      <c r="I1455">
        <v>2</v>
      </c>
      <c r="J1455" t="s">
        <v>387</v>
      </c>
      <c r="K1455" t="str">
        <f>VLOOKUP(G1455,species.lookup!$A$2:$I$108,2,0)</f>
        <v>Redtail Parrotfish</v>
      </c>
      <c r="L1455" t="str">
        <f>VLOOKUP(G1455,species.lookup!$A$2:$I$108,3,0)</f>
        <v>Sparisoma chrysopterum</v>
      </c>
      <c r="M1455" t="str">
        <f>VLOOKUP(G1455,species.lookup!$A$2:$I$108,4,0)</f>
        <v>Scaridae</v>
      </c>
      <c r="N1455" t="str">
        <f>VLOOKUP(G1455,species.lookup!$A$2:$I$108,5,0)</f>
        <v>Herbivores</v>
      </c>
      <c r="O1455">
        <f>VLOOKUP(G1455,species.lookup!$A$2:$I$108,6,0)</f>
        <v>9.9000000000000008E-3</v>
      </c>
      <c r="P1455">
        <f>VLOOKUP(G1455,species.lookup!$A$2:$I$108,7,0)</f>
        <v>3.1707999999999998</v>
      </c>
      <c r="Q1455">
        <f t="shared" si="22"/>
        <v>178.72653304064409</v>
      </c>
    </row>
    <row r="1456" spans="1:17" x14ac:dyDescent="0.2">
      <c r="A1456" s="32">
        <v>44144</v>
      </c>
      <c r="B1456" s="33">
        <v>0.58333333333333304</v>
      </c>
      <c r="C1456" t="s">
        <v>399</v>
      </c>
      <c r="D1456" t="s">
        <v>384</v>
      </c>
      <c r="E1456">
        <v>4</v>
      </c>
      <c r="F1456">
        <v>6.1</v>
      </c>
      <c r="G1456" t="s">
        <v>324</v>
      </c>
      <c r="H1456">
        <v>9</v>
      </c>
      <c r="I1456">
        <v>5</v>
      </c>
      <c r="J1456" t="s">
        <v>385</v>
      </c>
      <c r="K1456" t="str">
        <f>VLOOKUP(G1456,species.lookup!$A$2:$I$108,2,0)</f>
        <v>Queen Parrotfish</v>
      </c>
      <c r="L1456" t="str">
        <f>VLOOKUP(G1456,species.lookup!$A$2:$I$108,3,0)</f>
        <v>Scarus vetula</v>
      </c>
      <c r="M1456" t="str">
        <f>VLOOKUP(G1456,species.lookup!$A$2:$I$108,4,0)</f>
        <v>Scaridae</v>
      </c>
      <c r="N1456" t="str">
        <f>VLOOKUP(G1456,species.lookup!$A$2:$I$108,5,0)</f>
        <v>Herbivores</v>
      </c>
      <c r="O1456">
        <f>VLOOKUP(G1456,species.lookup!$A$2:$I$108,6,0)</f>
        <v>2.5000000000000001E-2</v>
      </c>
      <c r="P1456">
        <f>VLOOKUP(G1456,species.lookup!$A$2:$I$108,7,0)</f>
        <v>2.9214000000000002</v>
      </c>
      <c r="Q1456">
        <f t="shared" si="22"/>
        <v>15.334304244596257</v>
      </c>
    </row>
    <row r="1457" spans="1:17" x14ac:dyDescent="0.2">
      <c r="A1457" s="32">
        <v>44144</v>
      </c>
      <c r="B1457" s="33">
        <v>0.58333333333333304</v>
      </c>
      <c r="C1457" t="s">
        <v>399</v>
      </c>
      <c r="D1457" t="s">
        <v>384</v>
      </c>
      <c r="E1457">
        <v>4</v>
      </c>
      <c r="F1457">
        <v>6.1</v>
      </c>
      <c r="G1457" t="s">
        <v>324</v>
      </c>
      <c r="H1457">
        <v>4</v>
      </c>
      <c r="I1457">
        <v>3</v>
      </c>
      <c r="J1457" t="s">
        <v>385</v>
      </c>
      <c r="K1457" t="str">
        <f>VLOOKUP(G1457,species.lookup!$A$2:$I$108,2,0)</f>
        <v>Queen Parrotfish</v>
      </c>
      <c r="L1457" t="str">
        <f>VLOOKUP(G1457,species.lookup!$A$2:$I$108,3,0)</f>
        <v>Scarus vetula</v>
      </c>
      <c r="M1457" t="str">
        <f>VLOOKUP(G1457,species.lookup!$A$2:$I$108,4,0)</f>
        <v>Scaridae</v>
      </c>
      <c r="N1457" t="str">
        <f>VLOOKUP(G1457,species.lookup!$A$2:$I$108,5,0)</f>
        <v>Herbivores</v>
      </c>
      <c r="O1457">
        <f>VLOOKUP(G1457,species.lookup!$A$2:$I$108,6,0)</f>
        <v>2.5000000000000001E-2</v>
      </c>
      <c r="P1457">
        <f>VLOOKUP(G1457,species.lookup!$A$2:$I$108,7,0)</f>
        <v>2.9214000000000002</v>
      </c>
      <c r="Q1457">
        <f t="shared" si="22"/>
        <v>1.4348221330880631</v>
      </c>
    </row>
    <row r="1458" spans="1:17" x14ac:dyDescent="0.2">
      <c r="A1458" s="32">
        <v>44144</v>
      </c>
      <c r="B1458" s="33">
        <v>0.58333333333333304</v>
      </c>
      <c r="C1458" t="s">
        <v>399</v>
      </c>
      <c r="D1458" t="s">
        <v>384</v>
      </c>
      <c r="E1458">
        <v>4</v>
      </c>
      <c r="F1458">
        <v>6.1</v>
      </c>
      <c r="G1458" t="s">
        <v>324</v>
      </c>
      <c r="H1458">
        <v>10</v>
      </c>
      <c r="I1458">
        <v>4</v>
      </c>
      <c r="J1458" t="s">
        <v>385</v>
      </c>
      <c r="K1458" t="str">
        <f>VLOOKUP(G1458,species.lookup!$A$2:$I$108,2,0)</f>
        <v>Queen Parrotfish</v>
      </c>
      <c r="L1458" t="str">
        <f>VLOOKUP(G1458,species.lookup!$A$2:$I$108,3,0)</f>
        <v>Scarus vetula</v>
      </c>
      <c r="M1458" t="str">
        <f>VLOOKUP(G1458,species.lookup!$A$2:$I$108,4,0)</f>
        <v>Scaridae</v>
      </c>
      <c r="N1458" t="str">
        <f>VLOOKUP(G1458,species.lookup!$A$2:$I$108,5,0)</f>
        <v>Herbivores</v>
      </c>
      <c r="O1458">
        <f>VLOOKUP(G1458,species.lookup!$A$2:$I$108,6,0)</f>
        <v>2.5000000000000001E-2</v>
      </c>
      <c r="P1458">
        <f>VLOOKUP(G1458,species.lookup!$A$2:$I$108,7,0)</f>
        <v>2.9214000000000002</v>
      </c>
      <c r="Q1458">
        <f t="shared" si="22"/>
        <v>20.861234677071096</v>
      </c>
    </row>
    <row r="1459" spans="1:17" x14ac:dyDescent="0.2">
      <c r="A1459" s="32">
        <v>44144</v>
      </c>
      <c r="B1459" s="33">
        <v>0.58333333333333304</v>
      </c>
      <c r="C1459" t="s">
        <v>399</v>
      </c>
      <c r="D1459" t="s">
        <v>384</v>
      </c>
      <c r="E1459">
        <v>4</v>
      </c>
      <c r="F1459">
        <v>6.1</v>
      </c>
      <c r="G1459" t="s">
        <v>324</v>
      </c>
      <c r="H1459">
        <v>3</v>
      </c>
      <c r="I1459">
        <v>3</v>
      </c>
      <c r="J1459" t="s">
        <v>385</v>
      </c>
      <c r="K1459" t="str">
        <f>VLOOKUP(G1459,species.lookup!$A$2:$I$108,2,0)</f>
        <v>Queen Parrotfish</v>
      </c>
      <c r="L1459" t="str">
        <f>VLOOKUP(G1459,species.lookup!$A$2:$I$108,3,0)</f>
        <v>Scarus vetula</v>
      </c>
      <c r="M1459" t="str">
        <f>VLOOKUP(G1459,species.lookup!$A$2:$I$108,4,0)</f>
        <v>Scaridae</v>
      </c>
      <c r="N1459" t="str">
        <f>VLOOKUP(G1459,species.lookup!$A$2:$I$108,5,0)</f>
        <v>Herbivores</v>
      </c>
      <c r="O1459">
        <f>VLOOKUP(G1459,species.lookup!$A$2:$I$108,6,0)</f>
        <v>2.5000000000000001E-2</v>
      </c>
      <c r="P1459">
        <f>VLOOKUP(G1459,species.lookup!$A$2:$I$108,7,0)</f>
        <v>2.9214000000000002</v>
      </c>
      <c r="Q1459">
        <f t="shared" si="22"/>
        <v>0.61915878909606581</v>
      </c>
    </row>
    <row r="1460" spans="1:17" x14ac:dyDescent="0.2">
      <c r="A1460" s="32">
        <v>44144</v>
      </c>
      <c r="B1460" s="33">
        <v>0.58333333333333304</v>
      </c>
      <c r="C1460" t="s">
        <v>399</v>
      </c>
      <c r="D1460" t="s">
        <v>384</v>
      </c>
      <c r="E1460">
        <v>4</v>
      </c>
      <c r="F1460">
        <v>6.1</v>
      </c>
      <c r="G1460" t="s">
        <v>353</v>
      </c>
      <c r="H1460">
        <v>8</v>
      </c>
      <c r="I1460">
        <v>1</v>
      </c>
      <c r="K1460" t="str">
        <f>VLOOKUP(G1460,species.lookup!$A$2:$I$108,2,0)</f>
        <v>Dusky Damselfish</v>
      </c>
      <c r="L1460" t="str">
        <f>VLOOKUP(G1460,species.lookup!$A$2:$I$108,3,0)</f>
        <v>Stegastes adustus </v>
      </c>
      <c r="M1460" t="str">
        <f>VLOOKUP(G1460,species.lookup!$A$2:$I$108,4,0)</f>
        <v>Pomacentridae</v>
      </c>
      <c r="N1460" t="str">
        <f>VLOOKUP(G1460,species.lookup!$A$2:$I$108,5,0)</f>
        <v>Herbivores</v>
      </c>
      <c r="O1460">
        <f>VLOOKUP(G1460,species.lookup!$A$2:$I$108,6,0)</f>
        <v>1.95E-2</v>
      </c>
      <c r="P1460">
        <f>VLOOKUP(G1460,species.lookup!$A$2:$I$108,7,0)</f>
        <v>2.99</v>
      </c>
      <c r="Q1460">
        <f t="shared" si="22"/>
        <v>9.7785322511078778</v>
      </c>
    </row>
    <row r="1461" spans="1:17" x14ac:dyDescent="0.2">
      <c r="A1461" s="32">
        <v>44144</v>
      </c>
      <c r="B1461" s="33">
        <v>0.58333333333333304</v>
      </c>
      <c r="C1461" t="s">
        <v>399</v>
      </c>
      <c r="D1461" t="s">
        <v>384</v>
      </c>
      <c r="E1461">
        <v>4</v>
      </c>
      <c r="F1461">
        <v>6.1</v>
      </c>
      <c r="G1461" t="s">
        <v>324</v>
      </c>
      <c r="H1461">
        <v>12</v>
      </c>
      <c r="I1461">
        <v>1</v>
      </c>
      <c r="J1461" t="s">
        <v>387</v>
      </c>
      <c r="K1461" t="str">
        <f>VLOOKUP(G1461,species.lookup!$A$2:$I$108,2,0)</f>
        <v>Queen Parrotfish</v>
      </c>
      <c r="L1461" t="str">
        <f>VLOOKUP(G1461,species.lookup!$A$2:$I$108,3,0)</f>
        <v>Scarus vetula</v>
      </c>
      <c r="M1461" t="str">
        <f>VLOOKUP(G1461,species.lookup!$A$2:$I$108,4,0)</f>
        <v>Scaridae</v>
      </c>
      <c r="N1461" t="str">
        <f>VLOOKUP(G1461,species.lookup!$A$2:$I$108,5,0)</f>
        <v>Herbivores</v>
      </c>
      <c r="O1461">
        <f>VLOOKUP(G1461,species.lookup!$A$2:$I$108,6,0)</f>
        <v>2.5000000000000001E-2</v>
      </c>
      <c r="P1461">
        <f>VLOOKUP(G1461,species.lookup!$A$2:$I$108,7,0)</f>
        <v>2.9214000000000002</v>
      </c>
      <c r="Q1461">
        <f t="shared" si="22"/>
        <v>35.535309379641568</v>
      </c>
    </row>
    <row r="1462" spans="1:17" x14ac:dyDescent="0.2">
      <c r="A1462" s="32">
        <v>44144</v>
      </c>
      <c r="B1462" s="33">
        <v>0.58333333333333304</v>
      </c>
      <c r="C1462" t="s">
        <v>399</v>
      </c>
      <c r="D1462" t="s">
        <v>384</v>
      </c>
      <c r="E1462">
        <v>4</v>
      </c>
      <c r="F1462">
        <v>6.1</v>
      </c>
      <c r="G1462" t="s">
        <v>30</v>
      </c>
      <c r="H1462">
        <v>14</v>
      </c>
      <c r="I1462">
        <v>2</v>
      </c>
      <c r="K1462" t="str">
        <f>VLOOKUP(G1462,species.lookup!$A$2:$I$108,2,0)</f>
        <v>Ocean Surgeonfish</v>
      </c>
      <c r="L1462" t="str">
        <f>VLOOKUP(G1462,species.lookup!$A$2:$I$108,3,0)</f>
        <v>Acanthurus bahianus</v>
      </c>
      <c r="M1462" t="str">
        <f>VLOOKUP(G1462,species.lookup!$A$2:$I$108,4,0)</f>
        <v>Acanthuridae</v>
      </c>
      <c r="N1462" t="str">
        <f>VLOOKUP(G1462,species.lookup!$A$2:$I$108,5,0)</f>
        <v>Herbivores</v>
      </c>
      <c r="O1462">
        <f>VLOOKUP(G1462,species.lookup!$A$2:$I$108,6,0)</f>
        <v>2.3699999999999999E-2</v>
      </c>
      <c r="P1462">
        <f>VLOOKUP(G1462,species.lookup!$A$2:$I$108,7,0)</f>
        <v>2.9752000000000001</v>
      </c>
      <c r="Q1462">
        <f t="shared" si="22"/>
        <v>60.912787998674638</v>
      </c>
    </row>
    <row r="1463" spans="1:17" x14ac:dyDescent="0.2">
      <c r="A1463" s="32">
        <v>44144</v>
      </c>
      <c r="B1463" s="33">
        <v>0.58333333333333304</v>
      </c>
      <c r="C1463" t="s">
        <v>399</v>
      </c>
      <c r="D1463" t="s">
        <v>384</v>
      </c>
      <c r="E1463">
        <v>4</v>
      </c>
      <c r="F1463">
        <v>6.1</v>
      </c>
      <c r="G1463" t="s">
        <v>318</v>
      </c>
      <c r="H1463">
        <v>9</v>
      </c>
      <c r="I1463">
        <v>2</v>
      </c>
      <c r="J1463" t="s">
        <v>385</v>
      </c>
      <c r="K1463" t="str">
        <f>VLOOKUP(G1463,species.lookup!$A$2:$I$108,2,0)</f>
        <v>Striped Parrotfish</v>
      </c>
      <c r="L1463" t="str">
        <f>VLOOKUP(G1463,species.lookup!$A$2:$I$108,3,0)</f>
        <v>Scarus iserti</v>
      </c>
      <c r="M1463" t="str">
        <f>VLOOKUP(G1463,species.lookup!$A$2:$I$108,4,0)</f>
        <v>Scaridae</v>
      </c>
      <c r="N1463" t="str">
        <f>VLOOKUP(G1463,species.lookup!$A$2:$I$108,5,0)</f>
        <v>Herbivores</v>
      </c>
      <c r="O1463">
        <f>VLOOKUP(G1463,species.lookup!$A$2:$I$108,6,0)</f>
        <v>1.47E-2</v>
      </c>
      <c r="P1463">
        <f>VLOOKUP(G1463,species.lookup!$A$2:$I$108,7,0)</f>
        <v>3.0548000000000002</v>
      </c>
      <c r="Q1463">
        <f t="shared" si="22"/>
        <v>12.087524088838006</v>
      </c>
    </row>
    <row r="1464" spans="1:17" x14ac:dyDescent="0.2">
      <c r="A1464" s="32">
        <v>44144</v>
      </c>
      <c r="B1464" s="33">
        <v>0.58333333333333304</v>
      </c>
      <c r="C1464" t="s">
        <v>399</v>
      </c>
      <c r="D1464" t="s">
        <v>384</v>
      </c>
      <c r="E1464">
        <v>4</v>
      </c>
      <c r="F1464">
        <v>6.1</v>
      </c>
      <c r="G1464" t="s">
        <v>318</v>
      </c>
      <c r="H1464">
        <v>10</v>
      </c>
      <c r="I1464">
        <v>1</v>
      </c>
      <c r="J1464" t="s">
        <v>385</v>
      </c>
      <c r="K1464" t="str">
        <f>VLOOKUP(G1464,species.lookup!$A$2:$I$108,2,0)</f>
        <v>Striped Parrotfish</v>
      </c>
      <c r="L1464" t="str">
        <f>VLOOKUP(G1464,species.lookup!$A$2:$I$108,3,0)</f>
        <v>Scarus iserti</v>
      </c>
      <c r="M1464" t="str">
        <f>VLOOKUP(G1464,species.lookup!$A$2:$I$108,4,0)</f>
        <v>Scaridae</v>
      </c>
      <c r="N1464" t="str">
        <f>VLOOKUP(G1464,species.lookup!$A$2:$I$108,5,0)</f>
        <v>Herbivores</v>
      </c>
      <c r="O1464">
        <f>VLOOKUP(G1464,species.lookup!$A$2:$I$108,6,0)</f>
        <v>1.47E-2</v>
      </c>
      <c r="P1464">
        <f>VLOOKUP(G1464,species.lookup!$A$2:$I$108,7,0)</f>
        <v>3.0548000000000002</v>
      </c>
      <c r="Q1464">
        <f t="shared" si="22"/>
        <v>16.676977189904147</v>
      </c>
    </row>
    <row r="1465" spans="1:17" x14ac:dyDescent="0.2">
      <c r="A1465" s="32">
        <v>44144</v>
      </c>
      <c r="B1465" s="33">
        <v>0.58333333333333304</v>
      </c>
      <c r="C1465" t="s">
        <v>399</v>
      </c>
      <c r="D1465" t="s">
        <v>384</v>
      </c>
      <c r="E1465">
        <v>4</v>
      </c>
      <c r="F1465">
        <v>6.1</v>
      </c>
      <c r="G1465" t="s">
        <v>318</v>
      </c>
      <c r="H1465">
        <v>9</v>
      </c>
      <c r="I1465">
        <v>1</v>
      </c>
      <c r="J1465" t="s">
        <v>385</v>
      </c>
      <c r="K1465" t="str">
        <f>VLOOKUP(G1465,species.lookup!$A$2:$I$108,2,0)</f>
        <v>Striped Parrotfish</v>
      </c>
      <c r="L1465" t="str">
        <f>VLOOKUP(G1465,species.lookup!$A$2:$I$108,3,0)</f>
        <v>Scarus iserti</v>
      </c>
      <c r="M1465" t="str">
        <f>VLOOKUP(G1465,species.lookup!$A$2:$I$108,4,0)</f>
        <v>Scaridae</v>
      </c>
      <c r="N1465" t="str">
        <f>VLOOKUP(G1465,species.lookup!$A$2:$I$108,5,0)</f>
        <v>Herbivores</v>
      </c>
      <c r="O1465">
        <f>VLOOKUP(G1465,species.lookup!$A$2:$I$108,6,0)</f>
        <v>1.47E-2</v>
      </c>
      <c r="P1465">
        <f>VLOOKUP(G1465,species.lookup!$A$2:$I$108,7,0)</f>
        <v>3.0548000000000002</v>
      </c>
      <c r="Q1465">
        <f t="shared" si="22"/>
        <v>12.087524088838006</v>
      </c>
    </row>
    <row r="1466" spans="1:17" x14ac:dyDescent="0.2">
      <c r="A1466" s="32">
        <v>44144</v>
      </c>
      <c r="B1466" s="33">
        <v>0.58333333333333304</v>
      </c>
      <c r="C1466" t="s">
        <v>399</v>
      </c>
      <c r="D1466" t="s">
        <v>384</v>
      </c>
      <c r="E1466">
        <v>4</v>
      </c>
      <c r="F1466">
        <v>6.1</v>
      </c>
      <c r="G1466" t="s">
        <v>318</v>
      </c>
      <c r="H1466">
        <v>5</v>
      </c>
      <c r="I1466">
        <v>1</v>
      </c>
      <c r="J1466" t="s">
        <v>385</v>
      </c>
      <c r="K1466" t="str">
        <f>VLOOKUP(G1466,species.lookup!$A$2:$I$108,2,0)</f>
        <v>Striped Parrotfish</v>
      </c>
      <c r="L1466" t="str">
        <f>VLOOKUP(G1466,species.lookup!$A$2:$I$108,3,0)</f>
        <v>Scarus iserti</v>
      </c>
      <c r="M1466" t="str">
        <f>VLOOKUP(G1466,species.lookup!$A$2:$I$108,4,0)</f>
        <v>Scaridae</v>
      </c>
      <c r="N1466" t="str">
        <f>VLOOKUP(G1466,species.lookup!$A$2:$I$108,5,0)</f>
        <v>Herbivores</v>
      </c>
      <c r="O1466">
        <f>VLOOKUP(G1466,species.lookup!$A$2:$I$108,6,0)</f>
        <v>1.47E-2</v>
      </c>
      <c r="P1466">
        <f>VLOOKUP(G1466,species.lookup!$A$2:$I$108,7,0)</f>
        <v>3.0548000000000002</v>
      </c>
      <c r="Q1466">
        <f t="shared" si="22"/>
        <v>2.0069238957862789</v>
      </c>
    </row>
    <row r="1467" spans="1:17" x14ac:dyDescent="0.2">
      <c r="A1467" s="32">
        <v>44144</v>
      </c>
      <c r="B1467" s="33">
        <v>0.58333333333333304</v>
      </c>
      <c r="C1467" t="s">
        <v>399</v>
      </c>
      <c r="D1467" t="s">
        <v>384</v>
      </c>
      <c r="E1467">
        <v>4</v>
      </c>
      <c r="F1467">
        <v>6.1</v>
      </c>
      <c r="G1467" t="s">
        <v>240</v>
      </c>
      <c r="H1467">
        <v>12</v>
      </c>
      <c r="I1467">
        <v>1</v>
      </c>
      <c r="K1467" t="str">
        <f>VLOOKUP(G1467,species.lookup!$A$2:$I$108,2,0)</f>
        <v>Smooth Trunkfish</v>
      </c>
      <c r="L1467" t="str">
        <f>VLOOKUP(G1467,species.lookup!$A$2:$I$108,3,0)</f>
        <v>Lactophyrs triqueter</v>
      </c>
      <c r="M1467" t="str">
        <f>VLOOKUP(G1467,species.lookup!$A$2:$I$108,4,0)</f>
        <v>Ostraciidae</v>
      </c>
      <c r="N1467" t="str">
        <f>VLOOKUP(G1467,species.lookup!$A$2:$I$108,5,0)</f>
        <v>Omnivores</v>
      </c>
      <c r="O1467">
        <f>VLOOKUP(G1467,species.lookup!$A$2:$I$108,6,0)</f>
        <v>4.8980000000000003E-2</v>
      </c>
      <c r="P1467">
        <f>VLOOKUP(G1467,species.lookup!$A$2:$I$108,7,0)</f>
        <v>2.78</v>
      </c>
      <c r="Q1467">
        <f t="shared" si="22"/>
        <v>48.993971452134353</v>
      </c>
    </row>
    <row r="1468" spans="1:17" x14ac:dyDescent="0.2">
      <c r="A1468" s="32">
        <v>44144</v>
      </c>
      <c r="B1468" s="33">
        <v>0.58333333333333304</v>
      </c>
      <c r="C1468" t="s">
        <v>399</v>
      </c>
      <c r="D1468" t="s">
        <v>384</v>
      </c>
      <c r="E1468">
        <v>4</v>
      </c>
      <c r="F1468">
        <v>6.1</v>
      </c>
      <c r="G1468" t="s">
        <v>39</v>
      </c>
      <c r="H1468">
        <v>20</v>
      </c>
      <c r="I1468">
        <v>4</v>
      </c>
      <c r="K1468" t="str">
        <f>VLOOKUP(G1468,species.lookup!$A$2:$I$108,2,0)</f>
        <v>Blue Tang</v>
      </c>
      <c r="L1468" t="str">
        <f>VLOOKUP(G1468,species.lookup!$A$2:$I$108,3,0)</f>
        <v>Acanthurus coeruleus</v>
      </c>
      <c r="M1468" t="str">
        <f>VLOOKUP(G1468,species.lookup!$A$2:$I$108,4,0)</f>
        <v>Acanthuridae</v>
      </c>
      <c r="N1468" t="str">
        <f>VLOOKUP(G1468,species.lookup!$A$2:$I$108,5,0)</f>
        <v>Herbivores</v>
      </c>
      <c r="O1468">
        <f>VLOOKUP(G1468,species.lookup!$A$2:$I$108,6,0)</f>
        <v>4.1500000000000002E-2</v>
      </c>
      <c r="P1468">
        <f>VLOOKUP(G1468,species.lookup!$A$2:$I$108,7,0)</f>
        <v>2.8346</v>
      </c>
      <c r="Q1468">
        <f t="shared" si="22"/>
        <v>202.27756752862322</v>
      </c>
    </row>
    <row r="1469" spans="1:17" x14ac:dyDescent="0.2">
      <c r="A1469" s="32">
        <v>44144</v>
      </c>
      <c r="B1469" s="33">
        <v>0.58333333333333304</v>
      </c>
      <c r="C1469" t="s">
        <v>399</v>
      </c>
      <c r="D1469" t="s">
        <v>384</v>
      </c>
      <c r="E1469">
        <v>4</v>
      </c>
      <c r="F1469">
        <v>6.1</v>
      </c>
      <c r="G1469" t="s">
        <v>39</v>
      </c>
      <c r="H1469">
        <v>3</v>
      </c>
      <c r="I1469">
        <v>1</v>
      </c>
      <c r="K1469" t="str">
        <f>VLOOKUP(G1469,species.lookup!$A$2:$I$108,2,0)</f>
        <v>Blue Tang</v>
      </c>
      <c r="L1469" t="str">
        <f>VLOOKUP(G1469,species.lookup!$A$2:$I$108,3,0)</f>
        <v>Acanthurus coeruleus</v>
      </c>
      <c r="M1469" t="str">
        <f>VLOOKUP(G1469,species.lookup!$A$2:$I$108,4,0)</f>
        <v>Acanthuridae</v>
      </c>
      <c r="N1469" t="str">
        <f>VLOOKUP(G1469,species.lookup!$A$2:$I$108,5,0)</f>
        <v>Herbivores</v>
      </c>
      <c r="O1469">
        <f>VLOOKUP(G1469,species.lookup!$A$2:$I$108,6,0)</f>
        <v>4.1500000000000002E-2</v>
      </c>
      <c r="P1469">
        <f>VLOOKUP(G1469,species.lookup!$A$2:$I$108,7,0)</f>
        <v>2.8346</v>
      </c>
      <c r="Q1469">
        <f t="shared" si="22"/>
        <v>0.93432077429463178</v>
      </c>
    </row>
    <row r="1470" spans="1:17" x14ac:dyDescent="0.2">
      <c r="A1470" s="32">
        <v>44144</v>
      </c>
      <c r="B1470" s="33">
        <v>0.58333333333333304</v>
      </c>
      <c r="C1470" t="s">
        <v>399</v>
      </c>
      <c r="D1470" t="s">
        <v>384</v>
      </c>
      <c r="E1470">
        <v>4</v>
      </c>
      <c r="F1470">
        <v>6.1</v>
      </c>
      <c r="G1470" t="s">
        <v>39</v>
      </c>
      <c r="H1470">
        <v>4</v>
      </c>
      <c r="I1470">
        <v>1</v>
      </c>
      <c r="K1470" t="str">
        <f>VLOOKUP(G1470,species.lookup!$A$2:$I$108,2,0)</f>
        <v>Blue Tang</v>
      </c>
      <c r="L1470" t="str">
        <f>VLOOKUP(G1470,species.lookup!$A$2:$I$108,3,0)</f>
        <v>Acanthurus coeruleus</v>
      </c>
      <c r="M1470" t="str">
        <f>VLOOKUP(G1470,species.lookup!$A$2:$I$108,4,0)</f>
        <v>Acanthuridae</v>
      </c>
      <c r="N1470" t="str">
        <f>VLOOKUP(G1470,species.lookup!$A$2:$I$108,5,0)</f>
        <v>Herbivores</v>
      </c>
      <c r="O1470">
        <f>VLOOKUP(G1470,species.lookup!$A$2:$I$108,6,0)</f>
        <v>4.1500000000000002E-2</v>
      </c>
      <c r="P1470">
        <f>VLOOKUP(G1470,species.lookup!$A$2:$I$108,7,0)</f>
        <v>2.8346</v>
      </c>
      <c r="Q1470">
        <f t="shared" si="22"/>
        <v>2.1117735602071006</v>
      </c>
    </row>
    <row r="1471" spans="1:17" x14ac:dyDescent="0.2">
      <c r="A1471" s="32">
        <v>44144</v>
      </c>
      <c r="B1471" s="33">
        <v>0.58333333333333304</v>
      </c>
      <c r="C1471" t="s">
        <v>399</v>
      </c>
      <c r="D1471" t="s">
        <v>384</v>
      </c>
      <c r="E1471">
        <v>4</v>
      </c>
      <c r="F1471">
        <v>6.1</v>
      </c>
      <c r="G1471" t="s">
        <v>324</v>
      </c>
      <c r="H1471">
        <v>5</v>
      </c>
      <c r="I1471">
        <v>2</v>
      </c>
      <c r="J1471" t="s">
        <v>385</v>
      </c>
      <c r="K1471" t="str">
        <f>VLOOKUP(G1471,species.lookup!$A$2:$I$108,2,0)</f>
        <v>Queen Parrotfish</v>
      </c>
      <c r="L1471" t="str">
        <f>VLOOKUP(G1471,species.lookup!$A$2:$I$108,3,0)</f>
        <v>Scarus vetula</v>
      </c>
      <c r="M1471" t="str">
        <f>VLOOKUP(G1471,species.lookup!$A$2:$I$108,4,0)</f>
        <v>Scaridae</v>
      </c>
      <c r="N1471" t="str">
        <f>VLOOKUP(G1471,species.lookup!$A$2:$I$108,5,0)</f>
        <v>Herbivores</v>
      </c>
      <c r="O1471">
        <f>VLOOKUP(G1471,species.lookup!$A$2:$I$108,6,0)</f>
        <v>2.5000000000000001E-2</v>
      </c>
      <c r="P1471">
        <f>VLOOKUP(G1471,species.lookup!$A$2:$I$108,7,0)</f>
        <v>2.9214000000000002</v>
      </c>
      <c r="Q1471">
        <f t="shared" si="22"/>
        <v>2.7536642058777425</v>
      </c>
    </row>
    <row r="1472" spans="1:17" x14ac:dyDescent="0.2">
      <c r="A1472" s="32">
        <v>44144</v>
      </c>
      <c r="B1472" s="33">
        <v>0.58333333333333304</v>
      </c>
      <c r="C1472" t="s">
        <v>399</v>
      </c>
      <c r="D1472" t="s">
        <v>384</v>
      </c>
      <c r="E1472">
        <v>4</v>
      </c>
      <c r="F1472">
        <v>6.1</v>
      </c>
      <c r="G1472" t="s">
        <v>324</v>
      </c>
      <c r="H1472">
        <v>4</v>
      </c>
      <c r="I1472">
        <v>10</v>
      </c>
      <c r="J1472" t="s">
        <v>385</v>
      </c>
      <c r="K1472" t="str">
        <f>VLOOKUP(G1472,species.lookup!$A$2:$I$108,2,0)</f>
        <v>Queen Parrotfish</v>
      </c>
      <c r="L1472" t="str">
        <f>VLOOKUP(G1472,species.lookup!$A$2:$I$108,3,0)</f>
        <v>Scarus vetula</v>
      </c>
      <c r="M1472" t="str">
        <f>VLOOKUP(G1472,species.lookup!$A$2:$I$108,4,0)</f>
        <v>Scaridae</v>
      </c>
      <c r="N1472" t="str">
        <f>VLOOKUP(G1472,species.lookup!$A$2:$I$108,5,0)</f>
        <v>Herbivores</v>
      </c>
      <c r="O1472">
        <f>VLOOKUP(G1472,species.lookup!$A$2:$I$108,6,0)</f>
        <v>2.5000000000000001E-2</v>
      </c>
      <c r="P1472">
        <f>VLOOKUP(G1472,species.lookup!$A$2:$I$108,7,0)</f>
        <v>2.9214000000000002</v>
      </c>
      <c r="Q1472">
        <f t="shared" si="22"/>
        <v>1.4348221330880631</v>
      </c>
    </row>
    <row r="1473" spans="1:17" x14ac:dyDescent="0.2">
      <c r="A1473" s="32">
        <v>44144</v>
      </c>
      <c r="B1473" s="33">
        <v>0.58333333333333304</v>
      </c>
      <c r="C1473" t="s">
        <v>399</v>
      </c>
      <c r="D1473" t="s">
        <v>384</v>
      </c>
      <c r="E1473">
        <v>4</v>
      </c>
      <c r="F1473">
        <v>6.1</v>
      </c>
      <c r="G1473" t="s">
        <v>324</v>
      </c>
      <c r="H1473">
        <v>15</v>
      </c>
      <c r="I1473">
        <v>1</v>
      </c>
      <c r="J1473" t="s">
        <v>387</v>
      </c>
      <c r="K1473" t="str">
        <f>VLOOKUP(G1473,species.lookup!$A$2:$I$108,2,0)</f>
        <v>Queen Parrotfish</v>
      </c>
      <c r="L1473" t="str">
        <f>VLOOKUP(G1473,species.lookup!$A$2:$I$108,3,0)</f>
        <v>Scarus vetula</v>
      </c>
      <c r="M1473" t="str">
        <f>VLOOKUP(G1473,species.lookup!$A$2:$I$108,4,0)</f>
        <v>Scaridae</v>
      </c>
      <c r="N1473" t="str">
        <f>VLOOKUP(G1473,species.lookup!$A$2:$I$108,5,0)</f>
        <v>Herbivores</v>
      </c>
      <c r="O1473">
        <f>VLOOKUP(G1473,species.lookup!$A$2:$I$108,6,0)</f>
        <v>2.5000000000000001E-2</v>
      </c>
      <c r="P1473">
        <f>VLOOKUP(G1473,species.lookup!$A$2:$I$108,7,0)</f>
        <v>2.9214000000000002</v>
      </c>
      <c r="Q1473">
        <f t="shared" si="22"/>
        <v>68.198215811537764</v>
      </c>
    </row>
    <row r="1474" spans="1:17" x14ac:dyDescent="0.2">
      <c r="A1474" s="32">
        <v>44144</v>
      </c>
      <c r="B1474" s="33">
        <v>0.58333333333333304</v>
      </c>
      <c r="C1474" t="s">
        <v>399</v>
      </c>
      <c r="D1474" t="s">
        <v>384</v>
      </c>
      <c r="E1474">
        <v>4</v>
      </c>
      <c r="F1474">
        <v>6.1</v>
      </c>
      <c r="G1474" t="s">
        <v>343</v>
      </c>
      <c r="H1474">
        <v>19</v>
      </c>
      <c r="I1474">
        <v>1</v>
      </c>
      <c r="J1474" t="s">
        <v>387</v>
      </c>
      <c r="K1474" t="str">
        <f>VLOOKUP(G1474,species.lookup!$A$2:$I$108,2,0)</f>
        <v>Yellowtail parrotfish</v>
      </c>
      <c r="L1474" t="str">
        <f>VLOOKUP(G1474,species.lookup!$A$2:$I$108,3,0)</f>
        <v>Sparisoma rubiprinne</v>
      </c>
      <c r="M1474" t="str">
        <f>VLOOKUP(G1474,species.lookup!$A$2:$I$108,4,0)</f>
        <v>Scaridae</v>
      </c>
      <c r="N1474" t="str">
        <f>VLOOKUP(G1474,species.lookup!$A$2:$I$108,5,0)</f>
        <v>Herbivores</v>
      </c>
      <c r="O1474">
        <f>VLOOKUP(G1474,species.lookup!$A$2:$I$108,6,0)</f>
        <v>1.5599999999999999E-2</v>
      </c>
      <c r="P1474">
        <f>VLOOKUP(G1474,species.lookup!$A$2:$I$108,7,0)</f>
        <v>3.0640999999999998</v>
      </c>
      <c r="Q1474">
        <f t="shared" si="22"/>
        <v>129.22707281859471</v>
      </c>
    </row>
    <row r="1475" spans="1:17" x14ac:dyDescent="0.2">
      <c r="A1475" s="32">
        <v>44144</v>
      </c>
      <c r="B1475" s="33">
        <v>0.58333333333333304</v>
      </c>
      <c r="C1475" t="s">
        <v>399</v>
      </c>
      <c r="D1475" t="s">
        <v>384</v>
      </c>
      <c r="E1475">
        <v>4</v>
      </c>
      <c r="F1475">
        <v>6.1</v>
      </c>
      <c r="G1475" t="s">
        <v>374</v>
      </c>
      <c r="H1475">
        <v>5</v>
      </c>
      <c r="I1475">
        <v>5</v>
      </c>
      <c r="K1475" t="str">
        <f>VLOOKUP(G1475,species.lookup!$A$2:$I$108,2,0)</f>
        <v>Bluehead Wrasse</v>
      </c>
      <c r="L1475" t="str">
        <f>VLOOKUP(G1475,species.lookup!$A$2:$I$108,3,0)</f>
        <v>Thalassoma bifasciatum</v>
      </c>
      <c r="M1475" t="str">
        <f>VLOOKUP(G1475,species.lookup!$A$2:$I$108,4,0)</f>
        <v>Labridae</v>
      </c>
      <c r="N1475" t="str">
        <f>VLOOKUP(G1475,species.lookup!$A$2:$I$108,5,0)</f>
        <v>Carnivores</v>
      </c>
      <c r="O1475">
        <f>VLOOKUP(G1475,species.lookup!$A$2:$I$108,6,0)</f>
        <v>8.9099999999999995E-3</v>
      </c>
      <c r="P1475">
        <f>VLOOKUP(G1475,species.lookup!$A$2:$I$108,7,0)</f>
        <v>3.01</v>
      </c>
      <c r="Q1475">
        <f t="shared" ref="Q1475:Q1476" si="23">O1475*H1475^P1475</f>
        <v>1.1318201385239828</v>
      </c>
    </row>
    <row r="1476" spans="1:17" x14ac:dyDescent="0.2">
      <c r="A1476" s="32">
        <v>44144</v>
      </c>
      <c r="B1476" s="33">
        <v>0.58333333333333304</v>
      </c>
      <c r="C1476" t="s">
        <v>399</v>
      </c>
      <c r="D1476" t="s">
        <v>384</v>
      </c>
      <c r="E1476">
        <v>4</v>
      </c>
      <c r="F1476">
        <v>6.1</v>
      </c>
      <c r="G1476" t="s">
        <v>374</v>
      </c>
      <c r="H1476">
        <v>4</v>
      </c>
      <c r="I1476">
        <v>5</v>
      </c>
      <c r="K1476" t="str">
        <f>VLOOKUP(G1476,species.lookup!$A$2:$I$108,2,0)</f>
        <v>Bluehead Wrasse</v>
      </c>
      <c r="L1476" t="str">
        <f>VLOOKUP(G1476,species.lookup!$A$2:$I$108,3,0)</f>
        <v>Thalassoma bifasciatum</v>
      </c>
      <c r="M1476" t="str">
        <f>VLOOKUP(G1476,species.lookup!$A$2:$I$108,4,0)</f>
        <v>Labridae</v>
      </c>
      <c r="N1476" t="str">
        <f>VLOOKUP(G1476,species.lookup!$A$2:$I$108,5,0)</f>
        <v>Carnivores</v>
      </c>
      <c r="O1476">
        <f>VLOOKUP(G1476,species.lookup!$A$2:$I$108,6,0)</f>
        <v>8.9099999999999995E-3</v>
      </c>
      <c r="P1476">
        <f>VLOOKUP(G1476,species.lookup!$A$2:$I$108,7,0)</f>
        <v>3.01</v>
      </c>
      <c r="Q1476">
        <f t="shared" si="23"/>
        <v>0.5782002537554658</v>
      </c>
    </row>
    <row r="1477" spans="1:17" x14ac:dyDescent="0.2">
      <c r="E14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21C-D11C-2A41-A5F9-9A9E6272E0EA}">
  <dimension ref="A1:H181"/>
  <sheetViews>
    <sheetView workbookViewId="0">
      <pane ySplit="1" topLeftCell="A142" activePane="bottomLeft" state="frozen"/>
      <selection pane="bottomLeft" activeCell="A152" sqref="A152:D181"/>
    </sheetView>
  </sheetViews>
  <sheetFormatPr baseColWidth="10" defaultRowHeight="16" x14ac:dyDescent="0.2"/>
  <sheetData>
    <row r="1" spans="1:8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382</v>
      </c>
      <c r="G1" s="31" t="s">
        <v>391</v>
      </c>
      <c r="H1" s="31" t="s">
        <v>390</v>
      </c>
    </row>
    <row r="2" spans="1:8" x14ac:dyDescent="0.2">
      <c r="A2" s="32">
        <v>44140</v>
      </c>
      <c r="C2" t="s">
        <v>383</v>
      </c>
      <c r="D2" t="s">
        <v>384</v>
      </c>
      <c r="E2">
        <v>1</v>
      </c>
      <c r="F2">
        <v>3</v>
      </c>
      <c r="G2">
        <v>1</v>
      </c>
      <c r="H2">
        <v>130</v>
      </c>
    </row>
    <row r="3" spans="1:8" x14ac:dyDescent="0.2">
      <c r="A3" s="32">
        <v>44140</v>
      </c>
      <c r="C3" t="s">
        <v>383</v>
      </c>
      <c r="D3" t="s">
        <v>384</v>
      </c>
      <c r="E3">
        <v>1</v>
      </c>
      <c r="F3">
        <v>3</v>
      </c>
      <c r="G3">
        <v>2</v>
      </c>
      <c r="H3">
        <v>200</v>
      </c>
    </row>
    <row r="4" spans="1:8" x14ac:dyDescent="0.2">
      <c r="A4" s="32">
        <v>44140</v>
      </c>
      <c r="C4" t="s">
        <v>383</v>
      </c>
      <c r="D4" t="s">
        <v>384</v>
      </c>
      <c r="E4">
        <v>1</v>
      </c>
      <c r="F4">
        <v>3</v>
      </c>
      <c r="G4">
        <v>3</v>
      </c>
      <c r="H4">
        <v>240</v>
      </c>
    </row>
    <row r="5" spans="1:8" x14ac:dyDescent="0.2">
      <c r="A5" s="32">
        <v>44140</v>
      </c>
      <c r="C5" t="s">
        <v>383</v>
      </c>
      <c r="D5" t="s">
        <v>384</v>
      </c>
      <c r="E5">
        <v>1</v>
      </c>
      <c r="F5">
        <v>3</v>
      </c>
      <c r="G5">
        <v>4</v>
      </c>
      <c r="H5">
        <v>140</v>
      </c>
    </row>
    <row r="6" spans="1:8" x14ac:dyDescent="0.2">
      <c r="A6" s="32">
        <v>44140</v>
      </c>
      <c r="C6" t="s">
        <v>383</v>
      </c>
      <c r="D6" t="s">
        <v>384</v>
      </c>
      <c r="E6">
        <v>1</v>
      </c>
      <c r="F6">
        <v>3</v>
      </c>
      <c r="G6">
        <v>5</v>
      </c>
      <c r="H6">
        <v>150</v>
      </c>
    </row>
    <row r="7" spans="1:8" x14ac:dyDescent="0.2">
      <c r="A7" s="32">
        <v>44140</v>
      </c>
      <c r="C7" t="s">
        <v>383</v>
      </c>
      <c r="D7" t="s">
        <v>384</v>
      </c>
      <c r="E7">
        <v>1</v>
      </c>
      <c r="F7">
        <v>3</v>
      </c>
      <c r="G7">
        <v>6</v>
      </c>
      <c r="H7">
        <v>200</v>
      </c>
    </row>
    <row r="8" spans="1:8" x14ac:dyDescent="0.2">
      <c r="A8" s="32">
        <v>44140</v>
      </c>
      <c r="C8" t="s">
        <v>383</v>
      </c>
      <c r="D8" t="s">
        <v>384</v>
      </c>
      <c r="E8">
        <v>1</v>
      </c>
      <c r="F8">
        <v>3</v>
      </c>
      <c r="G8">
        <v>7</v>
      </c>
      <c r="H8">
        <v>130</v>
      </c>
    </row>
    <row r="9" spans="1:8" x14ac:dyDescent="0.2">
      <c r="A9" s="32">
        <v>44140</v>
      </c>
      <c r="C9" t="s">
        <v>383</v>
      </c>
      <c r="D9" t="s">
        <v>384</v>
      </c>
      <c r="E9">
        <v>1</v>
      </c>
      <c r="F9">
        <v>3</v>
      </c>
      <c r="G9">
        <v>8</v>
      </c>
      <c r="H9">
        <v>220</v>
      </c>
    </row>
    <row r="10" spans="1:8" x14ac:dyDescent="0.2">
      <c r="A10" s="32">
        <v>44140</v>
      </c>
      <c r="C10" t="s">
        <v>383</v>
      </c>
      <c r="D10" t="s">
        <v>384</v>
      </c>
      <c r="E10">
        <v>1</v>
      </c>
      <c r="F10">
        <v>3</v>
      </c>
      <c r="G10">
        <v>9</v>
      </c>
      <c r="H10">
        <v>130</v>
      </c>
    </row>
    <row r="11" spans="1:8" x14ac:dyDescent="0.2">
      <c r="A11" s="32">
        <v>44140</v>
      </c>
      <c r="C11" t="s">
        <v>383</v>
      </c>
      <c r="D11" t="s">
        <v>384</v>
      </c>
      <c r="E11">
        <v>1</v>
      </c>
      <c r="F11">
        <v>3</v>
      </c>
      <c r="G11">
        <v>10</v>
      </c>
      <c r="H11">
        <v>170</v>
      </c>
    </row>
    <row r="12" spans="1:8" x14ac:dyDescent="0.2">
      <c r="A12" s="32">
        <v>44140</v>
      </c>
      <c r="C12" t="s">
        <v>383</v>
      </c>
      <c r="D12" t="s">
        <v>384</v>
      </c>
      <c r="E12">
        <v>2</v>
      </c>
      <c r="F12">
        <v>6</v>
      </c>
      <c r="G12">
        <v>1</v>
      </c>
      <c r="H12">
        <v>140</v>
      </c>
    </row>
    <row r="13" spans="1:8" x14ac:dyDescent="0.2">
      <c r="A13" s="32">
        <v>44140</v>
      </c>
      <c r="C13" t="s">
        <v>383</v>
      </c>
      <c r="D13" t="s">
        <v>384</v>
      </c>
      <c r="E13">
        <v>2</v>
      </c>
      <c r="F13">
        <v>6</v>
      </c>
      <c r="G13">
        <v>2</v>
      </c>
      <c r="H13">
        <v>140</v>
      </c>
    </row>
    <row r="14" spans="1:8" x14ac:dyDescent="0.2">
      <c r="A14" s="32">
        <v>44140</v>
      </c>
      <c r="C14" t="s">
        <v>383</v>
      </c>
      <c r="D14" t="s">
        <v>384</v>
      </c>
      <c r="E14">
        <v>2</v>
      </c>
      <c r="F14">
        <v>6</v>
      </c>
      <c r="G14">
        <v>3</v>
      </c>
      <c r="H14">
        <v>260</v>
      </c>
    </row>
    <row r="15" spans="1:8" x14ac:dyDescent="0.2">
      <c r="A15" s="32">
        <v>44140</v>
      </c>
      <c r="C15" t="s">
        <v>383</v>
      </c>
      <c r="D15" t="s">
        <v>384</v>
      </c>
      <c r="E15">
        <v>2</v>
      </c>
      <c r="F15">
        <v>6</v>
      </c>
      <c r="G15">
        <v>4</v>
      </c>
      <c r="H15">
        <v>140</v>
      </c>
    </row>
    <row r="16" spans="1:8" x14ac:dyDescent="0.2">
      <c r="A16" s="32">
        <v>44140</v>
      </c>
      <c r="C16" t="s">
        <v>383</v>
      </c>
      <c r="D16" t="s">
        <v>384</v>
      </c>
      <c r="E16">
        <v>2</v>
      </c>
      <c r="F16">
        <v>6</v>
      </c>
      <c r="G16">
        <v>5</v>
      </c>
      <c r="H16">
        <v>120</v>
      </c>
    </row>
    <row r="17" spans="1:8" x14ac:dyDescent="0.2">
      <c r="A17" s="32">
        <v>44140</v>
      </c>
      <c r="C17" t="s">
        <v>383</v>
      </c>
      <c r="D17" t="s">
        <v>384</v>
      </c>
      <c r="E17">
        <v>2</v>
      </c>
      <c r="F17">
        <v>6</v>
      </c>
      <c r="G17">
        <v>6</v>
      </c>
      <c r="H17">
        <v>170</v>
      </c>
    </row>
    <row r="18" spans="1:8" x14ac:dyDescent="0.2">
      <c r="A18" s="32">
        <v>44140</v>
      </c>
      <c r="C18" t="s">
        <v>383</v>
      </c>
      <c r="D18" t="s">
        <v>384</v>
      </c>
      <c r="E18">
        <v>2</v>
      </c>
      <c r="F18">
        <v>6</v>
      </c>
      <c r="G18">
        <v>7</v>
      </c>
      <c r="H18">
        <v>150</v>
      </c>
    </row>
    <row r="19" spans="1:8" x14ac:dyDescent="0.2">
      <c r="A19" s="32">
        <v>44140</v>
      </c>
      <c r="C19" t="s">
        <v>383</v>
      </c>
      <c r="D19" t="s">
        <v>384</v>
      </c>
      <c r="E19">
        <v>2</v>
      </c>
      <c r="F19">
        <v>6</v>
      </c>
      <c r="G19">
        <v>8</v>
      </c>
      <c r="H19">
        <v>160</v>
      </c>
    </row>
    <row r="20" spans="1:8" x14ac:dyDescent="0.2">
      <c r="A20" s="32">
        <v>44140</v>
      </c>
      <c r="C20" t="s">
        <v>383</v>
      </c>
      <c r="D20" t="s">
        <v>384</v>
      </c>
      <c r="E20">
        <v>2</v>
      </c>
      <c r="F20">
        <v>6</v>
      </c>
      <c r="G20">
        <v>9</v>
      </c>
      <c r="H20">
        <v>100</v>
      </c>
    </row>
    <row r="21" spans="1:8" x14ac:dyDescent="0.2">
      <c r="A21" s="32">
        <v>44140</v>
      </c>
      <c r="C21" t="s">
        <v>383</v>
      </c>
      <c r="D21" t="s">
        <v>384</v>
      </c>
      <c r="E21">
        <v>2</v>
      </c>
      <c r="F21">
        <v>6</v>
      </c>
      <c r="G21">
        <v>10</v>
      </c>
      <c r="H21">
        <v>120</v>
      </c>
    </row>
    <row r="22" spans="1:8" x14ac:dyDescent="0.2">
      <c r="A22" s="32">
        <v>44140</v>
      </c>
      <c r="C22" t="s">
        <v>383</v>
      </c>
      <c r="D22" t="s">
        <v>384</v>
      </c>
      <c r="E22">
        <v>3</v>
      </c>
      <c r="F22">
        <v>7</v>
      </c>
      <c r="G22">
        <v>1</v>
      </c>
      <c r="H22">
        <v>140</v>
      </c>
    </row>
    <row r="23" spans="1:8" x14ac:dyDescent="0.2">
      <c r="A23" s="32">
        <v>44140</v>
      </c>
      <c r="C23" t="s">
        <v>383</v>
      </c>
      <c r="D23" t="s">
        <v>384</v>
      </c>
      <c r="E23">
        <v>3</v>
      </c>
      <c r="F23">
        <v>7</v>
      </c>
      <c r="G23">
        <v>2</v>
      </c>
      <c r="H23">
        <v>130</v>
      </c>
    </row>
    <row r="24" spans="1:8" x14ac:dyDescent="0.2">
      <c r="A24" s="32">
        <v>44140</v>
      </c>
      <c r="C24" t="s">
        <v>383</v>
      </c>
      <c r="D24" t="s">
        <v>384</v>
      </c>
      <c r="E24">
        <v>3</v>
      </c>
      <c r="F24">
        <v>7</v>
      </c>
      <c r="G24">
        <v>3</v>
      </c>
      <c r="H24">
        <v>150</v>
      </c>
    </row>
    <row r="25" spans="1:8" x14ac:dyDescent="0.2">
      <c r="A25" s="32">
        <v>44140</v>
      </c>
      <c r="C25" t="s">
        <v>383</v>
      </c>
      <c r="D25" t="s">
        <v>384</v>
      </c>
      <c r="E25">
        <v>3</v>
      </c>
      <c r="F25">
        <v>7</v>
      </c>
      <c r="G25">
        <v>4</v>
      </c>
      <c r="H25">
        <v>120</v>
      </c>
    </row>
    <row r="26" spans="1:8" x14ac:dyDescent="0.2">
      <c r="A26" s="32">
        <v>44140</v>
      </c>
      <c r="C26" t="s">
        <v>383</v>
      </c>
      <c r="D26" t="s">
        <v>384</v>
      </c>
      <c r="E26">
        <v>3</v>
      </c>
      <c r="F26">
        <v>7</v>
      </c>
      <c r="G26">
        <v>5</v>
      </c>
      <c r="H26">
        <v>130</v>
      </c>
    </row>
    <row r="27" spans="1:8" x14ac:dyDescent="0.2">
      <c r="A27" s="32">
        <v>44140</v>
      </c>
      <c r="C27" t="s">
        <v>383</v>
      </c>
      <c r="D27" t="s">
        <v>384</v>
      </c>
      <c r="E27">
        <v>3</v>
      </c>
      <c r="F27">
        <v>7</v>
      </c>
      <c r="G27">
        <v>6</v>
      </c>
      <c r="H27">
        <v>220</v>
      </c>
    </row>
    <row r="28" spans="1:8" x14ac:dyDescent="0.2">
      <c r="A28" s="32">
        <v>44140</v>
      </c>
      <c r="C28" t="s">
        <v>383</v>
      </c>
      <c r="D28" t="s">
        <v>384</v>
      </c>
      <c r="E28">
        <v>3</v>
      </c>
      <c r="F28">
        <v>7</v>
      </c>
      <c r="G28">
        <v>7</v>
      </c>
      <c r="H28">
        <v>230</v>
      </c>
    </row>
    <row r="29" spans="1:8" x14ac:dyDescent="0.2">
      <c r="A29" s="32">
        <v>44140</v>
      </c>
      <c r="C29" t="s">
        <v>383</v>
      </c>
      <c r="D29" t="s">
        <v>384</v>
      </c>
      <c r="E29">
        <v>3</v>
      </c>
      <c r="F29">
        <v>7</v>
      </c>
      <c r="G29">
        <v>8</v>
      </c>
      <c r="H29">
        <v>110</v>
      </c>
    </row>
    <row r="30" spans="1:8" x14ac:dyDescent="0.2">
      <c r="A30" s="32">
        <v>44140</v>
      </c>
      <c r="C30" t="s">
        <v>383</v>
      </c>
      <c r="D30" t="s">
        <v>384</v>
      </c>
      <c r="E30">
        <v>3</v>
      </c>
      <c r="F30">
        <v>7</v>
      </c>
      <c r="G30">
        <v>9</v>
      </c>
      <c r="H30">
        <v>130</v>
      </c>
    </row>
    <row r="31" spans="1:8" x14ac:dyDescent="0.2">
      <c r="A31" s="32">
        <v>44140</v>
      </c>
      <c r="C31" t="s">
        <v>383</v>
      </c>
      <c r="D31" t="s">
        <v>384</v>
      </c>
      <c r="E31">
        <v>3</v>
      </c>
      <c r="F31">
        <v>7</v>
      </c>
      <c r="G31">
        <v>10</v>
      </c>
      <c r="H31">
        <v>110</v>
      </c>
    </row>
    <row r="32" spans="1:8" x14ac:dyDescent="0.2">
      <c r="A32" s="32">
        <v>44140</v>
      </c>
      <c r="C32" t="s">
        <v>388</v>
      </c>
      <c r="D32" t="s">
        <v>384</v>
      </c>
      <c r="E32">
        <v>1</v>
      </c>
      <c r="F32">
        <v>2</v>
      </c>
      <c r="G32">
        <v>1</v>
      </c>
      <c r="H32">
        <v>300</v>
      </c>
    </row>
    <row r="33" spans="1:8" x14ac:dyDescent="0.2">
      <c r="A33" s="32">
        <v>44140</v>
      </c>
      <c r="C33" t="s">
        <v>388</v>
      </c>
      <c r="D33" t="s">
        <v>384</v>
      </c>
      <c r="E33">
        <v>1</v>
      </c>
      <c r="F33">
        <v>2</v>
      </c>
      <c r="G33">
        <v>2</v>
      </c>
      <c r="H33">
        <v>320</v>
      </c>
    </row>
    <row r="34" spans="1:8" x14ac:dyDescent="0.2">
      <c r="A34" s="32">
        <v>44140</v>
      </c>
      <c r="C34" t="s">
        <v>388</v>
      </c>
      <c r="D34" t="s">
        <v>384</v>
      </c>
      <c r="E34">
        <v>1</v>
      </c>
      <c r="F34">
        <v>2</v>
      </c>
      <c r="G34">
        <v>3</v>
      </c>
      <c r="H34">
        <v>210</v>
      </c>
    </row>
    <row r="35" spans="1:8" x14ac:dyDescent="0.2">
      <c r="A35" s="32">
        <v>44140</v>
      </c>
      <c r="C35" t="s">
        <v>388</v>
      </c>
      <c r="D35" t="s">
        <v>384</v>
      </c>
      <c r="E35">
        <v>1</v>
      </c>
      <c r="F35">
        <v>2</v>
      </c>
      <c r="G35">
        <v>4</v>
      </c>
      <c r="H35">
        <v>160</v>
      </c>
    </row>
    <row r="36" spans="1:8" x14ac:dyDescent="0.2">
      <c r="A36" s="32">
        <v>44140</v>
      </c>
      <c r="C36" t="s">
        <v>388</v>
      </c>
      <c r="D36" t="s">
        <v>384</v>
      </c>
      <c r="E36">
        <v>1</v>
      </c>
      <c r="F36">
        <v>2</v>
      </c>
      <c r="G36">
        <v>5</v>
      </c>
      <c r="H36">
        <v>150</v>
      </c>
    </row>
    <row r="37" spans="1:8" x14ac:dyDescent="0.2">
      <c r="A37" s="32">
        <v>44140</v>
      </c>
      <c r="C37" t="s">
        <v>388</v>
      </c>
      <c r="D37" t="s">
        <v>384</v>
      </c>
      <c r="E37">
        <v>1</v>
      </c>
      <c r="F37">
        <v>2</v>
      </c>
      <c r="G37">
        <v>6</v>
      </c>
      <c r="H37">
        <v>130</v>
      </c>
    </row>
    <row r="38" spans="1:8" x14ac:dyDescent="0.2">
      <c r="A38" s="32">
        <v>44140</v>
      </c>
      <c r="C38" t="s">
        <v>388</v>
      </c>
      <c r="D38" t="s">
        <v>384</v>
      </c>
      <c r="E38">
        <v>1</v>
      </c>
      <c r="F38">
        <v>2</v>
      </c>
      <c r="G38">
        <v>7</v>
      </c>
      <c r="H38">
        <v>140</v>
      </c>
    </row>
    <row r="39" spans="1:8" x14ac:dyDescent="0.2">
      <c r="A39" s="32">
        <v>44140</v>
      </c>
      <c r="C39" t="s">
        <v>388</v>
      </c>
      <c r="D39" t="s">
        <v>384</v>
      </c>
      <c r="E39">
        <v>1</v>
      </c>
      <c r="F39">
        <v>2</v>
      </c>
      <c r="G39">
        <v>8</v>
      </c>
      <c r="H39">
        <v>100</v>
      </c>
    </row>
    <row r="40" spans="1:8" x14ac:dyDescent="0.2">
      <c r="A40" s="32">
        <v>44140</v>
      </c>
      <c r="C40" t="s">
        <v>388</v>
      </c>
      <c r="D40" t="s">
        <v>384</v>
      </c>
      <c r="E40">
        <v>1</v>
      </c>
      <c r="F40">
        <v>2</v>
      </c>
      <c r="G40">
        <v>9</v>
      </c>
      <c r="H40">
        <v>250</v>
      </c>
    </row>
    <row r="41" spans="1:8" x14ac:dyDescent="0.2">
      <c r="A41" s="32">
        <v>44140</v>
      </c>
      <c r="C41" t="s">
        <v>388</v>
      </c>
      <c r="D41" t="s">
        <v>384</v>
      </c>
      <c r="E41">
        <v>1</v>
      </c>
      <c r="F41">
        <v>2</v>
      </c>
      <c r="G41">
        <v>10</v>
      </c>
      <c r="H41">
        <v>320</v>
      </c>
    </row>
    <row r="42" spans="1:8" x14ac:dyDescent="0.2">
      <c r="A42" s="32">
        <v>44140</v>
      </c>
      <c r="C42" t="s">
        <v>388</v>
      </c>
      <c r="D42" t="s">
        <v>384</v>
      </c>
      <c r="E42">
        <v>2</v>
      </c>
      <c r="F42">
        <v>3</v>
      </c>
      <c r="G42">
        <v>1</v>
      </c>
      <c r="H42">
        <v>140</v>
      </c>
    </row>
    <row r="43" spans="1:8" x14ac:dyDescent="0.2">
      <c r="A43" s="32">
        <v>44140</v>
      </c>
      <c r="C43" t="s">
        <v>388</v>
      </c>
      <c r="D43" t="s">
        <v>384</v>
      </c>
      <c r="E43">
        <v>2</v>
      </c>
      <c r="F43">
        <v>3</v>
      </c>
      <c r="G43">
        <v>2</v>
      </c>
      <c r="H43">
        <v>130</v>
      </c>
    </row>
    <row r="44" spans="1:8" x14ac:dyDescent="0.2">
      <c r="A44" s="32">
        <v>44140</v>
      </c>
      <c r="C44" t="s">
        <v>388</v>
      </c>
      <c r="D44" t="s">
        <v>384</v>
      </c>
      <c r="E44">
        <v>2</v>
      </c>
      <c r="F44">
        <v>3</v>
      </c>
      <c r="G44">
        <v>3</v>
      </c>
      <c r="H44">
        <v>190</v>
      </c>
    </row>
    <row r="45" spans="1:8" x14ac:dyDescent="0.2">
      <c r="A45" s="32">
        <v>44140</v>
      </c>
      <c r="C45" t="s">
        <v>388</v>
      </c>
      <c r="D45" t="s">
        <v>384</v>
      </c>
      <c r="E45">
        <v>2</v>
      </c>
      <c r="F45">
        <v>3</v>
      </c>
      <c r="G45">
        <v>4</v>
      </c>
      <c r="H45">
        <v>290</v>
      </c>
    </row>
    <row r="46" spans="1:8" x14ac:dyDescent="0.2">
      <c r="A46" s="32">
        <v>44140</v>
      </c>
      <c r="C46" t="s">
        <v>388</v>
      </c>
      <c r="D46" t="s">
        <v>384</v>
      </c>
      <c r="E46">
        <v>2</v>
      </c>
      <c r="F46">
        <v>3</v>
      </c>
      <c r="G46">
        <v>5</v>
      </c>
      <c r="H46">
        <v>160</v>
      </c>
    </row>
    <row r="47" spans="1:8" x14ac:dyDescent="0.2">
      <c r="A47" s="32">
        <v>44140</v>
      </c>
      <c r="C47" t="s">
        <v>388</v>
      </c>
      <c r="D47" t="s">
        <v>384</v>
      </c>
      <c r="E47">
        <v>2</v>
      </c>
      <c r="F47">
        <v>3</v>
      </c>
      <c r="G47">
        <v>6</v>
      </c>
      <c r="H47">
        <v>250</v>
      </c>
    </row>
    <row r="48" spans="1:8" x14ac:dyDescent="0.2">
      <c r="A48" s="32">
        <v>44140</v>
      </c>
      <c r="C48" t="s">
        <v>388</v>
      </c>
      <c r="D48" t="s">
        <v>384</v>
      </c>
      <c r="E48">
        <v>2</v>
      </c>
      <c r="F48">
        <v>3</v>
      </c>
      <c r="G48">
        <v>7</v>
      </c>
      <c r="H48">
        <v>270</v>
      </c>
    </row>
    <row r="49" spans="1:8" x14ac:dyDescent="0.2">
      <c r="A49" s="32">
        <v>44140</v>
      </c>
      <c r="C49" t="s">
        <v>388</v>
      </c>
      <c r="D49" t="s">
        <v>384</v>
      </c>
      <c r="E49">
        <v>2</v>
      </c>
      <c r="F49">
        <v>3</v>
      </c>
      <c r="G49">
        <v>8</v>
      </c>
      <c r="H49">
        <v>120</v>
      </c>
    </row>
    <row r="50" spans="1:8" x14ac:dyDescent="0.2">
      <c r="A50" s="32">
        <v>44140</v>
      </c>
      <c r="C50" t="s">
        <v>388</v>
      </c>
      <c r="D50" t="s">
        <v>384</v>
      </c>
      <c r="E50">
        <v>2</v>
      </c>
      <c r="F50">
        <v>3</v>
      </c>
      <c r="G50">
        <v>9</v>
      </c>
      <c r="H50">
        <v>300</v>
      </c>
    </row>
    <row r="51" spans="1:8" x14ac:dyDescent="0.2">
      <c r="A51" s="32">
        <v>44140</v>
      </c>
      <c r="C51" t="s">
        <v>388</v>
      </c>
      <c r="D51" t="s">
        <v>384</v>
      </c>
      <c r="E51">
        <v>2</v>
      </c>
      <c r="F51">
        <v>3</v>
      </c>
      <c r="G51">
        <v>10</v>
      </c>
      <c r="H51">
        <v>130</v>
      </c>
    </row>
    <row r="52" spans="1:8" x14ac:dyDescent="0.2">
      <c r="A52" s="32">
        <v>44140</v>
      </c>
      <c r="C52" t="s">
        <v>388</v>
      </c>
      <c r="D52" t="s">
        <v>384</v>
      </c>
      <c r="E52">
        <v>3</v>
      </c>
      <c r="F52">
        <v>2</v>
      </c>
      <c r="G52">
        <v>1</v>
      </c>
      <c r="H52">
        <v>100</v>
      </c>
    </row>
    <row r="53" spans="1:8" x14ac:dyDescent="0.2">
      <c r="A53" s="32">
        <v>44140</v>
      </c>
      <c r="C53" t="s">
        <v>388</v>
      </c>
      <c r="D53" t="s">
        <v>384</v>
      </c>
      <c r="E53">
        <v>3</v>
      </c>
      <c r="F53">
        <v>2</v>
      </c>
      <c r="G53">
        <v>2</v>
      </c>
      <c r="H53">
        <v>130</v>
      </c>
    </row>
    <row r="54" spans="1:8" x14ac:dyDescent="0.2">
      <c r="A54" s="32">
        <v>44140</v>
      </c>
      <c r="C54" t="s">
        <v>388</v>
      </c>
      <c r="D54" t="s">
        <v>384</v>
      </c>
      <c r="E54">
        <v>3</v>
      </c>
      <c r="F54">
        <v>2</v>
      </c>
      <c r="G54">
        <v>3</v>
      </c>
      <c r="H54">
        <v>210</v>
      </c>
    </row>
    <row r="55" spans="1:8" x14ac:dyDescent="0.2">
      <c r="A55" s="32">
        <v>44140</v>
      </c>
      <c r="C55" t="s">
        <v>388</v>
      </c>
      <c r="D55" t="s">
        <v>384</v>
      </c>
      <c r="E55">
        <v>3</v>
      </c>
      <c r="F55">
        <v>2</v>
      </c>
      <c r="G55">
        <v>4</v>
      </c>
      <c r="H55">
        <v>130</v>
      </c>
    </row>
    <row r="56" spans="1:8" x14ac:dyDescent="0.2">
      <c r="A56" s="32">
        <v>44140</v>
      </c>
      <c r="C56" t="s">
        <v>388</v>
      </c>
      <c r="D56" t="s">
        <v>384</v>
      </c>
      <c r="E56">
        <v>3</v>
      </c>
      <c r="F56">
        <v>2</v>
      </c>
      <c r="G56">
        <v>5</v>
      </c>
      <c r="H56">
        <v>160</v>
      </c>
    </row>
    <row r="57" spans="1:8" x14ac:dyDescent="0.2">
      <c r="A57" s="32">
        <v>44140</v>
      </c>
      <c r="C57" t="s">
        <v>388</v>
      </c>
      <c r="D57" t="s">
        <v>384</v>
      </c>
      <c r="E57">
        <v>3</v>
      </c>
      <c r="F57">
        <v>2</v>
      </c>
      <c r="G57">
        <v>6</v>
      </c>
      <c r="H57">
        <v>100</v>
      </c>
    </row>
    <row r="58" spans="1:8" x14ac:dyDescent="0.2">
      <c r="A58" s="32">
        <v>44140</v>
      </c>
      <c r="C58" t="s">
        <v>388</v>
      </c>
      <c r="D58" t="s">
        <v>384</v>
      </c>
      <c r="E58">
        <v>3</v>
      </c>
      <c r="F58">
        <v>2</v>
      </c>
      <c r="G58">
        <v>7</v>
      </c>
      <c r="H58">
        <v>100</v>
      </c>
    </row>
    <row r="59" spans="1:8" x14ac:dyDescent="0.2">
      <c r="A59" s="32">
        <v>44140</v>
      </c>
      <c r="C59" t="s">
        <v>388</v>
      </c>
      <c r="D59" t="s">
        <v>384</v>
      </c>
      <c r="E59">
        <v>3</v>
      </c>
      <c r="F59">
        <v>2</v>
      </c>
      <c r="G59">
        <v>8</v>
      </c>
      <c r="H59">
        <v>120</v>
      </c>
    </row>
    <row r="60" spans="1:8" x14ac:dyDescent="0.2">
      <c r="A60" s="32">
        <v>44140</v>
      </c>
      <c r="C60" t="s">
        <v>388</v>
      </c>
      <c r="D60" t="s">
        <v>384</v>
      </c>
      <c r="E60">
        <v>3</v>
      </c>
      <c r="F60">
        <v>2</v>
      </c>
      <c r="G60">
        <v>9</v>
      </c>
      <c r="H60">
        <v>120</v>
      </c>
    </row>
    <row r="61" spans="1:8" x14ac:dyDescent="0.2">
      <c r="A61" s="32">
        <v>44140</v>
      </c>
      <c r="C61" t="s">
        <v>388</v>
      </c>
      <c r="D61" t="s">
        <v>384</v>
      </c>
      <c r="E61">
        <v>3</v>
      </c>
      <c r="F61">
        <v>2</v>
      </c>
      <c r="G61">
        <v>10</v>
      </c>
      <c r="H61">
        <v>140</v>
      </c>
    </row>
    <row r="62" spans="1:8" x14ac:dyDescent="0.2">
      <c r="A62" s="32">
        <v>44141</v>
      </c>
      <c r="B62" s="33">
        <v>0.40277777777777773</v>
      </c>
      <c r="C62" t="s">
        <v>396</v>
      </c>
      <c r="D62" t="s">
        <v>384</v>
      </c>
      <c r="E62">
        <v>1</v>
      </c>
      <c r="F62">
        <v>4.7</v>
      </c>
      <c r="G62">
        <v>1</v>
      </c>
      <c r="H62">
        <v>160</v>
      </c>
    </row>
    <row r="63" spans="1:8" x14ac:dyDescent="0.2">
      <c r="A63" s="32">
        <v>44141</v>
      </c>
      <c r="B63" s="33">
        <v>0.40277777777777773</v>
      </c>
      <c r="C63" t="s">
        <v>396</v>
      </c>
      <c r="D63" t="s">
        <v>384</v>
      </c>
      <c r="E63">
        <v>1</v>
      </c>
      <c r="F63">
        <v>4.7</v>
      </c>
      <c r="G63">
        <v>2</v>
      </c>
      <c r="H63">
        <v>140</v>
      </c>
    </row>
    <row r="64" spans="1:8" x14ac:dyDescent="0.2">
      <c r="A64" s="32">
        <v>44141</v>
      </c>
      <c r="B64" s="33">
        <v>0.40277777777777801</v>
      </c>
      <c r="C64" t="s">
        <v>396</v>
      </c>
      <c r="D64" t="s">
        <v>384</v>
      </c>
      <c r="E64">
        <v>1</v>
      </c>
      <c r="F64">
        <v>4.7</v>
      </c>
      <c r="G64">
        <v>3</v>
      </c>
      <c r="H64">
        <v>120</v>
      </c>
    </row>
    <row r="65" spans="1:8" x14ac:dyDescent="0.2">
      <c r="A65" s="32">
        <v>44141</v>
      </c>
      <c r="B65" s="33">
        <v>0.40277777777777801</v>
      </c>
      <c r="C65" t="s">
        <v>396</v>
      </c>
      <c r="D65" t="s">
        <v>384</v>
      </c>
      <c r="E65">
        <v>1</v>
      </c>
      <c r="F65">
        <v>4.7</v>
      </c>
      <c r="G65">
        <v>4</v>
      </c>
      <c r="H65">
        <v>130</v>
      </c>
    </row>
    <row r="66" spans="1:8" x14ac:dyDescent="0.2">
      <c r="A66" s="32">
        <v>44141</v>
      </c>
      <c r="B66" s="33">
        <v>0.40277777777777801</v>
      </c>
      <c r="C66" t="s">
        <v>396</v>
      </c>
      <c r="D66" t="s">
        <v>384</v>
      </c>
      <c r="E66">
        <v>1</v>
      </c>
      <c r="F66">
        <v>4.7</v>
      </c>
      <c r="G66">
        <v>5</v>
      </c>
      <c r="H66">
        <v>120</v>
      </c>
    </row>
    <row r="67" spans="1:8" x14ac:dyDescent="0.2">
      <c r="A67" s="32">
        <v>44141</v>
      </c>
      <c r="B67" s="33">
        <v>0.40277777777777801</v>
      </c>
      <c r="C67" t="s">
        <v>396</v>
      </c>
      <c r="D67" t="s">
        <v>384</v>
      </c>
      <c r="E67">
        <v>1</v>
      </c>
      <c r="F67">
        <v>4.7</v>
      </c>
      <c r="G67">
        <v>6</v>
      </c>
      <c r="H67">
        <v>160</v>
      </c>
    </row>
    <row r="68" spans="1:8" x14ac:dyDescent="0.2">
      <c r="A68" s="32">
        <v>44141</v>
      </c>
      <c r="B68" s="33">
        <v>0.40277777777777801</v>
      </c>
      <c r="C68" t="s">
        <v>396</v>
      </c>
      <c r="D68" t="s">
        <v>384</v>
      </c>
      <c r="E68">
        <v>1</v>
      </c>
      <c r="F68">
        <v>4.7</v>
      </c>
      <c r="G68">
        <v>7</v>
      </c>
      <c r="H68">
        <v>150</v>
      </c>
    </row>
    <row r="69" spans="1:8" x14ac:dyDescent="0.2">
      <c r="A69" s="32">
        <v>44141</v>
      </c>
      <c r="B69" s="33">
        <v>0.40277777777777801</v>
      </c>
      <c r="C69" t="s">
        <v>396</v>
      </c>
      <c r="D69" t="s">
        <v>384</v>
      </c>
      <c r="E69">
        <v>1</v>
      </c>
      <c r="F69">
        <v>4.7</v>
      </c>
      <c r="G69">
        <v>8</v>
      </c>
      <c r="H69">
        <v>200</v>
      </c>
    </row>
    <row r="70" spans="1:8" x14ac:dyDescent="0.2">
      <c r="A70" s="32">
        <v>44141</v>
      </c>
      <c r="B70" s="33">
        <v>0.40277777777777801</v>
      </c>
      <c r="C70" t="s">
        <v>396</v>
      </c>
      <c r="D70" t="s">
        <v>384</v>
      </c>
      <c r="E70">
        <v>1</v>
      </c>
      <c r="F70">
        <v>4.7</v>
      </c>
      <c r="G70">
        <v>9</v>
      </c>
      <c r="H70">
        <v>180</v>
      </c>
    </row>
    <row r="71" spans="1:8" x14ac:dyDescent="0.2">
      <c r="A71" s="32">
        <v>44141</v>
      </c>
      <c r="B71" s="33">
        <v>0.40277777777777801</v>
      </c>
      <c r="C71" t="s">
        <v>396</v>
      </c>
      <c r="D71" t="s">
        <v>384</v>
      </c>
      <c r="E71">
        <v>1</v>
      </c>
      <c r="F71">
        <v>4.7</v>
      </c>
      <c r="G71">
        <v>10</v>
      </c>
      <c r="H71">
        <v>120</v>
      </c>
    </row>
    <row r="72" spans="1:8" x14ac:dyDescent="0.2">
      <c r="A72" s="32">
        <v>44141</v>
      </c>
      <c r="B72" s="33">
        <v>0.40277777777777801</v>
      </c>
      <c r="C72" t="s">
        <v>396</v>
      </c>
      <c r="D72" t="s">
        <v>384</v>
      </c>
      <c r="E72">
        <v>2</v>
      </c>
      <c r="F72">
        <v>2.6</v>
      </c>
      <c r="G72">
        <v>1</v>
      </c>
      <c r="H72">
        <v>160</v>
      </c>
    </row>
    <row r="73" spans="1:8" x14ac:dyDescent="0.2">
      <c r="A73" s="32">
        <v>44141</v>
      </c>
      <c r="B73" s="33">
        <v>0.40277777777777801</v>
      </c>
      <c r="C73" t="s">
        <v>396</v>
      </c>
      <c r="D73" t="s">
        <v>384</v>
      </c>
      <c r="E73">
        <v>2</v>
      </c>
      <c r="F73">
        <v>2.6</v>
      </c>
      <c r="G73">
        <v>2</v>
      </c>
      <c r="H73">
        <v>170</v>
      </c>
    </row>
    <row r="74" spans="1:8" x14ac:dyDescent="0.2">
      <c r="A74" s="32">
        <v>44141</v>
      </c>
      <c r="B74" s="33">
        <v>0.40277777777777801</v>
      </c>
      <c r="C74" t="s">
        <v>396</v>
      </c>
      <c r="D74" t="s">
        <v>384</v>
      </c>
      <c r="E74">
        <v>2</v>
      </c>
      <c r="F74">
        <v>2.6</v>
      </c>
      <c r="G74">
        <v>3</v>
      </c>
      <c r="H74">
        <v>130</v>
      </c>
    </row>
    <row r="75" spans="1:8" x14ac:dyDescent="0.2">
      <c r="A75" s="32">
        <v>44141</v>
      </c>
      <c r="B75" s="33">
        <v>0.40277777777777801</v>
      </c>
      <c r="C75" t="s">
        <v>396</v>
      </c>
      <c r="D75" t="s">
        <v>384</v>
      </c>
      <c r="E75">
        <v>2</v>
      </c>
      <c r="F75">
        <v>2.6</v>
      </c>
      <c r="G75">
        <v>4</v>
      </c>
      <c r="H75">
        <v>120</v>
      </c>
    </row>
    <row r="76" spans="1:8" x14ac:dyDescent="0.2">
      <c r="A76" s="32">
        <v>44141</v>
      </c>
      <c r="B76" s="33">
        <v>0.40277777777777801</v>
      </c>
      <c r="C76" t="s">
        <v>396</v>
      </c>
      <c r="D76" t="s">
        <v>384</v>
      </c>
      <c r="E76">
        <v>2</v>
      </c>
      <c r="F76">
        <v>2.6</v>
      </c>
      <c r="G76">
        <v>5</v>
      </c>
      <c r="H76">
        <v>290</v>
      </c>
    </row>
    <row r="77" spans="1:8" x14ac:dyDescent="0.2">
      <c r="A77" s="32">
        <v>44141</v>
      </c>
      <c r="B77" s="33">
        <v>0.40277777777777801</v>
      </c>
      <c r="C77" t="s">
        <v>396</v>
      </c>
      <c r="D77" t="s">
        <v>384</v>
      </c>
      <c r="E77">
        <v>2</v>
      </c>
      <c r="F77">
        <v>2.6</v>
      </c>
      <c r="G77">
        <v>6</v>
      </c>
      <c r="H77">
        <v>120</v>
      </c>
    </row>
    <row r="78" spans="1:8" x14ac:dyDescent="0.2">
      <c r="A78" s="32">
        <v>44141</v>
      </c>
      <c r="B78" s="33">
        <v>0.40277777777777801</v>
      </c>
      <c r="C78" t="s">
        <v>396</v>
      </c>
      <c r="D78" t="s">
        <v>384</v>
      </c>
      <c r="E78">
        <v>2</v>
      </c>
      <c r="F78">
        <v>2.6</v>
      </c>
      <c r="G78">
        <v>7</v>
      </c>
      <c r="H78">
        <v>120</v>
      </c>
    </row>
    <row r="79" spans="1:8" x14ac:dyDescent="0.2">
      <c r="A79" s="32">
        <v>44141</v>
      </c>
      <c r="B79" s="33">
        <v>0.40277777777777801</v>
      </c>
      <c r="C79" t="s">
        <v>396</v>
      </c>
      <c r="D79" t="s">
        <v>384</v>
      </c>
      <c r="E79">
        <v>2</v>
      </c>
      <c r="F79">
        <v>2.6</v>
      </c>
      <c r="G79">
        <v>8</v>
      </c>
      <c r="H79">
        <v>130</v>
      </c>
    </row>
    <row r="80" spans="1:8" x14ac:dyDescent="0.2">
      <c r="A80" s="32">
        <v>44141</v>
      </c>
      <c r="B80" s="33">
        <v>0.40277777777777801</v>
      </c>
      <c r="C80" t="s">
        <v>396</v>
      </c>
      <c r="D80" t="s">
        <v>384</v>
      </c>
      <c r="E80">
        <v>2</v>
      </c>
      <c r="F80">
        <v>2.6</v>
      </c>
      <c r="G80">
        <v>9</v>
      </c>
      <c r="H80">
        <v>180</v>
      </c>
    </row>
    <row r="81" spans="1:8" x14ac:dyDescent="0.2">
      <c r="A81" s="32">
        <v>44141</v>
      </c>
      <c r="B81" s="33">
        <v>0.40277777777777801</v>
      </c>
      <c r="C81" t="s">
        <v>396</v>
      </c>
      <c r="D81" t="s">
        <v>384</v>
      </c>
      <c r="E81">
        <v>2</v>
      </c>
      <c r="F81">
        <v>2.6</v>
      </c>
      <c r="G81">
        <v>10</v>
      </c>
      <c r="H81">
        <v>110</v>
      </c>
    </row>
    <row r="82" spans="1:8" x14ac:dyDescent="0.2">
      <c r="A82" s="32">
        <v>44141</v>
      </c>
      <c r="B82" s="33">
        <v>0.40277777777777801</v>
      </c>
      <c r="C82" t="s">
        <v>396</v>
      </c>
      <c r="D82" t="s">
        <v>384</v>
      </c>
      <c r="E82">
        <v>3</v>
      </c>
      <c r="F82">
        <v>5.3</v>
      </c>
      <c r="G82">
        <v>1</v>
      </c>
      <c r="H82">
        <v>130</v>
      </c>
    </row>
    <row r="83" spans="1:8" x14ac:dyDescent="0.2">
      <c r="A83" s="32">
        <v>44141</v>
      </c>
      <c r="B83" s="33">
        <v>0.40277777777777801</v>
      </c>
      <c r="C83" t="s">
        <v>396</v>
      </c>
      <c r="D83" t="s">
        <v>384</v>
      </c>
      <c r="E83">
        <v>3</v>
      </c>
      <c r="F83">
        <v>5.3</v>
      </c>
      <c r="G83">
        <v>2</v>
      </c>
      <c r="H83">
        <v>140</v>
      </c>
    </row>
    <row r="84" spans="1:8" x14ac:dyDescent="0.2">
      <c r="A84" s="32">
        <v>44141</v>
      </c>
      <c r="B84" s="33">
        <v>0.40277777777777801</v>
      </c>
      <c r="C84" t="s">
        <v>396</v>
      </c>
      <c r="D84" t="s">
        <v>384</v>
      </c>
      <c r="E84">
        <v>3</v>
      </c>
      <c r="F84">
        <v>5.3</v>
      </c>
      <c r="G84">
        <v>3</v>
      </c>
      <c r="H84">
        <v>120</v>
      </c>
    </row>
    <row r="85" spans="1:8" x14ac:dyDescent="0.2">
      <c r="A85" s="32">
        <v>44141</v>
      </c>
      <c r="B85" s="33">
        <v>0.40277777777777801</v>
      </c>
      <c r="C85" t="s">
        <v>396</v>
      </c>
      <c r="D85" t="s">
        <v>384</v>
      </c>
      <c r="E85">
        <v>3</v>
      </c>
      <c r="F85">
        <v>5.3</v>
      </c>
      <c r="G85">
        <v>4</v>
      </c>
      <c r="H85">
        <v>120</v>
      </c>
    </row>
    <row r="86" spans="1:8" x14ac:dyDescent="0.2">
      <c r="A86" s="32">
        <v>44141</v>
      </c>
      <c r="B86" s="33">
        <v>0.40277777777777801</v>
      </c>
      <c r="C86" t="s">
        <v>396</v>
      </c>
      <c r="D86" t="s">
        <v>384</v>
      </c>
      <c r="E86">
        <v>3</v>
      </c>
      <c r="F86">
        <v>5.3</v>
      </c>
      <c r="G86">
        <v>5</v>
      </c>
      <c r="H86">
        <v>120</v>
      </c>
    </row>
    <row r="87" spans="1:8" x14ac:dyDescent="0.2">
      <c r="A87" s="32">
        <v>44141</v>
      </c>
      <c r="B87" s="33">
        <v>0.40277777777777801</v>
      </c>
      <c r="C87" t="s">
        <v>396</v>
      </c>
      <c r="D87" t="s">
        <v>384</v>
      </c>
      <c r="E87">
        <v>3</v>
      </c>
      <c r="F87">
        <v>5.3</v>
      </c>
      <c r="G87">
        <v>6</v>
      </c>
      <c r="H87">
        <v>160</v>
      </c>
    </row>
    <row r="88" spans="1:8" x14ac:dyDescent="0.2">
      <c r="A88" s="32">
        <v>44141</v>
      </c>
      <c r="B88" s="33">
        <v>0.40277777777777801</v>
      </c>
      <c r="C88" t="s">
        <v>396</v>
      </c>
      <c r="D88" t="s">
        <v>384</v>
      </c>
      <c r="E88">
        <v>3</v>
      </c>
      <c r="F88">
        <v>5.3</v>
      </c>
      <c r="G88">
        <v>7</v>
      </c>
      <c r="H88">
        <v>130</v>
      </c>
    </row>
    <row r="89" spans="1:8" x14ac:dyDescent="0.2">
      <c r="A89" s="32">
        <v>44141</v>
      </c>
      <c r="B89" s="33">
        <v>0.40277777777777801</v>
      </c>
      <c r="C89" t="s">
        <v>396</v>
      </c>
      <c r="D89" t="s">
        <v>384</v>
      </c>
      <c r="E89">
        <v>3</v>
      </c>
      <c r="F89">
        <v>5.3</v>
      </c>
      <c r="G89">
        <v>8</v>
      </c>
      <c r="H89">
        <v>220</v>
      </c>
    </row>
    <row r="90" spans="1:8" x14ac:dyDescent="0.2">
      <c r="A90" s="32">
        <v>44141</v>
      </c>
      <c r="B90" s="33">
        <v>0.40277777777777801</v>
      </c>
      <c r="C90" t="s">
        <v>396</v>
      </c>
      <c r="D90" t="s">
        <v>384</v>
      </c>
      <c r="E90">
        <v>3</v>
      </c>
      <c r="F90">
        <v>5.3</v>
      </c>
      <c r="G90">
        <v>9</v>
      </c>
      <c r="H90">
        <v>140</v>
      </c>
    </row>
    <row r="91" spans="1:8" x14ac:dyDescent="0.2">
      <c r="A91" s="32">
        <v>44141</v>
      </c>
      <c r="B91" s="33">
        <v>0.40277777777777801</v>
      </c>
      <c r="C91" t="s">
        <v>396</v>
      </c>
      <c r="D91" t="s">
        <v>384</v>
      </c>
      <c r="E91">
        <v>3</v>
      </c>
      <c r="F91">
        <v>5.3</v>
      </c>
      <c r="G91">
        <v>10</v>
      </c>
      <c r="H91">
        <v>100</v>
      </c>
    </row>
    <row r="92" spans="1:8" x14ac:dyDescent="0.2">
      <c r="A92" s="32">
        <v>44141</v>
      </c>
      <c r="B92" s="33">
        <v>0.56944444444444442</v>
      </c>
      <c r="C92" t="s">
        <v>395</v>
      </c>
      <c r="D92" t="s">
        <v>384</v>
      </c>
      <c r="E92">
        <v>1</v>
      </c>
      <c r="F92">
        <v>3.7</v>
      </c>
      <c r="G92">
        <v>1</v>
      </c>
      <c r="H92">
        <v>160</v>
      </c>
    </row>
    <row r="93" spans="1:8" x14ac:dyDescent="0.2">
      <c r="A93" s="32">
        <v>44141</v>
      </c>
      <c r="B93" s="33">
        <v>0.56944444444444442</v>
      </c>
      <c r="C93" t="s">
        <v>395</v>
      </c>
      <c r="D93" t="s">
        <v>384</v>
      </c>
      <c r="E93">
        <v>1</v>
      </c>
      <c r="F93">
        <v>3.7</v>
      </c>
      <c r="G93">
        <v>2</v>
      </c>
      <c r="H93">
        <v>150</v>
      </c>
    </row>
    <row r="94" spans="1:8" x14ac:dyDescent="0.2">
      <c r="A94" s="32">
        <v>44141</v>
      </c>
      <c r="B94" s="33">
        <v>0.56944444444444398</v>
      </c>
      <c r="C94" t="s">
        <v>395</v>
      </c>
      <c r="D94" t="s">
        <v>384</v>
      </c>
      <c r="E94">
        <v>1</v>
      </c>
      <c r="F94">
        <v>3.7</v>
      </c>
      <c r="G94">
        <v>3</v>
      </c>
      <c r="H94">
        <v>130</v>
      </c>
    </row>
    <row r="95" spans="1:8" x14ac:dyDescent="0.2">
      <c r="A95" s="32">
        <v>44141</v>
      </c>
      <c r="B95" s="33">
        <v>0.56944444444444398</v>
      </c>
      <c r="C95" t="s">
        <v>395</v>
      </c>
      <c r="D95" t="s">
        <v>384</v>
      </c>
      <c r="E95">
        <v>1</v>
      </c>
      <c r="F95">
        <v>3.7</v>
      </c>
      <c r="G95">
        <v>4</v>
      </c>
      <c r="H95">
        <v>130</v>
      </c>
    </row>
    <row r="96" spans="1:8" x14ac:dyDescent="0.2">
      <c r="A96" s="32">
        <v>44141</v>
      </c>
      <c r="B96" s="33">
        <v>0.56944444444444398</v>
      </c>
      <c r="C96" t="s">
        <v>395</v>
      </c>
      <c r="D96" t="s">
        <v>384</v>
      </c>
      <c r="E96">
        <v>1</v>
      </c>
      <c r="F96">
        <v>3.7</v>
      </c>
      <c r="G96">
        <v>5</v>
      </c>
      <c r="H96">
        <v>160</v>
      </c>
    </row>
    <row r="97" spans="1:8" x14ac:dyDescent="0.2">
      <c r="A97" s="32">
        <v>44141</v>
      </c>
      <c r="B97" s="33">
        <v>0.56944444444444398</v>
      </c>
      <c r="C97" t="s">
        <v>395</v>
      </c>
      <c r="D97" t="s">
        <v>384</v>
      </c>
      <c r="E97">
        <v>1</v>
      </c>
      <c r="F97">
        <v>3.7</v>
      </c>
      <c r="G97">
        <v>6</v>
      </c>
      <c r="H97">
        <v>150</v>
      </c>
    </row>
    <row r="98" spans="1:8" x14ac:dyDescent="0.2">
      <c r="A98" s="32">
        <v>44141</v>
      </c>
      <c r="B98" s="33">
        <v>0.56944444444444398</v>
      </c>
      <c r="C98" t="s">
        <v>395</v>
      </c>
      <c r="D98" t="s">
        <v>384</v>
      </c>
      <c r="E98">
        <v>1</v>
      </c>
      <c r="F98">
        <v>3.7</v>
      </c>
      <c r="G98">
        <v>7</v>
      </c>
      <c r="H98">
        <v>150</v>
      </c>
    </row>
    <row r="99" spans="1:8" x14ac:dyDescent="0.2">
      <c r="A99" s="32">
        <v>44141</v>
      </c>
      <c r="B99" s="33">
        <v>0.56944444444444398</v>
      </c>
      <c r="C99" t="s">
        <v>395</v>
      </c>
      <c r="D99" t="s">
        <v>384</v>
      </c>
      <c r="E99">
        <v>1</v>
      </c>
      <c r="F99">
        <v>3.7</v>
      </c>
      <c r="G99">
        <v>8</v>
      </c>
      <c r="H99">
        <v>160</v>
      </c>
    </row>
    <row r="100" spans="1:8" x14ac:dyDescent="0.2">
      <c r="A100" s="32">
        <v>44141</v>
      </c>
      <c r="B100" s="33">
        <v>0.56944444444444398</v>
      </c>
      <c r="C100" t="s">
        <v>395</v>
      </c>
      <c r="D100" t="s">
        <v>384</v>
      </c>
      <c r="E100">
        <v>1</v>
      </c>
      <c r="F100">
        <v>3.7</v>
      </c>
      <c r="G100">
        <v>9</v>
      </c>
      <c r="H100">
        <v>170</v>
      </c>
    </row>
    <row r="101" spans="1:8" x14ac:dyDescent="0.2">
      <c r="A101" s="32">
        <v>44141</v>
      </c>
      <c r="B101" s="33">
        <v>0.56944444444444398</v>
      </c>
      <c r="C101" t="s">
        <v>395</v>
      </c>
      <c r="D101" t="s">
        <v>384</v>
      </c>
      <c r="E101">
        <v>1</v>
      </c>
      <c r="F101">
        <v>3.7</v>
      </c>
      <c r="G101">
        <v>10</v>
      </c>
      <c r="H101">
        <v>140</v>
      </c>
    </row>
    <row r="102" spans="1:8" x14ac:dyDescent="0.2">
      <c r="A102" s="32">
        <v>44141</v>
      </c>
      <c r="B102" s="33">
        <v>0.56944444444444398</v>
      </c>
      <c r="C102" t="s">
        <v>395</v>
      </c>
      <c r="D102" t="s">
        <v>384</v>
      </c>
      <c r="E102">
        <v>2</v>
      </c>
      <c r="F102">
        <v>4.5999999999999996</v>
      </c>
      <c r="G102">
        <v>1</v>
      </c>
      <c r="H102">
        <v>120</v>
      </c>
    </row>
    <row r="103" spans="1:8" x14ac:dyDescent="0.2">
      <c r="A103" s="32">
        <v>44141</v>
      </c>
      <c r="B103" s="33">
        <v>0.56944444444444398</v>
      </c>
      <c r="C103" t="s">
        <v>395</v>
      </c>
      <c r="D103" t="s">
        <v>384</v>
      </c>
      <c r="E103">
        <v>2</v>
      </c>
      <c r="F103">
        <v>4.5999999999999996</v>
      </c>
      <c r="G103">
        <v>2</v>
      </c>
      <c r="H103">
        <v>140</v>
      </c>
    </row>
    <row r="104" spans="1:8" x14ac:dyDescent="0.2">
      <c r="A104" s="32">
        <v>44141</v>
      </c>
      <c r="B104" s="33">
        <v>0.56944444444444398</v>
      </c>
      <c r="C104" t="s">
        <v>395</v>
      </c>
      <c r="D104" t="s">
        <v>384</v>
      </c>
      <c r="E104">
        <v>2</v>
      </c>
      <c r="F104">
        <v>4.5999999999999996</v>
      </c>
      <c r="G104">
        <v>3</v>
      </c>
      <c r="H104">
        <v>130</v>
      </c>
    </row>
    <row r="105" spans="1:8" x14ac:dyDescent="0.2">
      <c r="A105" s="32">
        <v>44141</v>
      </c>
      <c r="B105" s="33">
        <v>0.56944444444444398</v>
      </c>
      <c r="C105" t="s">
        <v>395</v>
      </c>
      <c r="D105" t="s">
        <v>384</v>
      </c>
      <c r="E105">
        <v>2</v>
      </c>
      <c r="F105">
        <v>4.5999999999999996</v>
      </c>
      <c r="G105">
        <v>4</v>
      </c>
      <c r="H105">
        <v>120</v>
      </c>
    </row>
    <row r="106" spans="1:8" x14ac:dyDescent="0.2">
      <c r="A106" s="32">
        <v>44141</v>
      </c>
      <c r="B106" s="33">
        <v>0.56944444444444398</v>
      </c>
      <c r="C106" t="s">
        <v>395</v>
      </c>
      <c r="D106" t="s">
        <v>384</v>
      </c>
      <c r="E106">
        <v>2</v>
      </c>
      <c r="F106">
        <v>4.5999999999999996</v>
      </c>
      <c r="G106">
        <v>5</v>
      </c>
      <c r="H106">
        <v>120</v>
      </c>
    </row>
    <row r="107" spans="1:8" x14ac:dyDescent="0.2">
      <c r="A107" s="32">
        <v>44141</v>
      </c>
      <c r="B107" s="33">
        <v>0.56944444444444398</v>
      </c>
      <c r="C107" t="s">
        <v>395</v>
      </c>
      <c r="D107" t="s">
        <v>384</v>
      </c>
      <c r="E107">
        <v>2</v>
      </c>
      <c r="F107">
        <v>4.5999999999999996</v>
      </c>
      <c r="G107">
        <v>6</v>
      </c>
      <c r="H107">
        <v>110</v>
      </c>
    </row>
    <row r="108" spans="1:8" x14ac:dyDescent="0.2">
      <c r="A108" s="32">
        <v>44141</v>
      </c>
      <c r="B108" s="33">
        <v>0.56944444444444398</v>
      </c>
      <c r="C108" t="s">
        <v>395</v>
      </c>
      <c r="D108" t="s">
        <v>384</v>
      </c>
      <c r="E108">
        <v>2</v>
      </c>
      <c r="F108">
        <v>4.5999999999999996</v>
      </c>
      <c r="G108">
        <v>7</v>
      </c>
      <c r="H108">
        <v>130</v>
      </c>
    </row>
    <row r="109" spans="1:8" x14ac:dyDescent="0.2">
      <c r="A109" s="32">
        <v>44141</v>
      </c>
      <c r="B109" s="33">
        <v>0.56944444444444398</v>
      </c>
      <c r="C109" t="s">
        <v>395</v>
      </c>
      <c r="D109" t="s">
        <v>384</v>
      </c>
      <c r="E109">
        <v>2</v>
      </c>
      <c r="F109">
        <v>4.5999999999999996</v>
      </c>
      <c r="G109">
        <v>8</v>
      </c>
      <c r="H109">
        <v>140</v>
      </c>
    </row>
    <row r="110" spans="1:8" x14ac:dyDescent="0.2">
      <c r="A110" s="32">
        <v>44141</v>
      </c>
      <c r="B110" s="33">
        <v>0.56944444444444398</v>
      </c>
      <c r="C110" t="s">
        <v>395</v>
      </c>
      <c r="D110" t="s">
        <v>384</v>
      </c>
      <c r="E110">
        <v>2</v>
      </c>
      <c r="F110">
        <v>4.5999999999999996</v>
      </c>
      <c r="G110">
        <v>9</v>
      </c>
      <c r="H110">
        <v>130</v>
      </c>
    </row>
    <row r="111" spans="1:8" x14ac:dyDescent="0.2">
      <c r="A111" s="32">
        <v>44141</v>
      </c>
      <c r="B111" s="33">
        <v>0.56944444444444398</v>
      </c>
      <c r="C111" t="s">
        <v>395</v>
      </c>
      <c r="D111" t="s">
        <v>384</v>
      </c>
      <c r="E111">
        <v>2</v>
      </c>
      <c r="F111">
        <v>4.5999999999999996</v>
      </c>
      <c r="G111">
        <v>10</v>
      </c>
      <c r="H111">
        <v>120</v>
      </c>
    </row>
    <row r="112" spans="1:8" x14ac:dyDescent="0.2">
      <c r="A112" s="32">
        <v>44141</v>
      </c>
      <c r="B112" s="33">
        <v>0.56944444444444398</v>
      </c>
      <c r="C112" t="s">
        <v>395</v>
      </c>
      <c r="D112" t="s">
        <v>384</v>
      </c>
      <c r="E112">
        <v>3</v>
      </c>
      <c r="F112">
        <v>3.8</v>
      </c>
      <c r="G112">
        <v>1</v>
      </c>
      <c r="H112">
        <v>180</v>
      </c>
    </row>
    <row r="113" spans="1:8" x14ac:dyDescent="0.2">
      <c r="A113" s="32">
        <v>44141</v>
      </c>
      <c r="B113" s="33">
        <v>0.56944444444444398</v>
      </c>
      <c r="C113" t="s">
        <v>395</v>
      </c>
      <c r="D113" t="s">
        <v>384</v>
      </c>
      <c r="E113">
        <v>3</v>
      </c>
      <c r="F113">
        <v>3.8</v>
      </c>
      <c r="G113">
        <v>2</v>
      </c>
      <c r="H113">
        <v>250</v>
      </c>
    </row>
    <row r="114" spans="1:8" x14ac:dyDescent="0.2">
      <c r="A114" s="32">
        <v>44141</v>
      </c>
      <c r="B114" s="33">
        <v>0.56944444444444398</v>
      </c>
      <c r="C114" t="s">
        <v>395</v>
      </c>
      <c r="D114" t="s">
        <v>384</v>
      </c>
      <c r="E114">
        <v>3</v>
      </c>
      <c r="F114">
        <v>3.8</v>
      </c>
      <c r="G114">
        <v>3</v>
      </c>
      <c r="H114">
        <v>110</v>
      </c>
    </row>
    <row r="115" spans="1:8" x14ac:dyDescent="0.2">
      <c r="A115" s="32">
        <v>44141</v>
      </c>
      <c r="B115" s="33">
        <v>0.56944444444444398</v>
      </c>
      <c r="C115" t="s">
        <v>395</v>
      </c>
      <c r="D115" t="s">
        <v>384</v>
      </c>
      <c r="E115">
        <v>3</v>
      </c>
      <c r="F115">
        <v>3.8</v>
      </c>
      <c r="G115">
        <v>4</v>
      </c>
      <c r="H115">
        <v>130</v>
      </c>
    </row>
    <row r="116" spans="1:8" x14ac:dyDescent="0.2">
      <c r="A116" s="32">
        <v>44141</v>
      </c>
      <c r="B116" s="33">
        <v>0.56944444444444398</v>
      </c>
      <c r="C116" t="s">
        <v>395</v>
      </c>
      <c r="D116" t="s">
        <v>384</v>
      </c>
      <c r="E116">
        <v>3</v>
      </c>
      <c r="F116">
        <v>3.8</v>
      </c>
      <c r="G116">
        <v>5</v>
      </c>
      <c r="H116">
        <v>110</v>
      </c>
    </row>
    <row r="117" spans="1:8" x14ac:dyDescent="0.2">
      <c r="A117" s="32">
        <v>44141</v>
      </c>
      <c r="B117" s="33">
        <v>0.56944444444444398</v>
      </c>
      <c r="C117" t="s">
        <v>395</v>
      </c>
      <c r="D117" t="s">
        <v>384</v>
      </c>
      <c r="E117">
        <v>3</v>
      </c>
      <c r="F117">
        <v>3.8</v>
      </c>
      <c r="G117">
        <v>6</v>
      </c>
      <c r="H117">
        <v>130</v>
      </c>
    </row>
    <row r="118" spans="1:8" x14ac:dyDescent="0.2">
      <c r="A118" s="32">
        <v>44141</v>
      </c>
      <c r="B118" s="33">
        <v>0.56944444444444398</v>
      </c>
      <c r="C118" t="s">
        <v>395</v>
      </c>
      <c r="D118" t="s">
        <v>384</v>
      </c>
      <c r="E118">
        <v>3</v>
      </c>
      <c r="F118">
        <v>3.8</v>
      </c>
      <c r="G118">
        <v>7</v>
      </c>
      <c r="H118">
        <v>190</v>
      </c>
    </row>
    <row r="119" spans="1:8" x14ac:dyDescent="0.2">
      <c r="A119" s="32">
        <v>44141</v>
      </c>
      <c r="B119" s="33">
        <v>0.56944444444444398</v>
      </c>
      <c r="C119" t="s">
        <v>395</v>
      </c>
      <c r="D119" t="s">
        <v>384</v>
      </c>
      <c r="E119">
        <v>3</v>
      </c>
      <c r="F119">
        <v>3.8</v>
      </c>
      <c r="G119">
        <v>8</v>
      </c>
      <c r="H119">
        <v>120</v>
      </c>
    </row>
    <row r="120" spans="1:8" x14ac:dyDescent="0.2">
      <c r="A120" s="32">
        <v>44141</v>
      </c>
      <c r="B120" s="33">
        <v>0.56944444444444398</v>
      </c>
      <c r="C120" t="s">
        <v>395</v>
      </c>
      <c r="D120" t="s">
        <v>384</v>
      </c>
      <c r="E120">
        <v>3</v>
      </c>
      <c r="F120">
        <v>3.8</v>
      </c>
      <c r="G120">
        <v>9</v>
      </c>
      <c r="H120">
        <v>140</v>
      </c>
    </row>
    <row r="121" spans="1:8" x14ac:dyDescent="0.2">
      <c r="A121" s="32">
        <v>44141</v>
      </c>
      <c r="B121" s="33">
        <v>0.56944444444444398</v>
      </c>
      <c r="C121" t="s">
        <v>395</v>
      </c>
      <c r="D121" t="s">
        <v>384</v>
      </c>
      <c r="E121">
        <v>3</v>
      </c>
      <c r="F121">
        <v>3.8</v>
      </c>
      <c r="G121">
        <v>10</v>
      </c>
      <c r="H121">
        <v>210</v>
      </c>
    </row>
    <row r="122" spans="1:8" x14ac:dyDescent="0.2">
      <c r="A122" s="32">
        <v>44144</v>
      </c>
      <c r="B122" s="33">
        <v>0.40972222222222227</v>
      </c>
      <c r="C122" t="s">
        <v>397</v>
      </c>
      <c r="D122" t="s">
        <v>384</v>
      </c>
      <c r="E122">
        <v>1</v>
      </c>
      <c r="F122">
        <v>1.4</v>
      </c>
      <c r="G122">
        <v>1</v>
      </c>
      <c r="H122">
        <v>110</v>
      </c>
    </row>
    <row r="123" spans="1:8" x14ac:dyDescent="0.2">
      <c r="A123" s="32">
        <v>44144</v>
      </c>
      <c r="B123" s="33">
        <v>0.40972222222222227</v>
      </c>
      <c r="C123" t="s">
        <v>397</v>
      </c>
      <c r="D123" t="s">
        <v>384</v>
      </c>
      <c r="E123">
        <v>1</v>
      </c>
      <c r="F123">
        <v>1.4</v>
      </c>
      <c r="G123">
        <v>2</v>
      </c>
      <c r="H123">
        <v>130</v>
      </c>
    </row>
    <row r="124" spans="1:8" x14ac:dyDescent="0.2">
      <c r="A124" s="32">
        <v>44144</v>
      </c>
      <c r="B124" s="33">
        <v>0.40972222222222199</v>
      </c>
      <c r="C124" t="s">
        <v>397</v>
      </c>
      <c r="D124" t="s">
        <v>384</v>
      </c>
      <c r="E124">
        <v>1</v>
      </c>
      <c r="F124">
        <v>1.4</v>
      </c>
      <c r="G124">
        <v>3</v>
      </c>
      <c r="H124">
        <v>100</v>
      </c>
    </row>
    <row r="125" spans="1:8" x14ac:dyDescent="0.2">
      <c r="A125" s="32">
        <v>44144</v>
      </c>
      <c r="B125" s="33">
        <v>0.40972222222222199</v>
      </c>
      <c r="C125" t="s">
        <v>397</v>
      </c>
      <c r="D125" t="s">
        <v>384</v>
      </c>
      <c r="E125">
        <v>1</v>
      </c>
      <c r="F125">
        <v>1.4</v>
      </c>
      <c r="G125">
        <v>4</v>
      </c>
      <c r="H125">
        <v>105</v>
      </c>
    </row>
    <row r="126" spans="1:8" x14ac:dyDescent="0.2">
      <c r="A126" s="32">
        <v>44144</v>
      </c>
      <c r="B126" s="33">
        <v>0.40972222222222199</v>
      </c>
      <c r="C126" t="s">
        <v>397</v>
      </c>
      <c r="D126" t="s">
        <v>384</v>
      </c>
      <c r="E126">
        <v>1</v>
      </c>
      <c r="F126">
        <v>1.4</v>
      </c>
      <c r="G126">
        <v>5</v>
      </c>
      <c r="H126">
        <v>140</v>
      </c>
    </row>
    <row r="127" spans="1:8" x14ac:dyDescent="0.2">
      <c r="A127" s="32">
        <v>44144</v>
      </c>
      <c r="B127" s="33">
        <v>0.40972222222222199</v>
      </c>
      <c r="C127" t="s">
        <v>397</v>
      </c>
      <c r="D127" t="s">
        <v>384</v>
      </c>
      <c r="E127">
        <v>1</v>
      </c>
      <c r="F127">
        <v>1.4</v>
      </c>
      <c r="G127">
        <v>6</v>
      </c>
      <c r="H127">
        <v>100</v>
      </c>
    </row>
    <row r="128" spans="1:8" x14ac:dyDescent="0.2">
      <c r="A128" s="32">
        <v>44144</v>
      </c>
      <c r="B128" s="33">
        <v>0.40972222222222199</v>
      </c>
      <c r="C128" t="s">
        <v>397</v>
      </c>
      <c r="D128" t="s">
        <v>384</v>
      </c>
      <c r="E128">
        <v>1</v>
      </c>
      <c r="F128">
        <v>1.4</v>
      </c>
      <c r="G128">
        <v>7</v>
      </c>
      <c r="H128">
        <v>110</v>
      </c>
    </row>
    <row r="129" spans="1:8" x14ac:dyDescent="0.2">
      <c r="A129" s="32">
        <v>44144</v>
      </c>
      <c r="B129" s="33">
        <v>0.40972222222222199</v>
      </c>
      <c r="C129" t="s">
        <v>397</v>
      </c>
      <c r="D129" t="s">
        <v>384</v>
      </c>
      <c r="E129">
        <v>1</v>
      </c>
      <c r="F129">
        <v>1.4</v>
      </c>
      <c r="G129">
        <v>8</v>
      </c>
      <c r="H129">
        <v>100</v>
      </c>
    </row>
    <row r="130" spans="1:8" x14ac:dyDescent="0.2">
      <c r="A130" s="32">
        <v>44144</v>
      </c>
      <c r="B130" s="33">
        <v>0.40972222222222199</v>
      </c>
      <c r="C130" t="s">
        <v>397</v>
      </c>
      <c r="D130" t="s">
        <v>384</v>
      </c>
      <c r="E130">
        <v>1</v>
      </c>
      <c r="F130">
        <v>1.4</v>
      </c>
      <c r="G130">
        <v>9</v>
      </c>
      <c r="H130">
        <v>100</v>
      </c>
    </row>
    <row r="131" spans="1:8" x14ac:dyDescent="0.2">
      <c r="A131" s="32">
        <v>44144</v>
      </c>
      <c r="B131" s="33">
        <v>0.40972222222222199</v>
      </c>
      <c r="C131" t="s">
        <v>397</v>
      </c>
      <c r="D131" t="s">
        <v>384</v>
      </c>
      <c r="E131">
        <v>1</v>
      </c>
      <c r="F131">
        <v>1.4</v>
      </c>
      <c r="G131">
        <v>10</v>
      </c>
      <c r="H131">
        <v>110</v>
      </c>
    </row>
    <row r="132" spans="1:8" x14ac:dyDescent="0.2">
      <c r="A132" s="32">
        <v>44144</v>
      </c>
      <c r="B132" s="33">
        <v>0.40972222222222199</v>
      </c>
      <c r="C132" t="s">
        <v>397</v>
      </c>
      <c r="D132" t="s">
        <v>384</v>
      </c>
      <c r="E132">
        <v>2</v>
      </c>
      <c r="F132">
        <v>1.7</v>
      </c>
      <c r="G132">
        <v>1</v>
      </c>
      <c r="H132">
        <v>100</v>
      </c>
    </row>
    <row r="133" spans="1:8" x14ac:dyDescent="0.2">
      <c r="A133" s="32">
        <v>44144</v>
      </c>
      <c r="B133" s="33">
        <v>0.40972222222222199</v>
      </c>
      <c r="C133" t="s">
        <v>397</v>
      </c>
      <c r="D133" t="s">
        <v>384</v>
      </c>
      <c r="E133">
        <v>2</v>
      </c>
      <c r="F133">
        <v>1.7</v>
      </c>
      <c r="G133">
        <v>2</v>
      </c>
      <c r="H133">
        <v>110</v>
      </c>
    </row>
    <row r="134" spans="1:8" x14ac:dyDescent="0.2">
      <c r="A134" s="32">
        <v>44144</v>
      </c>
      <c r="B134" s="33">
        <v>0.40972222222222199</v>
      </c>
      <c r="C134" t="s">
        <v>397</v>
      </c>
      <c r="D134" t="s">
        <v>384</v>
      </c>
      <c r="E134">
        <v>2</v>
      </c>
      <c r="F134">
        <v>1.7</v>
      </c>
      <c r="G134">
        <v>3</v>
      </c>
      <c r="H134">
        <v>110</v>
      </c>
    </row>
    <row r="135" spans="1:8" x14ac:dyDescent="0.2">
      <c r="A135" s="32">
        <v>44144</v>
      </c>
      <c r="B135" s="33">
        <v>0.40972222222222199</v>
      </c>
      <c r="C135" t="s">
        <v>397</v>
      </c>
      <c r="D135" t="s">
        <v>384</v>
      </c>
      <c r="E135">
        <v>2</v>
      </c>
      <c r="F135">
        <v>1.7</v>
      </c>
      <c r="G135">
        <v>4</v>
      </c>
      <c r="H135">
        <v>110</v>
      </c>
    </row>
    <row r="136" spans="1:8" x14ac:dyDescent="0.2">
      <c r="A136" s="32">
        <v>44144</v>
      </c>
      <c r="B136" s="33">
        <v>0.40972222222222199</v>
      </c>
      <c r="C136" t="s">
        <v>397</v>
      </c>
      <c r="D136" t="s">
        <v>384</v>
      </c>
      <c r="E136">
        <v>2</v>
      </c>
      <c r="F136">
        <v>1.7</v>
      </c>
      <c r="G136">
        <v>5</v>
      </c>
      <c r="H136">
        <v>110</v>
      </c>
    </row>
    <row r="137" spans="1:8" x14ac:dyDescent="0.2">
      <c r="A137" s="32">
        <v>44144</v>
      </c>
      <c r="B137" s="33">
        <v>0.40972222222222199</v>
      </c>
      <c r="C137" t="s">
        <v>397</v>
      </c>
      <c r="D137" t="s">
        <v>384</v>
      </c>
      <c r="E137">
        <v>2</v>
      </c>
      <c r="F137">
        <v>1.7</v>
      </c>
      <c r="G137">
        <v>6</v>
      </c>
      <c r="H137">
        <v>100</v>
      </c>
    </row>
    <row r="138" spans="1:8" x14ac:dyDescent="0.2">
      <c r="A138" s="32">
        <v>44144</v>
      </c>
      <c r="B138" s="33">
        <v>0.40972222222222199</v>
      </c>
      <c r="C138" t="s">
        <v>397</v>
      </c>
      <c r="D138" t="s">
        <v>384</v>
      </c>
      <c r="E138">
        <v>2</v>
      </c>
      <c r="F138">
        <v>1.7</v>
      </c>
      <c r="G138">
        <v>7</v>
      </c>
      <c r="H138">
        <v>100</v>
      </c>
    </row>
    <row r="139" spans="1:8" x14ac:dyDescent="0.2">
      <c r="A139" s="32">
        <v>44144</v>
      </c>
      <c r="B139" s="33">
        <v>0.40972222222222199</v>
      </c>
      <c r="C139" t="s">
        <v>397</v>
      </c>
      <c r="D139" t="s">
        <v>384</v>
      </c>
      <c r="E139">
        <v>2</v>
      </c>
      <c r="F139">
        <v>1.7</v>
      </c>
      <c r="G139">
        <v>8</v>
      </c>
      <c r="H139">
        <v>100</v>
      </c>
    </row>
    <row r="140" spans="1:8" x14ac:dyDescent="0.2">
      <c r="A140" s="32">
        <v>44144</v>
      </c>
      <c r="B140" s="33">
        <v>0.40972222222222199</v>
      </c>
      <c r="C140" t="s">
        <v>397</v>
      </c>
      <c r="D140" t="s">
        <v>384</v>
      </c>
      <c r="E140">
        <v>2</v>
      </c>
      <c r="F140">
        <v>1.7</v>
      </c>
      <c r="G140">
        <v>9</v>
      </c>
      <c r="H140">
        <v>120</v>
      </c>
    </row>
    <row r="141" spans="1:8" x14ac:dyDescent="0.2">
      <c r="A141" s="32">
        <v>44144</v>
      </c>
      <c r="B141" s="33">
        <v>0.40972222222222199</v>
      </c>
      <c r="C141" t="s">
        <v>397</v>
      </c>
      <c r="D141" t="s">
        <v>384</v>
      </c>
      <c r="E141">
        <v>2</v>
      </c>
      <c r="F141">
        <v>1.7</v>
      </c>
      <c r="G141">
        <v>10</v>
      </c>
      <c r="H141">
        <v>100</v>
      </c>
    </row>
    <row r="142" spans="1:8" x14ac:dyDescent="0.2">
      <c r="A142" s="32">
        <v>44144</v>
      </c>
      <c r="B142" s="33">
        <v>0.40972222222222199</v>
      </c>
      <c r="C142" t="s">
        <v>397</v>
      </c>
      <c r="D142" t="s">
        <v>384</v>
      </c>
      <c r="E142">
        <v>3</v>
      </c>
      <c r="F142">
        <v>1.7</v>
      </c>
      <c r="G142">
        <v>1</v>
      </c>
      <c r="H142">
        <v>100</v>
      </c>
    </row>
    <row r="143" spans="1:8" x14ac:dyDescent="0.2">
      <c r="A143" s="32">
        <v>44144</v>
      </c>
      <c r="B143" s="33">
        <v>0.40972222222222199</v>
      </c>
      <c r="C143" t="s">
        <v>397</v>
      </c>
      <c r="D143" t="s">
        <v>384</v>
      </c>
      <c r="E143">
        <v>3</v>
      </c>
      <c r="F143">
        <v>1.7</v>
      </c>
      <c r="G143">
        <v>2</v>
      </c>
      <c r="H143">
        <v>120</v>
      </c>
    </row>
    <row r="144" spans="1:8" x14ac:dyDescent="0.2">
      <c r="A144" s="32">
        <v>44144</v>
      </c>
      <c r="B144" s="33">
        <v>0.40972222222222199</v>
      </c>
      <c r="C144" t="s">
        <v>397</v>
      </c>
      <c r="D144" t="s">
        <v>384</v>
      </c>
      <c r="E144">
        <v>3</v>
      </c>
      <c r="F144">
        <v>1.7</v>
      </c>
      <c r="G144">
        <v>3</v>
      </c>
      <c r="H144">
        <v>120</v>
      </c>
    </row>
    <row r="145" spans="1:8" x14ac:dyDescent="0.2">
      <c r="A145" s="32">
        <v>44144</v>
      </c>
      <c r="B145" s="33">
        <v>0.40972222222222199</v>
      </c>
      <c r="C145" t="s">
        <v>397</v>
      </c>
      <c r="D145" t="s">
        <v>384</v>
      </c>
      <c r="E145">
        <v>3</v>
      </c>
      <c r="F145">
        <v>1.7</v>
      </c>
      <c r="G145">
        <v>4</v>
      </c>
      <c r="H145">
        <v>110</v>
      </c>
    </row>
    <row r="146" spans="1:8" x14ac:dyDescent="0.2">
      <c r="A146" s="32">
        <v>44144</v>
      </c>
      <c r="B146" s="33">
        <v>0.40972222222222199</v>
      </c>
      <c r="C146" t="s">
        <v>397</v>
      </c>
      <c r="D146" t="s">
        <v>384</v>
      </c>
      <c r="E146">
        <v>3</v>
      </c>
      <c r="F146">
        <v>1.7</v>
      </c>
      <c r="G146">
        <v>5</v>
      </c>
      <c r="H146">
        <v>100</v>
      </c>
    </row>
    <row r="147" spans="1:8" x14ac:dyDescent="0.2">
      <c r="A147" s="32">
        <v>44144</v>
      </c>
      <c r="B147" s="33">
        <v>0.40972222222222199</v>
      </c>
      <c r="C147" t="s">
        <v>397</v>
      </c>
      <c r="D147" t="s">
        <v>384</v>
      </c>
      <c r="E147">
        <v>3</v>
      </c>
      <c r="F147">
        <v>1.7</v>
      </c>
      <c r="G147">
        <v>6</v>
      </c>
      <c r="H147">
        <v>110</v>
      </c>
    </row>
    <row r="148" spans="1:8" x14ac:dyDescent="0.2">
      <c r="A148" s="32">
        <v>44144</v>
      </c>
      <c r="B148" s="33">
        <v>0.40972222222222199</v>
      </c>
      <c r="C148" t="s">
        <v>397</v>
      </c>
      <c r="D148" t="s">
        <v>384</v>
      </c>
      <c r="E148">
        <v>3</v>
      </c>
      <c r="F148">
        <v>1.7</v>
      </c>
      <c r="G148">
        <v>7</v>
      </c>
      <c r="H148">
        <v>100</v>
      </c>
    </row>
    <row r="149" spans="1:8" x14ac:dyDescent="0.2">
      <c r="A149" s="32">
        <v>44144</v>
      </c>
      <c r="B149" s="33">
        <v>0.40972222222222199</v>
      </c>
      <c r="C149" t="s">
        <v>397</v>
      </c>
      <c r="D149" t="s">
        <v>384</v>
      </c>
      <c r="E149">
        <v>3</v>
      </c>
      <c r="F149">
        <v>1.7</v>
      </c>
      <c r="G149">
        <v>8</v>
      </c>
      <c r="H149">
        <v>100</v>
      </c>
    </row>
    <row r="150" spans="1:8" x14ac:dyDescent="0.2">
      <c r="A150" s="32">
        <v>44144</v>
      </c>
      <c r="B150" s="33">
        <v>0.40972222222222199</v>
      </c>
      <c r="C150" t="s">
        <v>397</v>
      </c>
      <c r="D150" t="s">
        <v>384</v>
      </c>
      <c r="E150">
        <v>3</v>
      </c>
      <c r="F150">
        <v>1.7</v>
      </c>
      <c r="G150">
        <v>9</v>
      </c>
      <c r="H150">
        <v>110</v>
      </c>
    </row>
    <row r="151" spans="1:8" x14ac:dyDescent="0.2">
      <c r="A151" s="32">
        <v>44144</v>
      </c>
      <c r="B151" s="33">
        <v>0.40972222222222199</v>
      </c>
      <c r="C151" t="s">
        <v>397</v>
      </c>
      <c r="D151" t="s">
        <v>384</v>
      </c>
      <c r="E151">
        <v>3</v>
      </c>
      <c r="F151">
        <v>1.7</v>
      </c>
      <c r="G151">
        <v>10</v>
      </c>
      <c r="H151">
        <v>110</v>
      </c>
    </row>
    <row r="152" spans="1:8" x14ac:dyDescent="0.2">
      <c r="A152" s="32">
        <v>44144</v>
      </c>
      <c r="B152" s="33">
        <v>0.625</v>
      </c>
      <c r="C152" t="s">
        <v>399</v>
      </c>
      <c r="D152" s="33" t="s">
        <v>384</v>
      </c>
      <c r="E152">
        <v>1</v>
      </c>
      <c r="F152">
        <v>5.6</v>
      </c>
      <c r="G152">
        <v>1</v>
      </c>
      <c r="H152">
        <v>150</v>
      </c>
    </row>
    <row r="153" spans="1:8" x14ac:dyDescent="0.2">
      <c r="A153" s="32">
        <v>44144</v>
      </c>
      <c r="B153" s="33">
        <v>0.625</v>
      </c>
      <c r="C153" t="s">
        <v>399</v>
      </c>
      <c r="D153" s="33" t="s">
        <v>384</v>
      </c>
      <c r="E153">
        <v>1</v>
      </c>
      <c r="F153">
        <v>5.6</v>
      </c>
      <c r="G153">
        <v>2</v>
      </c>
      <c r="H153">
        <v>120</v>
      </c>
    </row>
    <row r="154" spans="1:8" x14ac:dyDescent="0.2">
      <c r="A154" s="32">
        <v>44144</v>
      </c>
      <c r="B154" s="33">
        <v>0.625</v>
      </c>
      <c r="C154" t="s">
        <v>399</v>
      </c>
      <c r="D154" s="33" t="s">
        <v>384</v>
      </c>
      <c r="E154">
        <v>1</v>
      </c>
      <c r="F154">
        <v>5.6</v>
      </c>
      <c r="G154">
        <v>3</v>
      </c>
      <c r="H154">
        <v>160</v>
      </c>
    </row>
    <row r="155" spans="1:8" x14ac:dyDescent="0.2">
      <c r="A155" s="32">
        <v>44144</v>
      </c>
      <c r="B155" s="33">
        <v>0.625</v>
      </c>
      <c r="C155" t="s">
        <v>399</v>
      </c>
      <c r="D155" s="33" t="s">
        <v>384</v>
      </c>
      <c r="E155">
        <v>1</v>
      </c>
      <c r="F155">
        <v>5.6</v>
      </c>
      <c r="G155">
        <v>4</v>
      </c>
      <c r="H155">
        <v>130</v>
      </c>
    </row>
    <row r="156" spans="1:8" x14ac:dyDescent="0.2">
      <c r="A156" s="32">
        <v>44144</v>
      </c>
      <c r="B156" s="33">
        <v>0.625</v>
      </c>
      <c r="C156" t="s">
        <v>399</v>
      </c>
      <c r="D156" s="33" t="s">
        <v>384</v>
      </c>
      <c r="E156">
        <v>1</v>
      </c>
      <c r="F156">
        <v>5.6</v>
      </c>
      <c r="G156">
        <v>5</v>
      </c>
      <c r="H156">
        <v>120</v>
      </c>
    </row>
    <row r="157" spans="1:8" x14ac:dyDescent="0.2">
      <c r="A157" s="32">
        <v>44144</v>
      </c>
      <c r="B157" s="33">
        <v>0.625</v>
      </c>
      <c r="C157" t="s">
        <v>399</v>
      </c>
      <c r="D157" s="33" t="s">
        <v>384</v>
      </c>
      <c r="E157">
        <v>1</v>
      </c>
      <c r="F157">
        <v>5.6</v>
      </c>
      <c r="G157">
        <v>6</v>
      </c>
      <c r="H157">
        <v>200</v>
      </c>
    </row>
    <row r="158" spans="1:8" x14ac:dyDescent="0.2">
      <c r="A158" s="32">
        <v>44144</v>
      </c>
      <c r="B158" s="33">
        <v>0.625</v>
      </c>
      <c r="C158" t="s">
        <v>399</v>
      </c>
      <c r="D158" s="33" t="s">
        <v>384</v>
      </c>
      <c r="E158">
        <v>1</v>
      </c>
      <c r="F158">
        <v>5.6</v>
      </c>
      <c r="G158">
        <v>7</v>
      </c>
      <c r="H158">
        <v>220</v>
      </c>
    </row>
    <row r="159" spans="1:8" x14ac:dyDescent="0.2">
      <c r="A159" s="32">
        <v>44144</v>
      </c>
      <c r="B159" s="33">
        <v>0.625</v>
      </c>
      <c r="C159" t="s">
        <v>399</v>
      </c>
      <c r="D159" s="33" t="s">
        <v>384</v>
      </c>
      <c r="E159">
        <v>1</v>
      </c>
      <c r="F159">
        <v>5.6</v>
      </c>
      <c r="G159">
        <v>8</v>
      </c>
      <c r="H159">
        <v>150</v>
      </c>
    </row>
    <row r="160" spans="1:8" x14ac:dyDescent="0.2">
      <c r="A160" s="32">
        <v>44144</v>
      </c>
      <c r="B160" s="33">
        <v>0.625</v>
      </c>
      <c r="C160" t="s">
        <v>399</v>
      </c>
      <c r="D160" s="33" t="s">
        <v>384</v>
      </c>
      <c r="E160">
        <v>1</v>
      </c>
      <c r="F160">
        <v>5.6</v>
      </c>
      <c r="G160">
        <v>9</v>
      </c>
      <c r="H160">
        <v>110</v>
      </c>
    </row>
    <row r="161" spans="1:8" x14ac:dyDescent="0.2">
      <c r="A161" s="32">
        <v>44144</v>
      </c>
      <c r="B161" s="33">
        <v>0.625</v>
      </c>
      <c r="C161" t="s">
        <v>399</v>
      </c>
      <c r="D161" s="33" t="s">
        <v>384</v>
      </c>
      <c r="E161">
        <v>1</v>
      </c>
      <c r="F161">
        <v>5.6</v>
      </c>
      <c r="G161">
        <v>10</v>
      </c>
      <c r="H161">
        <v>130</v>
      </c>
    </row>
    <row r="162" spans="1:8" x14ac:dyDescent="0.2">
      <c r="A162" s="32">
        <v>44144</v>
      </c>
      <c r="B162" s="33">
        <v>0.625</v>
      </c>
      <c r="C162" t="s">
        <v>399</v>
      </c>
      <c r="D162" s="33" t="s">
        <v>384</v>
      </c>
      <c r="E162">
        <v>2</v>
      </c>
      <c r="F162">
        <v>3.5</v>
      </c>
      <c r="G162">
        <v>1</v>
      </c>
      <c r="H162">
        <v>100</v>
      </c>
    </row>
    <row r="163" spans="1:8" x14ac:dyDescent="0.2">
      <c r="A163" s="32">
        <v>44144</v>
      </c>
      <c r="B163" s="33">
        <v>0.625</v>
      </c>
      <c r="C163" t="s">
        <v>399</v>
      </c>
      <c r="D163" s="33" t="s">
        <v>384</v>
      </c>
      <c r="E163">
        <v>2</v>
      </c>
      <c r="F163">
        <v>3.5</v>
      </c>
      <c r="G163">
        <v>2</v>
      </c>
      <c r="H163">
        <v>120</v>
      </c>
    </row>
    <row r="164" spans="1:8" x14ac:dyDescent="0.2">
      <c r="A164" s="32">
        <v>44144</v>
      </c>
      <c r="B164" s="33">
        <v>0.625</v>
      </c>
      <c r="C164" t="s">
        <v>399</v>
      </c>
      <c r="D164" s="33" t="s">
        <v>384</v>
      </c>
      <c r="E164">
        <v>2</v>
      </c>
      <c r="F164">
        <v>3.5</v>
      </c>
      <c r="G164">
        <v>3</v>
      </c>
      <c r="H164">
        <v>140</v>
      </c>
    </row>
    <row r="165" spans="1:8" x14ac:dyDescent="0.2">
      <c r="A165" s="32">
        <v>44144</v>
      </c>
      <c r="B165" s="33">
        <v>0.625</v>
      </c>
      <c r="C165" t="s">
        <v>399</v>
      </c>
      <c r="D165" s="33" t="s">
        <v>384</v>
      </c>
      <c r="E165">
        <v>2</v>
      </c>
      <c r="F165">
        <v>3.5</v>
      </c>
      <c r="G165">
        <v>4</v>
      </c>
      <c r="H165">
        <v>130</v>
      </c>
    </row>
    <row r="166" spans="1:8" x14ac:dyDescent="0.2">
      <c r="A166" s="32">
        <v>44144</v>
      </c>
      <c r="B166" s="33">
        <v>0.625</v>
      </c>
      <c r="C166" t="s">
        <v>399</v>
      </c>
      <c r="D166" s="33" t="s">
        <v>384</v>
      </c>
      <c r="E166">
        <v>2</v>
      </c>
      <c r="F166">
        <v>3.5</v>
      </c>
      <c r="G166">
        <v>5</v>
      </c>
      <c r="H166">
        <v>110</v>
      </c>
    </row>
    <row r="167" spans="1:8" x14ac:dyDescent="0.2">
      <c r="A167" s="32">
        <v>44144</v>
      </c>
      <c r="B167" s="33">
        <v>0.625</v>
      </c>
      <c r="C167" t="s">
        <v>399</v>
      </c>
      <c r="D167" s="33" t="s">
        <v>384</v>
      </c>
      <c r="E167">
        <v>2</v>
      </c>
      <c r="F167">
        <v>3.5</v>
      </c>
      <c r="G167">
        <v>6</v>
      </c>
      <c r="H167">
        <v>110</v>
      </c>
    </row>
    <row r="168" spans="1:8" x14ac:dyDescent="0.2">
      <c r="A168" s="32">
        <v>44144</v>
      </c>
      <c r="B168" s="33">
        <v>0.625</v>
      </c>
      <c r="C168" t="s">
        <v>399</v>
      </c>
      <c r="D168" s="33" t="s">
        <v>384</v>
      </c>
      <c r="E168">
        <v>2</v>
      </c>
      <c r="F168">
        <v>3.5</v>
      </c>
      <c r="G168">
        <v>7</v>
      </c>
      <c r="H168">
        <v>110</v>
      </c>
    </row>
    <row r="169" spans="1:8" x14ac:dyDescent="0.2">
      <c r="A169" s="32">
        <v>44144</v>
      </c>
      <c r="B169" s="33">
        <v>0.625</v>
      </c>
      <c r="C169" t="s">
        <v>399</v>
      </c>
      <c r="D169" s="33" t="s">
        <v>384</v>
      </c>
      <c r="E169">
        <v>2</v>
      </c>
      <c r="F169">
        <v>3.5</v>
      </c>
      <c r="G169">
        <v>8</v>
      </c>
      <c r="H169">
        <v>100</v>
      </c>
    </row>
    <row r="170" spans="1:8" x14ac:dyDescent="0.2">
      <c r="A170" s="32">
        <v>44144</v>
      </c>
      <c r="B170" s="33">
        <v>0.625</v>
      </c>
      <c r="C170" t="s">
        <v>399</v>
      </c>
      <c r="D170" s="33" t="s">
        <v>384</v>
      </c>
      <c r="E170">
        <v>2</v>
      </c>
      <c r="F170">
        <v>3.5</v>
      </c>
      <c r="G170">
        <v>9</v>
      </c>
      <c r="H170">
        <v>120</v>
      </c>
    </row>
    <row r="171" spans="1:8" x14ac:dyDescent="0.2">
      <c r="A171" s="32">
        <v>44144</v>
      </c>
      <c r="B171" s="33">
        <v>0.625</v>
      </c>
      <c r="C171" t="s">
        <v>399</v>
      </c>
      <c r="D171" s="33" t="s">
        <v>384</v>
      </c>
      <c r="E171">
        <v>2</v>
      </c>
      <c r="F171">
        <v>3.5</v>
      </c>
      <c r="G171">
        <v>10</v>
      </c>
      <c r="H171">
        <v>200</v>
      </c>
    </row>
    <row r="172" spans="1:8" x14ac:dyDescent="0.2">
      <c r="A172" s="32">
        <v>44144</v>
      </c>
      <c r="B172" s="33">
        <v>0.625</v>
      </c>
      <c r="C172" t="s">
        <v>399</v>
      </c>
      <c r="D172" s="33" t="s">
        <v>384</v>
      </c>
      <c r="E172">
        <v>3</v>
      </c>
      <c r="F172">
        <v>6.2</v>
      </c>
      <c r="G172">
        <v>1</v>
      </c>
      <c r="H172">
        <v>120</v>
      </c>
    </row>
    <row r="173" spans="1:8" x14ac:dyDescent="0.2">
      <c r="A173" s="32">
        <v>44144</v>
      </c>
      <c r="B173" s="33">
        <v>0.625</v>
      </c>
      <c r="C173" t="s">
        <v>399</v>
      </c>
      <c r="D173" s="33" t="s">
        <v>384</v>
      </c>
      <c r="E173">
        <v>3</v>
      </c>
      <c r="F173">
        <v>6.2</v>
      </c>
      <c r="G173">
        <v>2</v>
      </c>
      <c r="H173">
        <v>290</v>
      </c>
    </row>
    <row r="174" spans="1:8" x14ac:dyDescent="0.2">
      <c r="A174" s="32">
        <v>44144</v>
      </c>
      <c r="B174" s="33">
        <v>0.625</v>
      </c>
      <c r="C174" t="s">
        <v>399</v>
      </c>
      <c r="D174" s="33" t="s">
        <v>384</v>
      </c>
      <c r="E174">
        <v>3</v>
      </c>
      <c r="F174">
        <v>6.2</v>
      </c>
      <c r="G174">
        <v>3</v>
      </c>
      <c r="H174">
        <v>120</v>
      </c>
    </row>
    <row r="175" spans="1:8" x14ac:dyDescent="0.2">
      <c r="A175" s="32">
        <v>44144</v>
      </c>
      <c r="B175" s="33">
        <v>0.625</v>
      </c>
      <c r="C175" t="s">
        <v>399</v>
      </c>
      <c r="D175" s="33" t="s">
        <v>384</v>
      </c>
      <c r="E175">
        <v>3</v>
      </c>
      <c r="F175">
        <v>6.2</v>
      </c>
      <c r="G175">
        <v>4</v>
      </c>
      <c r="H175">
        <v>130</v>
      </c>
    </row>
    <row r="176" spans="1:8" x14ac:dyDescent="0.2">
      <c r="A176" s="32">
        <v>44144</v>
      </c>
      <c r="B176" s="33">
        <v>0.625</v>
      </c>
      <c r="C176" t="s">
        <v>399</v>
      </c>
      <c r="D176" s="33" t="s">
        <v>384</v>
      </c>
      <c r="E176">
        <v>3</v>
      </c>
      <c r="F176">
        <v>6.2</v>
      </c>
      <c r="G176">
        <v>5</v>
      </c>
      <c r="H176">
        <v>120</v>
      </c>
    </row>
    <row r="177" spans="1:8" x14ac:dyDescent="0.2">
      <c r="A177" s="32">
        <v>44144</v>
      </c>
      <c r="B177" s="33">
        <v>0.625</v>
      </c>
      <c r="C177" t="s">
        <v>399</v>
      </c>
      <c r="D177" s="33" t="s">
        <v>384</v>
      </c>
      <c r="E177">
        <v>3</v>
      </c>
      <c r="F177">
        <v>6.2</v>
      </c>
      <c r="G177">
        <v>6</v>
      </c>
      <c r="H177">
        <v>140</v>
      </c>
    </row>
    <row r="178" spans="1:8" x14ac:dyDescent="0.2">
      <c r="A178" s="32">
        <v>44144</v>
      </c>
      <c r="B178" s="33">
        <v>0.625</v>
      </c>
      <c r="C178" t="s">
        <v>399</v>
      </c>
      <c r="D178" s="33" t="s">
        <v>384</v>
      </c>
      <c r="E178">
        <v>3</v>
      </c>
      <c r="F178">
        <v>6.2</v>
      </c>
      <c r="G178">
        <v>7</v>
      </c>
      <c r="H178">
        <v>240</v>
      </c>
    </row>
    <row r="179" spans="1:8" x14ac:dyDescent="0.2">
      <c r="A179" s="32">
        <v>44144</v>
      </c>
      <c r="B179" s="33">
        <v>0.625</v>
      </c>
      <c r="C179" t="s">
        <v>399</v>
      </c>
      <c r="D179" s="33" t="s">
        <v>384</v>
      </c>
      <c r="E179">
        <v>3</v>
      </c>
      <c r="F179">
        <v>6.2</v>
      </c>
      <c r="G179">
        <v>8</v>
      </c>
      <c r="H179">
        <v>200</v>
      </c>
    </row>
    <row r="180" spans="1:8" x14ac:dyDescent="0.2">
      <c r="A180" s="32">
        <v>44144</v>
      </c>
      <c r="B180" s="33">
        <v>0.625</v>
      </c>
      <c r="C180" t="s">
        <v>399</v>
      </c>
      <c r="D180" s="33" t="s">
        <v>384</v>
      </c>
      <c r="E180">
        <v>3</v>
      </c>
      <c r="F180">
        <v>6.2</v>
      </c>
      <c r="G180">
        <v>9</v>
      </c>
      <c r="H180">
        <v>130</v>
      </c>
    </row>
    <row r="181" spans="1:8" x14ac:dyDescent="0.2">
      <c r="A181" s="32">
        <v>44144</v>
      </c>
      <c r="B181" s="33">
        <v>0.625</v>
      </c>
      <c r="C181" t="s">
        <v>399</v>
      </c>
      <c r="D181" s="33" t="s">
        <v>384</v>
      </c>
      <c r="E181">
        <v>3</v>
      </c>
      <c r="F181">
        <v>6.2</v>
      </c>
      <c r="G181">
        <v>10</v>
      </c>
      <c r="H181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1"/>
  <sheetViews>
    <sheetView workbookViewId="0">
      <pane ySplit="1" topLeftCell="A2" activePane="bottomLeft" state="frozen"/>
      <selection pane="bottomLeft" activeCell="C62" sqref="C62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5" t="s">
        <v>377</v>
      </c>
      <c r="B1" s="26" t="s">
        <v>6</v>
      </c>
      <c r="C1" s="26" t="s">
        <v>378</v>
      </c>
      <c r="D1" s="27" t="s">
        <v>7</v>
      </c>
      <c r="E1" s="28" t="s">
        <v>8</v>
      </c>
      <c r="F1" s="29" t="s">
        <v>12</v>
      </c>
      <c r="G1" s="29" t="s">
        <v>13</v>
      </c>
      <c r="H1" s="30" t="s">
        <v>379</v>
      </c>
      <c r="I1" s="30" t="s">
        <v>380</v>
      </c>
      <c r="J1" s="27" t="s">
        <v>381</v>
      </c>
      <c r="K1" s="2"/>
    </row>
    <row r="2" spans="1:11" x14ac:dyDescent="0.2">
      <c r="A2" s="22" t="s">
        <v>15</v>
      </c>
      <c r="B2" s="14" t="s">
        <v>16</v>
      </c>
      <c r="C2" s="14" t="s">
        <v>17</v>
      </c>
      <c r="D2" s="15" t="s">
        <v>18</v>
      </c>
      <c r="E2" s="15" t="s">
        <v>19</v>
      </c>
      <c r="F2" s="16">
        <v>1.8200000000000001E-2</v>
      </c>
      <c r="G2" s="16">
        <v>3.05</v>
      </c>
      <c r="H2" s="17">
        <v>3.8</v>
      </c>
      <c r="I2" s="17">
        <v>0.2</v>
      </c>
      <c r="J2" s="15" t="s">
        <v>20</v>
      </c>
      <c r="K2" s="2"/>
    </row>
    <row r="3" spans="1:11" x14ac:dyDescent="0.2">
      <c r="A3" s="22" t="s">
        <v>21</v>
      </c>
      <c r="B3" s="14" t="s">
        <v>22</v>
      </c>
      <c r="C3" s="14" t="s">
        <v>23</v>
      </c>
      <c r="D3" s="15" t="s">
        <v>24</v>
      </c>
      <c r="E3" s="15" t="s">
        <v>25</v>
      </c>
      <c r="F3" s="16">
        <v>2.818E-2</v>
      </c>
      <c r="G3" s="16">
        <v>2.83</v>
      </c>
      <c r="H3" s="17">
        <v>2</v>
      </c>
      <c r="I3" s="17">
        <v>0</v>
      </c>
      <c r="J3" s="15" t="s">
        <v>20</v>
      </c>
      <c r="K3" s="2"/>
    </row>
    <row r="4" spans="1:11" x14ac:dyDescent="0.2">
      <c r="A4" s="22" t="s">
        <v>26</v>
      </c>
      <c r="B4" s="14" t="s">
        <v>27</v>
      </c>
      <c r="C4" s="14" t="s">
        <v>28</v>
      </c>
      <c r="D4" s="15" t="s">
        <v>24</v>
      </c>
      <c r="E4" s="15" t="s">
        <v>29</v>
      </c>
      <c r="F4" s="16">
        <v>4.07E-2</v>
      </c>
      <c r="G4" s="16">
        <v>2.69</v>
      </c>
      <c r="H4" s="17">
        <v>2.7</v>
      </c>
      <c r="I4" s="17">
        <v>0.2</v>
      </c>
      <c r="J4" s="15" t="s">
        <v>20</v>
      </c>
      <c r="K4" s="2"/>
    </row>
    <row r="5" spans="1:11" x14ac:dyDescent="0.2">
      <c r="A5" s="22" t="s">
        <v>30</v>
      </c>
      <c r="B5" s="14" t="s">
        <v>31</v>
      </c>
      <c r="C5" s="14" t="s">
        <v>32</v>
      </c>
      <c r="D5" s="15" t="s">
        <v>33</v>
      </c>
      <c r="E5" s="15" t="s">
        <v>34</v>
      </c>
      <c r="F5" s="11">
        <v>2.3699999999999999E-2</v>
      </c>
      <c r="G5" s="11">
        <v>2.9752000000000001</v>
      </c>
      <c r="H5" s="17">
        <v>2</v>
      </c>
      <c r="I5" s="17">
        <v>0</v>
      </c>
      <c r="J5" s="15" t="s">
        <v>35</v>
      </c>
      <c r="K5" s="2"/>
    </row>
    <row r="6" spans="1:11" x14ac:dyDescent="0.2">
      <c r="A6" s="22" t="s">
        <v>36</v>
      </c>
      <c r="B6" s="14" t="s">
        <v>37</v>
      </c>
      <c r="C6" s="14" t="s">
        <v>38</v>
      </c>
      <c r="D6" s="15" t="s">
        <v>33</v>
      </c>
      <c r="E6" s="15" t="s">
        <v>34</v>
      </c>
      <c r="F6" s="16">
        <v>4.0000000000000001E-3</v>
      </c>
      <c r="G6" s="11">
        <v>3.5327999999999999</v>
      </c>
      <c r="H6" s="17">
        <v>2</v>
      </c>
      <c r="I6" s="17">
        <v>0.02</v>
      </c>
      <c r="J6" s="15" t="s">
        <v>35</v>
      </c>
      <c r="K6" s="2"/>
    </row>
    <row r="7" spans="1:11" x14ac:dyDescent="0.2">
      <c r="A7" s="22" t="s">
        <v>39</v>
      </c>
      <c r="B7" s="14" t="s">
        <v>40</v>
      </c>
      <c r="C7" s="14" t="s">
        <v>41</v>
      </c>
      <c r="D7" s="15" t="s">
        <v>33</v>
      </c>
      <c r="E7" s="15" t="s">
        <v>34</v>
      </c>
      <c r="F7" s="16">
        <v>4.1500000000000002E-2</v>
      </c>
      <c r="G7" s="16">
        <v>2.8346</v>
      </c>
      <c r="H7" s="17">
        <v>2</v>
      </c>
      <c r="I7" s="17">
        <v>0.03</v>
      </c>
      <c r="J7" s="15" t="s">
        <v>35</v>
      </c>
      <c r="K7" s="2"/>
    </row>
    <row r="8" spans="1:11" x14ac:dyDescent="0.2">
      <c r="A8" s="22" t="s">
        <v>42</v>
      </c>
      <c r="B8" s="14" t="s">
        <v>43</v>
      </c>
      <c r="C8" s="14" t="s">
        <v>44</v>
      </c>
      <c r="D8" s="15" t="s">
        <v>45</v>
      </c>
      <c r="E8" s="15" t="s">
        <v>25</v>
      </c>
      <c r="F8" s="16">
        <v>0.82299999999999995</v>
      </c>
      <c r="G8" s="11">
        <v>1.8136000000000001</v>
      </c>
      <c r="H8" s="17">
        <v>2.8</v>
      </c>
      <c r="I8" s="17">
        <v>0.45</v>
      </c>
      <c r="J8" s="15" t="s">
        <v>35</v>
      </c>
      <c r="K8" s="2"/>
    </row>
    <row r="9" spans="1:11" x14ac:dyDescent="0.2">
      <c r="A9" s="22" t="s">
        <v>46</v>
      </c>
      <c r="B9" s="14" t="s">
        <v>47</v>
      </c>
      <c r="C9" s="14" t="s">
        <v>48</v>
      </c>
      <c r="D9" s="15" t="s">
        <v>49</v>
      </c>
      <c r="E9" s="15" t="s">
        <v>19</v>
      </c>
      <c r="F9" s="16">
        <v>5.8999999999999999E-3</v>
      </c>
      <c r="G9" s="16">
        <v>3.3915999999999999</v>
      </c>
      <c r="H9" s="17">
        <v>3.6</v>
      </c>
      <c r="I9" s="15">
        <v>0.2</v>
      </c>
      <c r="J9" s="15" t="s">
        <v>35</v>
      </c>
      <c r="K9" s="2"/>
    </row>
    <row r="10" spans="1:11" x14ac:dyDescent="0.2">
      <c r="A10" s="22" t="s">
        <v>50</v>
      </c>
      <c r="B10" s="14" t="s">
        <v>51</v>
      </c>
      <c r="C10" s="14" t="s">
        <v>52</v>
      </c>
      <c r="D10" s="15" t="s">
        <v>53</v>
      </c>
      <c r="E10" s="15" t="s">
        <v>19</v>
      </c>
      <c r="F10" s="16">
        <v>1E-4</v>
      </c>
      <c r="G10" s="16">
        <v>3.5539999999999998</v>
      </c>
      <c r="H10" s="17">
        <v>4.3</v>
      </c>
      <c r="I10" s="17">
        <v>0.73</v>
      </c>
      <c r="J10" s="15" t="s">
        <v>20</v>
      </c>
      <c r="K10" s="2"/>
    </row>
    <row r="11" spans="1:11" x14ac:dyDescent="0.2">
      <c r="A11" s="22" t="s">
        <v>54</v>
      </c>
      <c r="B11" s="14" t="s">
        <v>55</v>
      </c>
      <c r="C11" s="14" t="s">
        <v>56</v>
      </c>
      <c r="D11" s="15" t="s">
        <v>57</v>
      </c>
      <c r="E11" s="15" t="s">
        <v>29</v>
      </c>
      <c r="F11" s="16">
        <v>2.6700000000000002E-2</v>
      </c>
      <c r="G11" s="16">
        <v>2.9903</v>
      </c>
      <c r="H11" s="17"/>
      <c r="I11" s="17"/>
      <c r="J11" s="15" t="s">
        <v>35</v>
      </c>
      <c r="K11" s="2"/>
    </row>
    <row r="12" spans="1:11" x14ac:dyDescent="0.2">
      <c r="A12" s="22" t="s">
        <v>58</v>
      </c>
      <c r="B12" s="14" t="s">
        <v>59</v>
      </c>
      <c r="C12" s="14" t="s">
        <v>60</v>
      </c>
      <c r="D12" s="15" t="s">
        <v>61</v>
      </c>
      <c r="E12" s="15" t="s">
        <v>19</v>
      </c>
      <c r="F12" s="16">
        <v>1.44E-2</v>
      </c>
      <c r="G12" s="16">
        <v>3.0531999999999999</v>
      </c>
      <c r="H12" s="17">
        <v>3.4</v>
      </c>
      <c r="I12" s="17">
        <v>0.49</v>
      </c>
      <c r="J12" s="15" t="s">
        <v>35</v>
      </c>
      <c r="K12" s="2"/>
    </row>
    <row r="13" spans="1:11" x14ac:dyDescent="0.2">
      <c r="A13" s="22" t="s">
        <v>62</v>
      </c>
      <c r="B13" s="14" t="s">
        <v>63</v>
      </c>
      <c r="C13" s="14" t="s">
        <v>64</v>
      </c>
      <c r="D13" s="15" t="s">
        <v>65</v>
      </c>
      <c r="E13" s="15" t="s">
        <v>19</v>
      </c>
      <c r="F13" s="16">
        <v>1.047E-2</v>
      </c>
      <c r="G13" s="16">
        <v>3.05</v>
      </c>
      <c r="H13" s="17">
        <v>4.4000000000000004</v>
      </c>
      <c r="I13" s="17">
        <v>0.78</v>
      </c>
      <c r="J13" s="15" t="s">
        <v>20</v>
      </c>
      <c r="K13" s="2"/>
    </row>
    <row r="14" spans="1:11" x14ac:dyDescent="0.2">
      <c r="A14" s="22" t="s">
        <v>66</v>
      </c>
      <c r="B14" s="14" t="s">
        <v>67</v>
      </c>
      <c r="C14" s="14" t="s">
        <v>68</v>
      </c>
      <c r="D14" s="15" t="s">
        <v>69</v>
      </c>
      <c r="E14" s="15" t="s">
        <v>19</v>
      </c>
      <c r="F14" s="16">
        <v>2.818E-2</v>
      </c>
      <c r="G14" s="16">
        <v>2.9</v>
      </c>
      <c r="H14" s="15">
        <v>3.5</v>
      </c>
      <c r="I14" s="17">
        <v>0.2</v>
      </c>
      <c r="J14" s="15" t="s">
        <v>20</v>
      </c>
      <c r="K14" s="2"/>
    </row>
    <row r="15" spans="1:11" x14ac:dyDescent="0.2">
      <c r="A15" s="22" t="s">
        <v>70</v>
      </c>
      <c r="B15" s="14" t="s">
        <v>71</v>
      </c>
      <c r="C15" s="14" t="s">
        <v>72</v>
      </c>
      <c r="D15" s="15" t="s">
        <v>73</v>
      </c>
      <c r="E15" s="15" t="s">
        <v>74</v>
      </c>
      <c r="F15" s="16">
        <v>2.3400000000000001E-2</v>
      </c>
      <c r="G15" s="16">
        <v>2.94</v>
      </c>
      <c r="H15" s="15">
        <v>3.5</v>
      </c>
      <c r="I15" s="17">
        <v>0.2</v>
      </c>
      <c r="J15" s="15" t="s">
        <v>20</v>
      </c>
      <c r="K15" s="2"/>
    </row>
    <row r="16" spans="1:11" x14ac:dyDescent="0.2">
      <c r="A16" s="22" t="s">
        <v>75</v>
      </c>
      <c r="B16" s="14" t="s">
        <v>76</v>
      </c>
      <c r="C16" s="5" t="s">
        <v>77</v>
      </c>
      <c r="D16" s="15" t="s">
        <v>69</v>
      </c>
      <c r="E16" s="15" t="s">
        <v>19</v>
      </c>
      <c r="F16" s="6">
        <v>2.0420000000000001E-2</v>
      </c>
      <c r="G16" s="12">
        <v>2.94</v>
      </c>
      <c r="H16" s="17"/>
      <c r="I16" s="17"/>
      <c r="J16" s="15" t="s">
        <v>20</v>
      </c>
      <c r="K16" s="2"/>
    </row>
    <row r="17" spans="1:11" x14ac:dyDescent="0.2">
      <c r="A17" s="22" t="s">
        <v>78</v>
      </c>
      <c r="B17" s="14" t="s">
        <v>79</v>
      </c>
      <c r="C17" s="14" t="s">
        <v>80</v>
      </c>
      <c r="D17" s="15" t="s">
        <v>45</v>
      </c>
      <c r="E17" s="15" t="s">
        <v>19</v>
      </c>
      <c r="F17" s="16">
        <v>5.62E-2</v>
      </c>
      <c r="G17" s="16">
        <v>2.6534</v>
      </c>
      <c r="H17" s="17">
        <v>3</v>
      </c>
      <c r="I17" s="17">
        <v>0.16</v>
      </c>
      <c r="J17" s="15" t="s">
        <v>35</v>
      </c>
      <c r="K17" s="2"/>
    </row>
    <row r="18" spans="1:11" x14ac:dyDescent="0.2">
      <c r="A18" s="22" t="s">
        <v>81</v>
      </c>
      <c r="B18" s="14" t="s">
        <v>82</v>
      </c>
      <c r="C18" s="14" t="s">
        <v>83</v>
      </c>
      <c r="D18" s="15" t="s">
        <v>45</v>
      </c>
      <c r="E18" s="15" t="s">
        <v>25</v>
      </c>
      <c r="F18" s="16">
        <v>6.8400000000000002E-2</v>
      </c>
      <c r="G18" s="16">
        <v>2.5632000000000001</v>
      </c>
      <c r="H18" s="17">
        <v>2.6</v>
      </c>
      <c r="I18" s="17">
        <v>0.19</v>
      </c>
      <c r="J18" s="15" t="s">
        <v>35</v>
      </c>
      <c r="K18" s="2"/>
    </row>
    <row r="19" spans="1:11" x14ac:dyDescent="0.2">
      <c r="A19" s="22" t="s">
        <v>84</v>
      </c>
      <c r="B19" s="14" t="s">
        <v>85</v>
      </c>
      <c r="C19" s="14" t="s">
        <v>86</v>
      </c>
      <c r="D19" s="15" t="s">
        <v>87</v>
      </c>
      <c r="E19" s="15" t="s">
        <v>25</v>
      </c>
      <c r="F19" s="16">
        <v>2.239E-2</v>
      </c>
      <c r="G19" s="16">
        <v>2.96</v>
      </c>
      <c r="H19" s="17">
        <v>3</v>
      </c>
      <c r="I19" s="17">
        <v>0.38</v>
      </c>
      <c r="J19" s="15" t="s">
        <v>20</v>
      </c>
      <c r="K19" s="2"/>
    </row>
    <row r="20" spans="1:11" x14ac:dyDescent="0.2">
      <c r="A20" s="22" t="s">
        <v>88</v>
      </c>
      <c r="B20" s="14" t="s">
        <v>89</v>
      </c>
      <c r="C20" s="18" t="s">
        <v>90</v>
      </c>
      <c r="D20" s="15" t="s">
        <v>91</v>
      </c>
      <c r="E20" s="15" t="s">
        <v>19</v>
      </c>
      <c r="F20" s="16">
        <v>2.188E-2</v>
      </c>
      <c r="G20" s="16">
        <v>2.93</v>
      </c>
      <c r="H20" s="15">
        <v>4.5</v>
      </c>
      <c r="I20" s="17">
        <v>0.2</v>
      </c>
      <c r="J20" s="15" t="s">
        <v>20</v>
      </c>
      <c r="K20" s="2"/>
    </row>
    <row r="21" spans="1:11" x14ac:dyDescent="0.2">
      <c r="A21" s="22" t="s">
        <v>92</v>
      </c>
      <c r="B21" s="14" t="s">
        <v>93</v>
      </c>
      <c r="C21" s="14" t="s">
        <v>94</v>
      </c>
      <c r="D21" s="15" t="s">
        <v>91</v>
      </c>
      <c r="E21" s="15" t="s">
        <v>19</v>
      </c>
      <c r="F21" s="16">
        <v>2.188E-2</v>
      </c>
      <c r="G21" s="16">
        <v>2.95</v>
      </c>
      <c r="H21" s="17">
        <v>4.2</v>
      </c>
      <c r="I21" s="17">
        <v>0.4</v>
      </c>
      <c r="J21" s="15" t="s">
        <v>20</v>
      </c>
      <c r="K21" s="2"/>
    </row>
    <row r="22" spans="1:11" x14ac:dyDescent="0.2">
      <c r="A22" s="22" t="s">
        <v>95</v>
      </c>
      <c r="B22" s="14" t="s">
        <v>96</v>
      </c>
      <c r="C22" s="14" t="s">
        <v>97</v>
      </c>
      <c r="D22" s="15" t="s">
        <v>91</v>
      </c>
      <c r="E22" s="15" t="s">
        <v>19</v>
      </c>
      <c r="F22" s="16">
        <v>7.4000000000000003E-3</v>
      </c>
      <c r="G22" s="16">
        <v>3.2370000000000001</v>
      </c>
      <c r="H22" s="17">
        <v>4.4000000000000004</v>
      </c>
      <c r="I22" s="17">
        <v>0.77</v>
      </c>
      <c r="J22" s="15" t="s">
        <v>35</v>
      </c>
      <c r="K22" s="2"/>
    </row>
    <row r="23" spans="1:11" x14ac:dyDescent="0.2">
      <c r="A23" s="22" t="s">
        <v>98</v>
      </c>
      <c r="B23" s="14" t="s">
        <v>99</v>
      </c>
      <c r="C23" s="14" t="s">
        <v>100</v>
      </c>
      <c r="D23" s="15" t="s">
        <v>73</v>
      </c>
      <c r="E23" s="15" t="s">
        <v>19</v>
      </c>
      <c r="F23" s="16">
        <v>1.35E-2</v>
      </c>
      <c r="G23" s="16">
        <v>3.0438999999999998</v>
      </c>
      <c r="H23" s="17">
        <v>4.2</v>
      </c>
      <c r="I23" s="17">
        <v>0.74</v>
      </c>
      <c r="J23" s="15" t="s">
        <v>35</v>
      </c>
      <c r="K23" s="2"/>
    </row>
    <row r="24" spans="1:11" x14ac:dyDescent="0.2">
      <c r="A24" s="22" t="s">
        <v>101</v>
      </c>
      <c r="B24" s="14" t="s">
        <v>102</v>
      </c>
      <c r="C24" s="14" t="s">
        <v>103</v>
      </c>
      <c r="D24" s="15" t="s">
        <v>73</v>
      </c>
      <c r="E24" s="15" t="s">
        <v>19</v>
      </c>
      <c r="F24" s="16">
        <v>1.7500000000000002E-2</v>
      </c>
      <c r="G24" s="16">
        <v>3</v>
      </c>
      <c r="H24" s="17">
        <v>4</v>
      </c>
      <c r="I24" s="17">
        <v>0.7</v>
      </c>
      <c r="J24" s="15" t="s">
        <v>35</v>
      </c>
      <c r="K24" s="2"/>
    </row>
    <row r="25" spans="1:11" x14ac:dyDescent="0.2">
      <c r="A25" s="22" t="s">
        <v>104</v>
      </c>
      <c r="B25" s="14" t="s">
        <v>105</v>
      </c>
      <c r="C25" s="14" t="s">
        <v>106</v>
      </c>
      <c r="D25" s="15" t="s">
        <v>107</v>
      </c>
      <c r="E25" s="15" t="s">
        <v>19</v>
      </c>
      <c r="F25" s="16">
        <v>2.2200000000000001E-2</v>
      </c>
      <c r="G25" s="16">
        <v>3.1395</v>
      </c>
      <c r="H25" s="17">
        <v>3.2</v>
      </c>
      <c r="I25" s="17">
        <v>0.43</v>
      </c>
      <c r="J25" s="15" t="s">
        <v>35</v>
      </c>
      <c r="K25" s="2"/>
    </row>
    <row r="26" spans="1:11" x14ac:dyDescent="0.2">
      <c r="A26" s="22" t="s">
        <v>108</v>
      </c>
      <c r="B26" s="14" t="s">
        <v>109</v>
      </c>
      <c r="C26" s="14" t="s">
        <v>110</v>
      </c>
      <c r="D26" s="15" t="s">
        <v>107</v>
      </c>
      <c r="E26" s="15" t="s">
        <v>19</v>
      </c>
      <c r="F26" s="16">
        <v>2.1999999999999999E-2</v>
      </c>
      <c r="G26" s="16">
        <v>3.1897000000000002</v>
      </c>
      <c r="H26" s="17">
        <v>3.4</v>
      </c>
      <c r="I26" s="17">
        <v>0.2</v>
      </c>
      <c r="J26" s="15" t="s">
        <v>35</v>
      </c>
      <c r="K26" s="2"/>
    </row>
    <row r="27" spans="1:11" x14ac:dyDescent="0.2">
      <c r="A27" s="22" t="s">
        <v>111</v>
      </c>
      <c r="B27" s="14" t="s">
        <v>112</v>
      </c>
      <c r="C27" s="14" t="s">
        <v>113</v>
      </c>
      <c r="D27" s="15" t="s">
        <v>107</v>
      </c>
      <c r="E27" s="15" t="s">
        <v>19</v>
      </c>
      <c r="F27" s="16">
        <v>2.1999999999999999E-2</v>
      </c>
      <c r="G27" s="16">
        <v>3.1897000000000002</v>
      </c>
      <c r="H27" s="17">
        <v>3</v>
      </c>
      <c r="I27" s="17">
        <v>0.44</v>
      </c>
      <c r="J27" s="15" t="s">
        <v>35</v>
      </c>
      <c r="K27" s="2"/>
    </row>
    <row r="28" spans="1:11" x14ac:dyDescent="0.2">
      <c r="A28" s="22" t="s">
        <v>114</v>
      </c>
      <c r="B28" s="14" t="s">
        <v>115</v>
      </c>
      <c r="C28" s="14" t="s">
        <v>116</v>
      </c>
      <c r="D28" s="15" t="s">
        <v>107</v>
      </c>
      <c r="E28" s="15" t="s">
        <v>19</v>
      </c>
      <c r="F28" s="16">
        <v>3.1800000000000002E-2</v>
      </c>
      <c r="G28" s="16">
        <v>2.9838</v>
      </c>
      <c r="H28" s="17">
        <v>3.7</v>
      </c>
      <c r="I28" s="17">
        <v>0.2</v>
      </c>
      <c r="J28" s="15" t="s">
        <v>35</v>
      </c>
      <c r="K28" s="2"/>
    </row>
    <row r="29" spans="1:11" x14ac:dyDescent="0.2">
      <c r="A29" s="22" t="s">
        <v>117</v>
      </c>
      <c r="B29" s="14" t="s">
        <v>118</v>
      </c>
      <c r="C29" s="14" t="s">
        <v>119</v>
      </c>
      <c r="D29" s="15" t="s">
        <v>107</v>
      </c>
      <c r="E29" s="15" t="s">
        <v>74</v>
      </c>
      <c r="F29" s="16">
        <v>2.52E-2</v>
      </c>
      <c r="G29" s="16">
        <v>3.0760000000000001</v>
      </c>
      <c r="H29" s="17"/>
      <c r="I29" s="17"/>
      <c r="J29" s="15" t="s">
        <v>35</v>
      </c>
      <c r="K29" s="2"/>
    </row>
    <row r="30" spans="1:11" x14ac:dyDescent="0.2">
      <c r="A30" s="22" t="s">
        <v>120</v>
      </c>
      <c r="B30" s="14" t="s">
        <v>121</v>
      </c>
      <c r="C30" s="14" t="s">
        <v>122</v>
      </c>
      <c r="D30" s="15" t="s">
        <v>18</v>
      </c>
      <c r="E30" s="15" t="s">
        <v>123</v>
      </c>
      <c r="F30" s="16">
        <v>1.4789999999999999E-2</v>
      </c>
      <c r="G30" s="16">
        <v>2.98</v>
      </c>
      <c r="H30" s="17">
        <v>3</v>
      </c>
      <c r="I30" s="17">
        <v>0</v>
      </c>
      <c r="J30" s="15" t="s">
        <v>20</v>
      </c>
      <c r="K30" s="2"/>
    </row>
    <row r="31" spans="1:11" x14ac:dyDescent="0.2">
      <c r="A31" s="22" t="s">
        <v>124</v>
      </c>
      <c r="B31" s="14" t="s">
        <v>125</v>
      </c>
      <c r="C31" s="14" t="s">
        <v>126</v>
      </c>
      <c r="D31" s="15" t="s">
        <v>18</v>
      </c>
      <c r="E31" s="15" t="s">
        <v>123</v>
      </c>
      <c r="F31" s="16">
        <v>1.4789999999999999E-2</v>
      </c>
      <c r="G31" s="16">
        <v>2.98</v>
      </c>
      <c r="H31" s="17">
        <v>3</v>
      </c>
      <c r="I31" s="17">
        <v>0</v>
      </c>
      <c r="J31" s="15" t="s">
        <v>127</v>
      </c>
      <c r="K31" s="2"/>
    </row>
    <row r="32" spans="1:11" x14ac:dyDescent="0.2">
      <c r="A32" s="22" t="s">
        <v>128</v>
      </c>
      <c r="B32" s="14" t="s">
        <v>129</v>
      </c>
      <c r="C32" s="14" t="s">
        <v>130</v>
      </c>
      <c r="D32" s="15" t="s">
        <v>61</v>
      </c>
      <c r="E32" s="15" t="s">
        <v>123</v>
      </c>
      <c r="F32" s="16">
        <v>9.5499999999999995E-3</v>
      </c>
      <c r="G32" s="16">
        <v>3.05</v>
      </c>
      <c r="H32" s="17">
        <v>3.4</v>
      </c>
      <c r="I32" s="15">
        <v>0.2</v>
      </c>
      <c r="J32" s="15" t="s">
        <v>20</v>
      </c>
      <c r="K32" s="2"/>
    </row>
    <row r="33" spans="1:11" x14ac:dyDescent="0.2">
      <c r="A33" s="22" t="s">
        <v>131</v>
      </c>
      <c r="B33" s="14" t="s">
        <v>132</v>
      </c>
      <c r="C33" s="14" t="s">
        <v>133</v>
      </c>
      <c r="D33" s="15" t="s">
        <v>134</v>
      </c>
      <c r="E33" s="15" t="s">
        <v>19</v>
      </c>
      <c r="F33" s="16">
        <v>4.3650000000000001E-2</v>
      </c>
      <c r="G33" s="16">
        <v>2.87</v>
      </c>
      <c r="H33" s="15">
        <v>3.9</v>
      </c>
      <c r="I33" s="15">
        <v>0.2</v>
      </c>
      <c r="J33" s="19" t="s">
        <v>20</v>
      </c>
      <c r="K33" s="2"/>
    </row>
    <row r="34" spans="1:11" x14ac:dyDescent="0.2">
      <c r="A34" s="22" t="s">
        <v>135</v>
      </c>
      <c r="B34" s="14" t="s">
        <v>136</v>
      </c>
      <c r="C34" s="14" t="s">
        <v>137</v>
      </c>
      <c r="D34" s="15" t="s">
        <v>134</v>
      </c>
      <c r="E34" s="15" t="s">
        <v>19</v>
      </c>
      <c r="F34" s="16">
        <v>6.6070000000000004E-2</v>
      </c>
      <c r="G34" s="16">
        <v>2.84</v>
      </c>
      <c r="H34" s="15">
        <v>3.7</v>
      </c>
      <c r="I34" s="17">
        <v>0</v>
      </c>
      <c r="J34" s="15" t="s">
        <v>20</v>
      </c>
      <c r="K34" s="2"/>
    </row>
    <row r="35" spans="1:11" x14ac:dyDescent="0.2">
      <c r="A35" s="22" t="s">
        <v>138</v>
      </c>
      <c r="B35" s="14" t="s">
        <v>139</v>
      </c>
      <c r="C35" s="14" t="s">
        <v>140</v>
      </c>
      <c r="D35" s="15" t="s">
        <v>73</v>
      </c>
      <c r="E35" s="15" t="s">
        <v>19</v>
      </c>
      <c r="F35" s="16">
        <v>1.11E-2</v>
      </c>
      <c r="G35" s="16">
        <v>3.1124000000000001</v>
      </c>
      <c r="H35" s="15">
        <v>3.5</v>
      </c>
      <c r="I35" s="17">
        <v>0.4</v>
      </c>
      <c r="J35" s="15" t="s">
        <v>35</v>
      </c>
      <c r="K35" s="2"/>
    </row>
    <row r="36" spans="1:11" x14ac:dyDescent="0.2">
      <c r="A36" s="22" t="s">
        <v>141</v>
      </c>
      <c r="B36" s="14" t="s">
        <v>142</v>
      </c>
      <c r="C36" s="14" t="s">
        <v>143</v>
      </c>
      <c r="D36" s="15" t="s">
        <v>73</v>
      </c>
      <c r="E36" s="15" t="s">
        <v>19</v>
      </c>
      <c r="F36" s="16">
        <v>1.11E-2</v>
      </c>
      <c r="G36" s="16">
        <v>3.1124000000000001</v>
      </c>
      <c r="H36" s="15">
        <v>3.8</v>
      </c>
      <c r="I36" s="15">
        <v>0.3</v>
      </c>
      <c r="J36" s="15" t="s">
        <v>35</v>
      </c>
      <c r="K36" s="2"/>
    </row>
    <row r="37" spans="1:11" x14ac:dyDescent="0.2">
      <c r="A37" s="22" t="s">
        <v>144</v>
      </c>
      <c r="B37" s="14" t="s">
        <v>145</v>
      </c>
      <c r="C37" s="14" t="s">
        <v>146</v>
      </c>
      <c r="D37" s="15"/>
      <c r="E37" s="15"/>
      <c r="F37" s="16">
        <v>6.4999999999999997E-3</v>
      </c>
      <c r="G37" s="16">
        <v>3.2292000000000001</v>
      </c>
      <c r="H37" s="15"/>
      <c r="I37" s="17"/>
      <c r="J37" s="15" t="s">
        <v>35</v>
      </c>
      <c r="K37" s="2"/>
    </row>
    <row r="38" spans="1:11" x14ac:dyDescent="0.2">
      <c r="A38" s="22" t="s">
        <v>147</v>
      </c>
      <c r="B38" s="14" t="s">
        <v>148</v>
      </c>
      <c r="C38" s="14" t="s">
        <v>149</v>
      </c>
      <c r="D38" s="15" t="s">
        <v>150</v>
      </c>
      <c r="E38" s="15" t="s">
        <v>19</v>
      </c>
      <c r="F38" s="16">
        <v>8.3199999999999993E-3</v>
      </c>
      <c r="G38" s="16">
        <v>3.09</v>
      </c>
      <c r="H38" s="17">
        <v>3.5</v>
      </c>
      <c r="I38" s="17">
        <v>0.3</v>
      </c>
      <c r="J38" s="15" t="s">
        <v>127</v>
      </c>
      <c r="K38" s="2"/>
    </row>
    <row r="39" spans="1:11" x14ac:dyDescent="0.2">
      <c r="A39" s="22" t="s">
        <v>151</v>
      </c>
      <c r="B39" s="14" t="s">
        <v>152</v>
      </c>
      <c r="C39" s="18" t="s">
        <v>153</v>
      </c>
      <c r="D39" s="15" t="s">
        <v>154</v>
      </c>
      <c r="E39" s="15" t="s">
        <v>19</v>
      </c>
      <c r="F39" s="16">
        <v>1.1480000000000001E-2</v>
      </c>
      <c r="G39" s="16">
        <v>3.07</v>
      </c>
      <c r="H39" s="15">
        <v>3.2</v>
      </c>
      <c r="I39" s="17">
        <v>0.2</v>
      </c>
      <c r="J39" s="15" t="s">
        <v>20</v>
      </c>
      <c r="K39" s="2"/>
    </row>
    <row r="40" spans="1:11" x14ac:dyDescent="0.2">
      <c r="A40" s="22" t="s">
        <v>155</v>
      </c>
      <c r="B40" s="14" t="s">
        <v>156</v>
      </c>
      <c r="C40" s="14" t="s">
        <v>157</v>
      </c>
      <c r="D40" s="15" t="s">
        <v>158</v>
      </c>
      <c r="E40" s="15" t="s">
        <v>19</v>
      </c>
      <c r="F40" s="16">
        <v>1.8600000000000001E-3</v>
      </c>
      <c r="G40" s="16">
        <v>3.07</v>
      </c>
      <c r="H40" s="15">
        <v>3.9</v>
      </c>
      <c r="I40" s="17">
        <v>0.63</v>
      </c>
      <c r="J40" s="15" t="s">
        <v>127</v>
      </c>
      <c r="K40" s="2"/>
    </row>
    <row r="41" spans="1:11" x14ac:dyDescent="0.2">
      <c r="A41" s="22" t="s">
        <v>159</v>
      </c>
      <c r="B41" s="14" t="s">
        <v>160</v>
      </c>
      <c r="C41" s="14" t="s">
        <v>161</v>
      </c>
      <c r="D41" s="15" t="s">
        <v>158</v>
      </c>
      <c r="E41" s="15" t="s">
        <v>19</v>
      </c>
      <c r="F41" s="16">
        <v>9.1E-4</v>
      </c>
      <c r="G41" s="16">
        <v>3.12</v>
      </c>
      <c r="H41" s="17">
        <v>4.5</v>
      </c>
      <c r="I41" s="17">
        <v>0.8</v>
      </c>
      <c r="J41" s="15" t="s">
        <v>127</v>
      </c>
      <c r="K41" s="2"/>
    </row>
    <row r="42" spans="1:11" x14ac:dyDescent="0.2">
      <c r="A42" s="22" t="s">
        <v>162</v>
      </c>
      <c r="B42" s="14" t="s">
        <v>163</v>
      </c>
      <c r="C42" s="14" t="s">
        <v>164</v>
      </c>
      <c r="D42" s="15" t="s">
        <v>49</v>
      </c>
      <c r="E42" s="15" t="s">
        <v>19</v>
      </c>
      <c r="F42" s="16">
        <v>1.67E-2</v>
      </c>
      <c r="G42" s="16">
        <v>3.0423</v>
      </c>
      <c r="H42" s="17">
        <v>3.3</v>
      </c>
      <c r="I42" s="17">
        <v>0.1</v>
      </c>
      <c r="J42" s="15" t="s">
        <v>35</v>
      </c>
      <c r="K42" s="2"/>
    </row>
    <row r="43" spans="1:11" x14ac:dyDescent="0.2">
      <c r="A43" s="22" t="s">
        <v>165</v>
      </c>
      <c r="B43" s="14" t="s">
        <v>166</v>
      </c>
      <c r="C43" s="14" t="s">
        <v>167</v>
      </c>
      <c r="D43" s="15" t="s">
        <v>49</v>
      </c>
      <c r="E43" s="15" t="s">
        <v>19</v>
      </c>
      <c r="F43" s="16">
        <v>1.47E-2</v>
      </c>
      <c r="G43" s="16">
        <v>3.0558999999999998</v>
      </c>
      <c r="H43" s="17">
        <v>3.2</v>
      </c>
      <c r="I43" s="17">
        <v>0.49</v>
      </c>
      <c r="J43" s="15" t="s">
        <v>35</v>
      </c>
      <c r="K43" s="2"/>
    </row>
    <row r="44" spans="1:11" x14ac:dyDescent="0.2">
      <c r="A44" s="22" t="s">
        <v>168</v>
      </c>
      <c r="B44" s="14" t="s">
        <v>169</v>
      </c>
      <c r="C44" s="14" t="s">
        <v>170</v>
      </c>
      <c r="D44" s="15" t="s">
        <v>49</v>
      </c>
      <c r="E44" s="15" t="s">
        <v>19</v>
      </c>
      <c r="F44" s="16">
        <v>1.259E-2</v>
      </c>
      <c r="G44" s="16">
        <v>2.99</v>
      </c>
      <c r="H44" s="17">
        <v>3.2</v>
      </c>
      <c r="I44" s="17">
        <v>0.39</v>
      </c>
      <c r="J44" s="15" t="s">
        <v>171</v>
      </c>
      <c r="K44" s="2"/>
    </row>
    <row r="45" spans="1:11" x14ac:dyDescent="0.2">
      <c r="A45" s="22" t="s">
        <v>172</v>
      </c>
      <c r="B45" s="14" t="s">
        <v>173</v>
      </c>
      <c r="C45" s="14" t="s">
        <v>174</v>
      </c>
      <c r="D45" s="15" t="s">
        <v>49</v>
      </c>
      <c r="E45" s="15" t="s">
        <v>19</v>
      </c>
      <c r="F45" s="16">
        <v>1.2699999999999999E-2</v>
      </c>
      <c r="G45" s="16">
        <v>3.1581000000000001</v>
      </c>
      <c r="H45" s="17">
        <v>3.3</v>
      </c>
      <c r="I45" s="17">
        <v>0.41</v>
      </c>
      <c r="J45" s="15" t="s">
        <v>35</v>
      </c>
      <c r="K45" s="2"/>
    </row>
    <row r="46" spans="1:11" x14ac:dyDescent="0.2">
      <c r="A46" s="22" t="s">
        <v>175</v>
      </c>
      <c r="B46" s="14" t="s">
        <v>176</v>
      </c>
      <c r="C46" s="14" t="s">
        <v>177</v>
      </c>
      <c r="D46" s="15" t="s">
        <v>49</v>
      </c>
      <c r="E46" s="15" t="s">
        <v>19</v>
      </c>
      <c r="F46" s="16">
        <v>1.9900000000000001E-2</v>
      </c>
      <c r="G46" s="16">
        <v>2.9931999999999999</v>
      </c>
      <c r="H46" s="17">
        <v>3.5</v>
      </c>
      <c r="I46" s="17">
        <v>0.2</v>
      </c>
      <c r="J46" s="15" t="s">
        <v>35</v>
      </c>
      <c r="K46" s="2"/>
    </row>
    <row r="47" spans="1:11" x14ac:dyDescent="0.2">
      <c r="A47" s="22" t="s">
        <v>178</v>
      </c>
      <c r="B47" s="14" t="s">
        <v>179</v>
      </c>
      <c r="C47" s="14" t="s">
        <v>180</v>
      </c>
      <c r="D47" s="15" t="s">
        <v>49</v>
      </c>
      <c r="E47" s="15" t="s">
        <v>19</v>
      </c>
      <c r="F47" s="16">
        <v>1.21E-2</v>
      </c>
      <c r="G47" s="16">
        <v>3.1612</v>
      </c>
      <c r="H47" s="17">
        <v>3.6</v>
      </c>
      <c r="I47" s="17">
        <v>0.48</v>
      </c>
      <c r="J47" s="15" t="s">
        <v>35</v>
      </c>
      <c r="K47" s="2"/>
    </row>
    <row r="48" spans="1:11" x14ac:dyDescent="0.2">
      <c r="A48" s="22" t="s">
        <v>181</v>
      </c>
      <c r="B48" s="14" t="s">
        <v>182</v>
      </c>
      <c r="C48" s="14" t="s">
        <v>183</v>
      </c>
      <c r="D48" s="15" t="s">
        <v>49</v>
      </c>
      <c r="E48" s="15" t="s">
        <v>19</v>
      </c>
      <c r="F48" s="16">
        <v>1.9400000000000001E-2</v>
      </c>
      <c r="G48" s="16">
        <v>2.9996</v>
      </c>
      <c r="H48" s="17">
        <v>3.4</v>
      </c>
      <c r="I48" s="17">
        <v>0.47</v>
      </c>
      <c r="J48" s="15" t="s">
        <v>35</v>
      </c>
      <c r="K48" s="2"/>
    </row>
    <row r="49" spans="1:11" x14ac:dyDescent="0.2">
      <c r="A49" s="22" t="s">
        <v>184</v>
      </c>
      <c r="B49" s="14" t="s">
        <v>185</v>
      </c>
      <c r="C49" s="14" t="s">
        <v>186</v>
      </c>
      <c r="D49" s="15" t="s">
        <v>49</v>
      </c>
      <c r="E49" s="15" t="s">
        <v>19</v>
      </c>
      <c r="F49" s="16">
        <v>1.2699999999999999E-2</v>
      </c>
      <c r="G49" s="16">
        <v>3.1581000000000001</v>
      </c>
      <c r="H49" s="17"/>
      <c r="I49" s="17"/>
      <c r="J49" s="15" t="s">
        <v>187</v>
      </c>
      <c r="K49" s="2"/>
    </row>
    <row r="50" spans="1:11" x14ac:dyDescent="0.2">
      <c r="A50" s="22" t="s">
        <v>188</v>
      </c>
      <c r="B50" s="14" t="s">
        <v>189</v>
      </c>
      <c r="C50" s="14" t="s">
        <v>190</v>
      </c>
      <c r="D50" s="15" t="s">
        <v>49</v>
      </c>
      <c r="E50" s="15" t="s">
        <v>19</v>
      </c>
      <c r="F50" s="16">
        <v>0.01</v>
      </c>
      <c r="G50" s="16">
        <v>3.2077</v>
      </c>
      <c r="H50" s="17">
        <v>4.4000000000000004</v>
      </c>
      <c r="I50" s="17">
        <v>0</v>
      </c>
      <c r="J50" s="15" t="s">
        <v>35</v>
      </c>
      <c r="K50" s="2"/>
    </row>
    <row r="51" spans="1:11" x14ac:dyDescent="0.2">
      <c r="A51" s="22" t="s">
        <v>191</v>
      </c>
      <c r="B51" s="14" t="s">
        <v>192</v>
      </c>
      <c r="C51" s="14" t="s">
        <v>193</v>
      </c>
      <c r="D51" s="15" t="s">
        <v>61</v>
      </c>
      <c r="E51" s="15" t="s">
        <v>19</v>
      </c>
      <c r="F51" s="16">
        <v>9.3299999999999998E-3</v>
      </c>
      <c r="G51" s="16">
        <v>3.06</v>
      </c>
      <c r="H51" s="17">
        <v>3.3</v>
      </c>
      <c r="I51" s="17">
        <v>0.46</v>
      </c>
      <c r="J51" s="15" t="s">
        <v>20</v>
      </c>
      <c r="K51" s="2"/>
    </row>
    <row r="52" spans="1:11" x14ac:dyDescent="0.2">
      <c r="A52" s="22" t="s">
        <v>194</v>
      </c>
      <c r="B52" s="14" t="s">
        <v>195</v>
      </c>
      <c r="C52" s="14" t="s">
        <v>196</v>
      </c>
      <c r="D52" s="15" t="s">
        <v>61</v>
      </c>
      <c r="E52" s="15" t="s">
        <v>19</v>
      </c>
      <c r="F52" s="16">
        <v>0.01</v>
      </c>
      <c r="G52" s="16">
        <v>3.13</v>
      </c>
      <c r="H52" s="17">
        <v>3.5</v>
      </c>
      <c r="I52" s="17">
        <v>0.54</v>
      </c>
      <c r="J52" s="15" t="s">
        <v>20</v>
      </c>
      <c r="K52" s="2"/>
    </row>
    <row r="53" spans="1:11" x14ac:dyDescent="0.2">
      <c r="A53" s="22" t="s">
        <v>197</v>
      </c>
      <c r="B53" s="14" t="s">
        <v>198</v>
      </c>
      <c r="C53" s="18" t="s">
        <v>199</v>
      </c>
      <c r="D53" s="15" t="s">
        <v>61</v>
      </c>
      <c r="E53" s="15" t="s">
        <v>19</v>
      </c>
      <c r="F53" s="16">
        <v>1.047E-2</v>
      </c>
      <c r="G53" s="16">
        <v>3.2</v>
      </c>
      <c r="H53" s="17">
        <v>3.3</v>
      </c>
      <c r="I53" s="17">
        <v>0.2</v>
      </c>
      <c r="J53" s="15" t="s">
        <v>20</v>
      </c>
      <c r="K53" s="2"/>
    </row>
    <row r="54" spans="1:11" x14ac:dyDescent="0.2">
      <c r="A54" s="22" t="s">
        <v>200</v>
      </c>
      <c r="B54" s="14" t="s">
        <v>201</v>
      </c>
      <c r="C54" s="5" t="s">
        <v>202</v>
      </c>
      <c r="D54" s="15" t="s">
        <v>61</v>
      </c>
      <c r="E54" s="15" t="s">
        <v>34</v>
      </c>
      <c r="F54" s="16">
        <v>1.023E-2</v>
      </c>
      <c r="G54" s="16">
        <v>3.06</v>
      </c>
      <c r="H54" s="17">
        <v>3.7</v>
      </c>
      <c r="I54" s="17">
        <v>0.2</v>
      </c>
      <c r="J54" s="15" t="s">
        <v>20</v>
      </c>
      <c r="K54" s="2"/>
    </row>
    <row r="55" spans="1:11" x14ac:dyDescent="0.2">
      <c r="A55" s="22" t="s">
        <v>203</v>
      </c>
      <c r="B55" s="14" t="s">
        <v>204</v>
      </c>
      <c r="C55" s="14" t="s">
        <v>205</v>
      </c>
      <c r="D55" s="15" t="s">
        <v>61</v>
      </c>
      <c r="E55" s="15" t="s">
        <v>19</v>
      </c>
      <c r="F55" s="16">
        <v>1.3100000000000001E-2</v>
      </c>
      <c r="G55" s="16">
        <v>3.0379999999999998</v>
      </c>
      <c r="H55" s="17">
        <v>3.3</v>
      </c>
      <c r="I55" s="17">
        <v>0.44</v>
      </c>
      <c r="J55" s="15" t="s">
        <v>206</v>
      </c>
    </row>
    <row r="56" spans="1:11" x14ac:dyDescent="0.2">
      <c r="A56" s="22" t="s">
        <v>207</v>
      </c>
      <c r="B56" s="14" t="s">
        <v>208</v>
      </c>
      <c r="C56" s="14" t="s">
        <v>209</v>
      </c>
      <c r="D56" s="15" t="s">
        <v>210</v>
      </c>
      <c r="E56" s="15" t="s">
        <v>19</v>
      </c>
      <c r="F56" s="16">
        <v>1.738E-2</v>
      </c>
      <c r="G56" s="16">
        <v>2.9</v>
      </c>
      <c r="H56" s="17">
        <v>3.8</v>
      </c>
      <c r="I56" s="17">
        <v>0.47</v>
      </c>
      <c r="J56" s="15" t="s">
        <v>20</v>
      </c>
      <c r="K56" s="2"/>
    </row>
    <row r="57" spans="1:11" x14ac:dyDescent="0.2">
      <c r="A57" s="22" t="s">
        <v>211</v>
      </c>
      <c r="B57" s="14" t="s">
        <v>212</v>
      </c>
      <c r="C57" s="14" t="s">
        <v>213</v>
      </c>
      <c r="D57" s="15" t="s">
        <v>214</v>
      </c>
      <c r="E57" s="15" t="s">
        <v>25</v>
      </c>
      <c r="F57" s="16">
        <v>3.3700000000000001E-2</v>
      </c>
      <c r="G57" s="16">
        <v>2.9003999999999999</v>
      </c>
      <c r="H57" s="17">
        <v>3</v>
      </c>
      <c r="I57" s="17">
        <v>0</v>
      </c>
      <c r="J57" s="15" t="s">
        <v>35</v>
      </c>
      <c r="K57" s="2"/>
    </row>
    <row r="58" spans="1:11" x14ac:dyDescent="0.2">
      <c r="A58" s="22" t="s">
        <v>215</v>
      </c>
      <c r="B58" s="14" t="s">
        <v>216</v>
      </c>
      <c r="C58" s="14" t="s">
        <v>217</v>
      </c>
      <c r="D58" s="15" t="s">
        <v>214</v>
      </c>
      <c r="E58" s="15" t="s">
        <v>25</v>
      </c>
      <c r="F58" s="16">
        <v>4.2799999999999998E-2</v>
      </c>
      <c r="G58" s="16">
        <v>2.8576999999999999</v>
      </c>
      <c r="H58" s="17">
        <v>2.6</v>
      </c>
      <c r="I58" s="17">
        <v>0.33</v>
      </c>
      <c r="J58" s="15" t="s">
        <v>35</v>
      </c>
      <c r="K58" s="2"/>
    </row>
    <row r="59" spans="1:11" x14ac:dyDescent="0.2">
      <c r="A59" s="22" t="s">
        <v>218</v>
      </c>
      <c r="B59" s="14" t="s">
        <v>219</v>
      </c>
      <c r="C59" s="14" t="s">
        <v>220</v>
      </c>
      <c r="D59" s="15" t="s">
        <v>221</v>
      </c>
      <c r="E59" s="15" t="s">
        <v>19</v>
      </c>
      <c r="F59" s="16">
        <v>1.585E-2</v>
      </c>
      <c r="G59" s="16">
        <v>2.97</v>
      </c>
      <c r="H59" s="17">
        <v>3.5</v>
      </c>
      <c r="I59" s="17">
        <v>0.56999999999999995</v>
      </c>
      <c r="J59" s="15" t="s">
        <v>20</v>
      </c>
      <c r="K59" s="2"/>
    </row>
    <row r="60" spans="1:11" x14ac:dyDescent="0.2">
      <c r="A60" s="22" t="s">
        <v>222</v>
      </c>
      <c r="B60" s="14" t="s">
        <v>223</v>
      </c>
      <c r="C60" s="14" t="s">
        <v>224</v>
      </c>
      <c r="D60" s="15" t="s">
        <v>221</v>
      </c>
      <c r="E60" s="15" t="s">
        <v>19</v>
      </c>
      <c r="F60" s="16">
        <v>1.1480000000000001E-2</v>
      </c>
      <c r="G60" s="16">
        <v>2.89</v>
      </c>
      <c r="H60" s="17">
        <v>3.5</v>
      </c>
      <c r="I60" s="17">
        <v>0.4</v>
      </c>
      <c r="J60" s="15" t="s">
        <v>20</v>
      </c>
      <c r="K60" s="2"/>
    </row>
    <row r="61" spans="1:11" x14ac:dyDescent="0.2">
      <c r="A61" s="22" t="s">
        <v>225</v>
      </c>
      <c r="B61" s="14" t="s">
        <v>226</v>
      </c>
      <c r="C61" s="14" t="s">
        <v>227</v>
      </c>
      <c r="D61" s="15" t="s">
        <v>73</v>
      </c>
      <c r="E61" s="15" t="s">
        <v>19</v>
      </c>
      <c r="F61" s="16">
        <v>1.7780000000000001E-2</v>
      </c>
      <c r="G61" s="16">
        <v>3.03</v>
      </c>
      <c r="H61" s="17">
        <v>3.7</v>
      </c>
      <c r="I61" s="17">
        <v>0.4</v>
      </c>
      <c r="J61" s="15" t="s">
        <v>20</v>
      </c>
      <c r="K61" s="2"/>
    </row>
    <row r="62" spans="1:11" x14ac:dyDescent="0.2">
      <c r="A62" s="22" t="s">
        <v>228</v>
      </c>
      <c r="B62" s="14" t="s">
        <v>229</v>
      </c>
      <c r="C62" s="14" t="s">
        <v>230</v>
      </c>
      <c r="D62" s="15" t="s">
        <v>231</v>
      </c>
      <c r="E62" s="15" t="s">
        <v>34</v>
      </c>
      <c r="F62" s="16">
        <v>1.2019999999999999E-2</v>
      </c>
      <c r="G62" s="16">
        <v>3.02</v>
      </c>
      <c r="H62" s="17">
        <v>2</v>
      </c>
      <c r="I62" s="17">
        <v>0</v>
      </c>
      <c r="J62" s="15" t="s">
        <v>232</v>
      </c>
      <c r="K62" s="2"/>
    </row>
    <row r="63" spans="1:11" x14ac:dyDescent="0.2">
      <c r="A63" s="22" t="s">
        <v>233</v>
      </c>
      <c r="B63" s="14" t="s">
        <v>234</v>
      </c>
      <c r="C63" s="14" t="s">
        <v>235</v>
      </c>
      <c r="D63" s="15" t="s">
        <v>61</v>
      </c>
      <c r="E63" s="15" t="s">
        <v>19</v>
      </c>
      <c r="F63" s="16">
        <v>0.20300000000000001</v>
      </c>
      <c r="G63" s="16">
        <v>2.988</v>
      </c>
      <c r="H63" s="17">
        <v>4.2</v>
      </c>
      <c r="I63" s="17">
        <v>0</v>
      </c>
      <c r="J63" s="15" t="s">
        <v>35</v>
      </c>
      <c r="K63" s="2"/>
    </row>
    <row r="64" spans="1:11" x14ac:dyDescent="0.2">
      <c r="A64" s="22" t="s">
        <v>236</v>
      </c>
      <c r="B64" s="14" t="s">
        <v>237</v>
      </c>
      <c r="C64" s="14" t="s">
        <v>238</v>
      </c>
      <c r="D64" s="15" t="s">
        <v>24</v>
      </c>
      <c r="E64" s="15" t="s">
        <v>25</v>
      </c>
      <c r="F64" s="16">
        <v>4.9000000000000002E-2</v>
      </c>
      <c r="G64" s="16">
        <v>2.78</v>
      </c>
      <c r="H64" s="17">
        <v>3</v>
      </c>
      <c r="I64" s="17">
        <v>0.25</v>
      </c>
      <c r="J64" s="15" t="s">
        <v>239</v>
      </c>
      <c r="K64" s="2"/>
    </row>
    <row r="65" spans="1:11" x14ac:dyDescent="0.2">
      <c r="A65" s="22" t="s">
        <v>240</v>
      </c>
      <c r="B65" s="14" t="s">
        <v>241</v>
      </c>
      <c r="C65" s="14" t="s">
        <v>242</v>
      </c>
      <c r="D65" s="15" t="s">
        <v>24</v>
      </c>
      <c r="E65" s="15" t="s">
        <v>25</v>
      </c>
      <c r="F65" s="16">
        <v>4.8980000000000003E-2</v>
      </c>
      <c r="G65" s="16">
        <v>2.78</v>
      </c>
      <c r="H65" s="15">
        <v>3.3</v>
      </c>
      <c r="I65" s="15">
        <v>0.2</v>
      </c>
      <c r="J65" s="15" t="s">
        <v>20</v>
      </c>
      <c r="K65" s="2"/>
    </row>
    <row r="66" spans="1:11" x14ac:dyDescent="0.2">
      <c r="A66" s="22" t="s">
        <v>243</v>
      </c>
      <c r="B66" s="14" t="s">
        <v>244</v>
      </c>
      <c r="C66" s="14" t="s">
        <v>245</v>
      </c>
      <c r="D66" s="15" t="s">
        <v>246</v>
      </c>
      <c r="E66" s="15" t="s">
        <v>19</v>
      </c>
      <c r="F66" s="16">
        <v>1.6199999999999999E-2</v>
      </c>
      <c r="G66" s="16">
        <v>3.0112000000000001</v>
      </c>
      <c r="H66" s="15">
        <v>3.9</v>
      </c>
      <c r="I66" s="17">
        <v>0.2</v>
      </c>
      <c r="J66" s="15" t="s">
        <v>35</v>
      </c>
      <c r="K66" s="2"/>
    </row>
    <row r="67" spans="1:11" x14ac:dyDescent="0.2">
      <c r="A67" s="22" t="s">
        <v>247</v>
      </c>
      <c r="B67" s="14" t="s">
        <v>248</v>
      </c>
      <c r="C67" s="14" t="s">
        <v>249</v>
      </c>
      <c r="D67" s="15" t="s">
        <v>246</v>
      </c>
      <c r="E67" s="15" t="s">
        <v>19</v>
      </c>
      <c r="F67" s="16">
        <v>1.9400000000000001E-2</v>
      </c>
      <c r="G67" s="16">
        <v>2.9779</v>
      </c>
      <c r="H67" s="17">
        <v>4.2</v>
      </c>
      <c r="I67" s="17">
        <v>0.72</v>
      </c>
      <c r="J67" s="15" t="s">
        <v>35</v>
      </c>
      <c r="K67" s="2"/>
    </row>
    <row r="68" spans="1:11" x14ac:dyDescent="0.2">
      <c r="A68" s="22" t="s">
        <v>250</v>
      </c>
      <c r="B68" s="14" t="s">
        <v>251</v>
      </c>
      <c r="C68" s="14" t="s">
        <v>252</v>
      </c>
      <c r="D68" s="15" t="s">
        <v>246</v>
      </c>
      <c r="E68" s="15" t="s">
        <v>19</v>
      </c>
      <c r="F68" s="16">
        <v>1.5100000000000001E-2</v>
      </c>
      <c r="G68" s="16">
        <v>3.0600999999999998</v>
      </c>
      <c r="H68" s="17">
        <v>4.4000000000000004</v>
      </c>
      <c r="I68" s="17">
        <v>0.5</v>
      </c>
      <c r="J68" s="15" t="s">
        <v>35</v>
      </c>
      <c r="K68" s="2"/>
    </row>
    <row r="69" spans="1:11" x14ac:dyDescent="0.2">
      <c r="A69" s="22" t="s">
        <v>253</v>
      </c>
      <c r="B69" s="14" t="s">
        <v>254</v>
      </c>
      <c r="C69" s="14" t="s">
        <v>255</v>
      </c>
      <c r="D69" s="15" t="s">
        <v>246</v>
      </c>
      <c r="E69" s="15" t="s">
        <v>19</v>
      </c>
      <c r="F69" s="16">
        <v>3.0800000000000001E-2</v>
      </c>
      <c r="G69" s="16">
        <v>2.8574000000000002</v>
      </c>
      <c r="H69" s="17">
        <v>4.4000000000000004</v>
      </c>
      <c r="I69" s="17">
        <v>0.03</v>
      </c>
      <c r="J69" s="15" t="s">
        <v>35</v>
      </c>
      <c r="K69" s="2"/>
    </row>
    <row r="70" spans="1:11" x14ac:dyDescent="0.2">
      <c r="A70" s="22" t="s">
        <v>256</v>
      </c>
      <c r="B70" s="14" t="s">
        <v>257</v>
      </c>
      <c r="C70" s="14" t="s">
        <v>258</v>
      </c>
      <c r="D70" s="15" t="s">
        <v>246</v>
      </c>
      <c r="E70" s="15" t="s">
        <v>19</v>
      </c>
      <c r="F70" s="16">
        <v>4.2900000000000001E-2</v>
      </c>
      <c r="G70" s="16">
        <v>2.7189999999999999</v>
      </c>
      <c r="H70" s="17">
        <v>4.4000000000000004</v>
      </c>
      <c r="I70" s="17">
        <v>0.75</v>
      </c>
      <c r="J70" s="15" t="s">
        <v>35</v>
      </c>
      <c r="K70" s="2"/>
    </row>
    <row r="71" spans="1:11" x14ac:dyDescent="0.2">
      <c r="A71" s="22" t="s">
        <v>259</v>
      </c>
      <c r="B71" s="14" t="s">
        <v>260</v>
      </c>
      <c r="C71" s="14" t="s">
        <v>261</v>
      </c>
      <c r="D71" s="15" t="s">
        <v>246</v>
      </c>
      <c r="E71" s="15" t="s">
        <v>19</v>
      </c>
      <c r="F71" s="16">
        <v>2.9499999999999998E-2</v>
      </c>
      <c r="G71" s="16">
        <v>2.8146</v>
      </c>
      <c r="H71" s="17">
        <v>3.8</v>
      </c>
      <c r="I71" s="17">
        <v>0.62</v>
      </c>
      <c r="J71" s="15" t="s">
        <v>35</v>
      </c>
      <c r="K71" s="2"/>
    </row>
    <row r="72" spans="1:11" x14ac:dyDescent="0.2">
      <c r="A72" s="22" t="s">
        <v>262</v>
      </c>
      <c r="B72" s="14" t="s">
        <v>263</v>
      </c>
      <c r="C72" s="14" t="s">
        <v>264</v>
      </c>
      <c r="D72" s="15" t="s">
        <v>265</v>
      </c>
      <c r="E72" s="15" t="s">
        <v>19</v>
      </c>
      <c r="F72" s="16">
        <v>7.9399999999999991E-3</v>
      </c>
      <c r="G72" s="16">
        <v>2.98</v>
      </c>
      <c r="H72" s="15">
        <v>4.5</v>
      </c>
      <c r="I72" s="17">
        <v>0</v>
      </c>
      <c r="J72" s="15" t="s">
        <v>20</v>
      </c>
      <c r="K72" s="2"/>
    </row>
    <row r="73" spans="1:11" x14ac:dyDescent="0.2">
      <c r="A73" s="22" t="s">
        <v>266</v>
      </c>
      <c r="B73" s="14" t="s">
        <v>267</v>
      </c>
      <c r="C73" s="14" t="s">
        <v>268</v>
      </c>
      <c r="D73" s="15" t="s">
        <v>57</v>
      </c>
      <c r="E73" s="15" t="s">
        <v>25</v>
      </c>
      <c r="F73" s="16">
        <v>5.62E-2</v>
      </c>
      <c r="G73" s="16">
        <v>2.6532</v>
      </c>
      <c r="H73" s="17">
        <v>2.4</v>
      </c>
      <c r="I73" s="17">
        <v>0.28000000000000003</v>
      </c>
      <c r="J73" s="15" t="s">
        <v>35</v>
      </c>
      <c r="K73" s="2"/>
    </row>
    <row r="74" spans="1:11" x14ac:dyDescent="0.2">
      <c r="A74" s="22" t="s">
        <v>269</v>
      </c>
      <c r="B74" s="14" t="s">
        <v>270</v>
      </c>
      <c r="C74" s="14" t="s">
        <v>271</v>
      </c>
      <c r="D74" s="15" t="s">
        <v>18</v>
      </c>
      <c r="E74" s="15" t="s">
        <v>34</v>
      </c>
      <c r="F74" s="16">
        <v>2.3900000000000001E-2</v>
      </c>
      <c r="G74" s="16">
        <v>3.0825</v>
      </c>
      <c r="H74" s="17">
        <v>2.1</v>
      </c>
      <c r="I74" s="17">
        <v>0.15</v>
      </c>
      <c r="J74" s="15" t="s">
        <v>35</v>
      </c>
      <c r="K74" s="2"/>
    </row>
    <row r="75" spans="1:11" x14ac:dyDescent="0.2">
      <c r="A75" s="22" t="s">
        <v>272</v>
      </c>
      <c r="B75" s="14" t="s">
        <v>273</v>
      </c>
      <c r="C75" s="14" t="s">
        <v>274</v>
      </c>
      <c r="D75" s="15" t="s">
        <v>275</v>
      </c>
      <c r="E75" s="15" t="s">
        <v>19</v>
      </c>
      <c r="F75" s="16">
        <v>9.7699999999999992E-3</v>
      </c>
      <c r="G75" s="16">
        <v>3.12</v>
      </c>
      <c r="H75" s="17">
        <v>3.5</v>
      </c>
      <c r="I75" s="17">
        <v>0.37</v>
      </c>
      <c r="J75" s="15" t="s">
        <v>20</v>
      </c>
      <c r="K75" s="2"/>
    </row>
    <row r="76" spans="1:11" x14ac:dyDescent="0.2">
      <c r="A76" s="22" t="s">
        <v>276</v>
      </c>
      <c r="B76" s="14" t="s">
        <v>277</v>
      </c>
      <c r="C76" s="14" t="s">
        <v>278</v>
      </c>
      <c r="D76" s="15" t="s">
        <v>73</v>
      </c>
      <c r="E76" s="15" t="s">
        <v>19</v>
      </c>
      <c r="F76" s="16">
        <v>9.4000000000000004E-3</v>
      </c>
      <c r="G76" s="16">
        <v>3.12</v>
      </c>
      <c r="H76" s="17">
        <v>4.5</v>
      </c>
      <c r="I76" s="17">
        <v>0.8</v>
      </c>
      <c r="J76" s="15" t="s">
        <v>35</v>
      </c>
      <c r="K76" s="2"/>
    </row>
    <row r="77" spans="1:11" x14ac:dyDescent="0.2">
      <c r="A77" s="22" t="s">
        <v>279</v>
      </c>
      <c r="B77" s="14" t="s">
        <v>280</v>
      </c>
      <c r="C77" s="14" t="s">
        <v>281</v>
      </c>
      <c r="D77" s="15" t="s">
        <v>282</v>
      </c>
      <c r="E77" s="15" t="s">
        <v>19</v>
      </c>
      <c r="F77" s="16">
        <v>1.5100000000000001E-3</v>
      </c>
      <c r="G77" s="16">
        <v>2.91</v>
      </c>
      <c r="H77" s="17">
        <v>3.5</v>
      </c>
      <c r="I77" s="17">
        <v>0.5</v>
      </c>
      <c r="J77" s="15" t="s">
        <v>20</v>
      </c>
      <c r="K77" s="2"/>
    </row>
    <row r="78" spans="1:11" x14ac:dyDescent="0.2">
      <c r="A78" s="22" t="s">
        <v>283</v>
      </c>
      <c r="B78" s="14" t="s">
        <v>284</v>
      </c>
      <c r="C78" s="14" t="s">
        <v>285</v>
      </c>
      <c r="D78" s="15" t="s">
        <v>221</v>
      </c>
      <c r="E78" s="15" t="s">
        <v>19</v>
      </c>
      <c r="F78" s="16">
        <v>1.2019999999999999E-2</v>
      </c>
      <c r="G78" s="16">
        <v>3.06</v>
      </c>
      <c r="H78" s="17">
        <v>3.6</v>
      </c>
      <c r="I78" s="17">
        <v>0.56000000000000005</v>
      </c>
      <c r="J78" s="15" t="s">
        <v>20</v>
      </c>
      <c r="K78" s="2"/>
    </row>
    <row r="79" spans="1:11" x14ac:dyDescent="0.2">
      <c r="A79" s="22" t="s">
        <v>286</v>
      </c>
      <c r="B79" s="14" t="s">
        <v>287</v>
      </c>
      <c r="C79" s="14" t="s">
        <v>288</v>
      </c>
      <c r="D79" s="15" t="s">
        <v>246</v>
      </c>
      <c r="E79" s="15" t="s">
        <v>19</v>
      </c>
      <c r="F79" s="16">
        <v>4.0500000000000001E-2</v>
      </c>
      <c r="G79" s="16">
        <v>2.718</v>
      </c>
      <c r="H79" s="17">
        <v>4</v>
      </c>
      <c r="I79" s="17">
        <v>0.67</v>
      </c>
      <c r="J79" s="15" t="s">
        <v>35</v>
      </c>
      <c r="K79" s="2"/>
    </row>
    <row r="80" spans="1:11" x14ac:dyDescent="0.2">
      <c r="A80" s="22" t="s">
        <v>289</v>
      </c>
      <c r="B80" s="14" t="s">
        <v>290</v>
      </c>
      <c r="C80" s="14" t="s">
        <v>291</v>
      </c>
      <c r="D80" s="15" t="s">
        <v>73</v>
      </c>
      <c r="E80" s="15" t="s">
        <v>19</v>
      </c>
      <c r="F80" s="16">
        <v>1.35E-2</v>
      </c>
      <c r="G80" s="16">
        <v>3.0430000000000001</v>
      </c>
      <c r="H80" s="17">
        <v>3.2</v>
      </c>
      <c r="I80" s="15">
        <v>0.1</v>
      </c>
      <c r="J80" s="15" t="s">
        <v>20</v>
      </c>
      <c r="K80" s="2"/>
    </row>
    <row r="81" spans="1:11" x14ac:dyDescent="0.2">
      <c r="A81" s="22" t="s">
        <v>292</v>
      </c>
      <c r="B81" s="14" t="s">
        <v>293</v>
      </c>
      <c r="C81" s="14" t="s">
        <v>294</v>
      </c>
      <c r="D81" s="15" t="s">
        <v>214</v>
      </c>
      <c r="E81" s="15" t="s">
        <v>19</v>
      </c>
      <c r="F81" s="16">
        <v>3.44E-2</v>
      </c>
      <c r="G81" s="16">
        <v>2.968</v>
      </c>
      <c r="H81" s="17"/>
      <c r="I81" s="17"/>
      <c r="J81" s="15" t="s">
        <v>35</v>
      </c>
      <c r="K81" s="2"/>
    </row>
    <row r="82" spans="1:11" x14ac:dyDescent="0.2">
      <c r="A82" s="22" t="s">
        <v>295</v>
      </c>
      <c r="B82" s="14" t="s">
        <v>296</v>
      </c>
      <c r="C82" s="14" t="s">
        <v>297</v>
      </c>
      <c r="D82" s="15" t="s">
        <v>214</v>
      </c>
      <c r="E82" s="15" t="s">
        <v>19</v>
      </c>
      <c r="F82" s="16">
        <v>2.0299999999999999E-2</v>
      </c>
      <c r="G82" s="16">
        <v>3.1263999999999998</v>
      </c>
      <c r="H82" s="17">
        <v>2.8</v>
      </c>
      <c r="I82" s="17">
        <v>0</v>
      </c>
      <c r="J82" s="15" t="s">
        <v>35</v>
      </c>
      <c r="K82" s="2"/>
    </row>
    <row r="83" spans="1:11" x14ac:dyDescent="0.2">
      <c r="A83" s="22" t="s">
        <v>298</v>
      </c>
      <c r="B83" s="14" t="s">
        <v>299</v>
      </c>
      <c r="C83" s="14" t="s">
        <v>300</v>
      </c>
      <c r="D83" s="15" t="s">
        <v>275</v>
      </c>
      <c r="E83" s="15" t="s">
        <v>19</v>
      </c>
      <c r="F83" s="16">
        <v>0.01</v>
      </c>
      <c r="G83" s="16">
        <v>3.12</v>
      </c>
      <c r="H83" s="17">
        <v>3.5</v>
      </c>
      <c r="I83" s="17">
        <v>0.53</v>
      </c>
      <c r="J83" s="15" t="s">
        <v>20</v>
      </c>
      <c r="K83" s="2"/>
    </row>
    <row r="84" spans="1:11" x14ac:dyDescent="0.2">
      <c r="A84" s="22" t="s">
        <v>301</v>
      </c>
      <c r="B84" s="14" t="s">
        <v>302</v>
      </c>
      <c r="C84" s="14" t="s">
        <v>303</v>
      </c>
      <c r="D84" s="15" t="s">
        <v>304</v>
      </c>
      <c r="E84" s="15" t="s">
        <v>19</v>
      </c>
      <c r="F84" s="16">
        <v>1.1480000000000001E-2</v>
      </c>
      <c r="G84" s="16">
        <v>3.09</v>
      </c>
      <c r="H84" s="17">
        <v>4.4000000000000004</v>
      </c>
      <c r="I84" s="17">
        <v>0.79</v>
      </c>
      <c r="J84" s="15" t="s">
        <v>20</v>
      </c>
      <c r="K84" s="2"/>
    </row>
    <row r="85" spans="1:11" x14ac:dyDescent="0.2">
      <c r="A85" s="22" t="s">
        <v>305</v>
      </c>
      <c r="B85" s="14" t="s">
        <v>306</v>
      </c>
      <c r="C85" s="14" t="s">
        <v>307</v>
      </c>
      <c r="D85" s="15" t="s">
        <v>73</v>
      </c>
      <c r="E85" s="15" t="s">
        <v>19</v>
      </c>
      <c r="F85" s="16">
        <v>1.1480000000000001E-2</v>
      </c>
      <c r="G85" s="16">
        <v>3.06</v>
      </c>
      <c r="H85" s="17">
        <v>4.0999999999999996</v>
      </c>
      <c r="I85" s="17">
        <v>0.5</v>
      </c>
      <c r="J85" s="15" t="s">
        <v>20</v>
      </c>
      <c r="K85" s="2"/>
    </row>
    <row r="86" spans="1:11" x14ac:dyDescent="0.2">
      <c r="A86" s="22" t="s">
        <v>308</v>
      </c>
      <c r="B86" s="14" t="s">
        <v>309</v>
      </c>
      <c r="C86" s="14" t="s">
        <v>310</v>
      </c>
      <c r="D86" s="15" t="s">
        <v>311</v>
      </c>
      <c r="E86" s="15" t="s">
        <v>34</v>
      </c>
      <c r="F86" s="16">
        <v>1.5299999999999999E-2</v>
      </c>
      <c r="G86" s="16">
        <v>3.0626000000000002</v>
      </c>
      <c r="H86" s="17">
        <v>2</v>
      </c>
      <c r="I86" s="17">
        <v>0</v>
      </c>
      <c r="J86" s="15" t="s">
        <v>35</v>
      </c>
      <c r="K86" s="2"/>
    </row>
    <row r="87" spans="1:11" x14ac:dyDescent="0.2">
      <c r="A87" s="22" t="s">
        <v>312</v>
      </c>
      <c r="B87" s="14" t="s">
        <v>313</v>
      </c>
      <c r="C87" s="14" t="s">
        <v>314</v>
      </c>
      <c r="D87" s="15" t="s">
        <v>311</v>
      </c>
      <c r="E87" s="15" t="s">
        <v>34</v>
      </c>
      <c r="F87" s="16">
        <v>1.24E-2</v>
      </c>
      <c r="G87" s="16">
        <v>3.1109</v>
      </c>
      <c r="H87" s="17">
        <v>2</v>
      </c>
      <c r="I87" s="17">
        <v>0</v>
      </c>
      <c r="J87" s="15" t="s">
        <v>35</v>
      </c>
      <c r="K87" s="2"/>
    </row>
    <row r="88" spans="1:11" x14ac:dyDescent="0.2">
      <c r="A88" s="22" t="s">
        <v>315</v>
      </c>
      <c r="B88" s="14" t="s">
        <v>316</v>
      </c>
      <c r="C88" s="14" t="s">
        <v>317</v>
      </c>
      <c r="D88" s="15" t="s">
        <v>311</v>
      </c>
      <c r="E88" s="15" t="s">
        <v>34</v>
      </c>
      <c r="F88" s="16">
        <v>1.55E-2</v>
      </c>
      <c r="G88" s="16">
        <v>3.0626000000000002</v>
      </c>
      <c r="H88" s="17">
        <v>2</v>
      </c>
      <c r="I88" s="17">
        <v>0</v>
      </c>
      <c r="J88" s="15" t="s">
        <v>35</v>
      </c>
      <c r="K88" s="2"/>
    </row>
    <row r="89" spans="1:11" x14ac:dyDescent="0.2">
      <c r="A89" s="22" t="s">
        <v>318</v>
      </c>
      <c r="B89" s="14" t="s">
        <v>319</v>
      </c>
      <c r="C89" s="14" t="s">
        <v>320</v>
      </c>
      <c r="D89" s="15" t="s">
        <v>311</v>
      </c>
      <c r="E89" s="15" t="s">
        <v>34</v>
      </c>
      <c r="F89" s="16">
        <v>1.47E-2</v>
      </c>
      <c r="G89" s="16">
        <v>3.0548000000000002</v>
      </c>
      <c r="H89" s="17">
        <v>2</v>
      </c>
      <c r="I89" s="17">
        <v>0</v>
      </c>
      <c r="J89" s="15" t="s">
        <v>35</v>
      </c>
      <c r="K89" s="2"/>
    </row>
    <row r="90" spans="1:11" x14ac:dyDescent="0.2">
      <c r="A90" s="22" t="s">
        <v>321</v>
      </c>
      <c r="B90" s="14" t="s">
        <v>322</v>
      </c>
      <c r="C90" s="14" t="s">
        <v>323</v>
      </c>
      <c r="D90" s="15" t="s">
        <v>311</v>
      </c>
      <c r="E90" s="15" t="s">
        <v>34</v>
      </c>
      <c r="F90" s="16">
        <v>3.3500000000000002E-2</v>
      </c>
      <c r="G90" s="16">
        <v>2.7086000000000001</v>
      </c>
      <c r="H90" s="17">
        <v>2</v>
      </c>
      <c r="I90" s="17">
        <v>0</v>
      </c>
      <c r="J90" s="15" t="s">
        <v>35</v>
      </c>
      <c r="K90" s="2"/>
    </row>
    <row r="91" spans="1:11" x14ac:dyDescent="0.2">
      <c r="A91" s="22" t="s">
        <v>324</v>
      </c>
      <c r="B91" s="14" t="s">
        <v>325</v>
      </c>
      <c r="C91" s="14" t="s">
        <v>326</v>
      </c>
      <c r="D91" s="15" t="s">
        <v>311</v>
      </c>
      <c r="E91" s="15" t="s">
        <v>34</v>
      </c>
      <c r="F91" s="16">
        <v>2.5000000000000001E-2</v>
      </c>
      <c r="G91" s="16">
        <v>2.9214000000000002</v>
      </c>
      <c r="H91" s="17">
        <v>2</v>
      </c>
      <c r="I91" s="17">
        <v>0.08</v>
      </c>
      <c r="J91" s="15" t="s">
        <v>35</v>
      </c>
      <c r="K91" s="2"/>
    </row>
    <row r="92" spans="1:11" x14ac:dyDescent="0.2">
      <c r="A92" s="22" t="s">
        <v>327</v>
      </c>
      <c r="B92" s="14" t="s">
        <v>328</v>
      </c>
      <c r="C92" s="14" t="s">
        <v>329</v>
      </c>
      <c r="D92" s="15" t="s">
        <v>304</v>
      </c>
      <c r="E92" s="15" t="s">
        <v>19</v>
      </c>
      <c r="F92" s="16">
        <v>1.5140000000000001E-2</v>
      </c>
      <c r="G92" s="16">
        <v>2.99</v>
      </c>
      <c r="H92" s="17">
        <v>3.8</v>
      </c>
      <c r="I92" s="17">
        <v>0.55000000000000004</v>
      </c>
      <c r="J92" s="15" t="s">
        <v>20</v>
      </c>
      <c r="K92" s="2"/>
    </row>
    <row r="93" spans="1:11" x14ac:dyDescent="0.2">
      <c r="A93" s="22" t="s">
        <v>330</v>
      </c>
      <c r="B93" s="14" t="s">
        <v>331</v>
      </c>
      <c r="C93" s="14" t="s">
        <v>332</v>
      </c>
      <c r="D93" s="15" t="s">
        <v>311</v>
      </c>
      <c r="E93" s="15" t="s">
        <v>34</v>
      </c>
      <c r="F93" s="16">
        <v>1.21E-2</v>
      </c>
      <c r="G93" s="16">
        <v>3.0274999999999999</v>
      </c>
      <c r="H93" s="17"/>
      <c r="I93" s="17"/>
      <c r="J93" s="15" t="s">
        <v>333</v>
      </c>
      <c r="K93" s="2"/>
    </row>
    <row r="94" spans="1:11" x14ac:dyDescent="0.2">
      <c r="A94" s="22" t="s">
        <v>334</v>
      </c>
      <c r="B94" s="14" t="s">
        <v>335</v>
      </c>
      <c r="C94" s="14" t="s">
        <v>336</v>
      </c>
      <c r="D94" s="15" t="s">
        <v>311</v>
      </c>
      <c r="E94" s="15" t="s">
        <v>34</v>
      </c>
      <c r="F94" s="16">
        <v>4.5999999999999999E-3</v>
      </c>
      <c r="G94" s="16">
        <v>3.4291</v>
      </c>
      <c r="H94" s="17">
        <v>2</v>
      </c>
      <c r="I94" s="17">
        <v>0.06</v>
      </c>
      <c r="J94" s="15" t="s">
        <v>35</v>
      </c>
      <c r="K94" s="2"/>
    </row>
    <row r="95" spans="1:11" x14ac:dyDescent="0.2">
      <c r="A95" s="22" t="s">
        <v>337</v>
      </c>
      <c r="B95" s="14" t="s">
        <v>338</v>
      </c>
      <c r="C95" s="14" t="s">
        <v>339</v>
      </c>
      <c r="D95" s="15" t="s">
        <v>311</v>
      </c>
      <c r="E95" s="15" t="s">
        <v>34</v>
      </c>
      <c r="F95" s="16">
        <v>9.9000000000000008E-3</v>
      </c>
      <c r="G95" s="16">
        <v>3.1707999999999998</v>
      </c>
      <c r="H95" s="17">
        <v>2</v>
      </c>
      <c r="I95" s="17">
        <v>0</v>
      </c>
      <c r="J95" s="15" t="s">
        <v>35</v>
      </c>
      <c r="K95" s="2"/>
    </row>
    <row r="96" spans="1:11" x14ac:dyDescent="0.2">
      <c r="A96" s="22" t="s">
        <v>340</v>
      </c>
      <c r="B96" s="14" t="s">
        <v>341</v>
      </c>
      <c r="C96" s="14" t="s">
        <v>342</v>
      </c>
      <c r="D96" s="15" t="s">
        <v>311</v>
      </c>
      <c r="E96" s="15" t="s">
        <v>34</v>
      </c>
      <c r="F96" s="16">
        <v>0.121</v>
      </c>
      <c r="G96" s="16">
        <v>3.0274999999999999</v>
      </c>
      <c r="H96" s="17">
        <v>2</v>
      </c>
      <c r="I96" s="17">
        <v>0</v>
      </c>
      <c r="J96" s="15" t="s">
        <v>35</v>
      </c>
      <c r="K96" s="2"/>
    </row>
    <row r="97" spans="1:11" x14ac:dyDescent="0.2">
      <c r="A97" s="23" t="s">
        <v>343</v>
      </c>
      <c r="B97" s="14" t="s">
        <v>344</v>
      </c>
      <c r="C97" s="14" t="s">
        <v>345</v>
      </c>
      <c r="D97" s="15" t="s">
        <v>311</v>
      </c>
      <c r="E97" s="15" t="s">
        <v>34</v>
      </c>
      <c r="F97" s="16">
        <v>1.5599999999999999E-2</v>
      </c>
      <c r="G97" s="16">
        <v>3.0640999999999998</v>
      </c>
      <c r="H97" s="17">
        <v>2</v>
      </c>
      <c r="I97" s="17">
        <v>0</v>
      </c>
      <c r="J97" s="15" t="s">
        <v>35</v>
      </c>
      <c r="K97" s="2"/>
    </row>
    <row r="98" spans="1:11" x14ac:dyDescent="0.2">
      <c r="A98" s="22" t="s">
        <v>346</v>
      </c>
      <c r="B98" s="14" t="s">
        <v>347</v>
      </c>
      <c r="C98" s="14" t="s">
        <v>348</v>
      </c>
      <c r="D98" s="15" t="s">
        <v>311</v>
      </c>
      <c r="E98" s="15" t="s">
        <v>34</v>
      </c>
      <c r="F98" s="16">
        <v>2.5000000000000001E-2</v>
      </c>
      <c r="G98" s="16">
        <v>2.9214000000000002</v>
      </c>
      <c r="H98" s="17">
        <v>2</v>
      </c>
      <c r="I98" s="17">
        <v>0.02</v>
      </c>
      <c r="J98" s="15" t="s">
        <v>35</v>
      </c>
      <c r="K98" s="2"/>
    </row>
    <row r="99" spans="1:11" x14ac:dyDescent="0.2">
      <c r="A99" s="22" t="s">
        <v>349</v>
      </c>
      <c r="B99" s="14" t="s">
        <v>350</v>
      </c>
      <c r="C99" s="14" t="s">
        <v>351</v>
      </c>
      <c r="D99" s="15" t="s">
        <v>352</v>
      </c>
      <c r="E99" s="15" t="s">
        <v>19</v>
      </c>
      <c r="F99" s="16">
        <v>5.0000000000000001E-3</v>
      </c>
      <c r="G99" s="16">
        <v>3.0825</v>
      </c>
      <c r="H99" s="15">
        <v>4.5</v>
      </c>
      <c r="I99" s="15">
        <v>0.6</v>
      </c>
      <c r="J99" s="15" t="s">
        <v>35</v>
      </c>
      <c r="K99" s="2"/>
    </row>
    <row r="100" spans="1:11" x14ac:dyDescent="0.2">
      <c r="A100" s="22" t="s">
        <v>353</v>
      </c>
      <c r="B100" s="14" t="s">
        <v>354</v>
      </c>
      <c r="C100" s="5" t="s">
        <v>355</v>
      </c>
      <c r="D100" s="15" t="s">
        <v>18</v>
      </c>
      <c r="E100" s="15" t="s">
        <v>34</v>
      </c>
      <c r="F100" s="16">
        <v>1.95E-2</v>
      </c>
      <c r="G100" s="16">
        <v>2.99</v>
      </c>
      <c r="H100" s="17">
        <v>2.5</v>
      </c>
      <c r="I100" s="17">
        <v>0.1</v>
      </c>
      <c r="J100" s="15" t="s">
        <v>20</v>
      </c>
      <c r="K100" s="2"/>
    </row>
    <row r="101" spans="1:11" x14ac:dyDescent="0.2">
      <c r="A101" s="22" t="s">
        <v>356</v>
      </c>
      <c r="B101" s="14" t="s">
        <v>357</v>
      </c>
      <c r="C101" s="14" t="s">
        <v>358</v>
      </c>
      <c r="D101" s="15" t="s">
        <v>18</v>
      </c>
      <c r="E101" s="15" t="s">
        <v>34</v>
      </c>
      <c r="F101" s="16">
        <v>1.9949999999999999E-2</v>
      </c>
      <c r="G101" s="16">
        <v>2.99</v>
      </c>
      <c r="H101" s="17">
        <v>2</v>
      </c>
      <c r="I101" s="17">
        <v>0</v>
      </c>
      <c r="J101" s="15" t="s">
        <v>20</v>
      </c>
      <c r="K101" s="2"/>
    </row>
    <row r="102" spans="1:11" x14ac:dyDescent="0.2">
      <c r="A102" s="22" t="s">
        <v>359</v>
      </c>
      <c r="B102" s="14" t="s">
        <v>360</v>
      </c>
      <c r="C102" s="14" t="s">
        <v>361</v>
      </c>
      <c r="D102" s="15" t="s">
        <v>18</v>
      </c>
      <c r="E102" s="15" t="s">
        <v>25</v>
      </c>
      <c r="F102" s="16">
        <v>1.9949999999999999E-2</v>
      </c>
      <c r="G102" s="16">
        <v>2.95</v>
      </c>
      <c r="H102" s="17">
        <v>3.1</v>
      </c>
      <c r="I102" s="17">
        <v>0.2</v>
      </c>
      <c r="J102" s="15" t="s">
        <v>20</v>
      </c>
      <c r="K102" s="2"/>
    </row>
    <row r="103" spans="1:11" x14ac:dyDescent="0.2">
      <c r="A103" s="22" t="s">
        <v>362</v>
      </c>
      <c r="B103" s="14" t="s">
        <v>363</v>
      </c>
      <c r="C103" s="14" t="s">
        <v>364</v>
      </c>
      <c r="D103" s="15" t="s">
        <v>18</v>
      </c>
      <c r="E103" s="15" t="s">
        <v>34</v>
      </c>
      <c r="F103" s="16">
        <v>1.4789999999999999E-2</v>
      </c>
      <c r="G103" s="16">
        <v>3.01</v>
      </c>
      <c r="H103" s="17">
        <v>2</v>
      </c>
      <c r="I103" s="17">
        <v>0</v>
      </c>
      <c r="J103" s="15" t="s">
        <v>20</v>
      </c>
      <c r="K103" s="2"/>
    </row>
    <row r="104" spans="1:11" x14ac:dyDescent="0.2">
      <c r="A104" s="22" t="s">
        <v>365</v>
      </c>
      <c r="B104" s="14" t="s">
        <v>366</v>
      </c>
      <c r="C104" s="14" t="s">
        <v>367</v>
      </c>
      <c r="D104" s="15" t="s">
        <v>18</v>
      </c>
      <c r="E104" s="15" t="s">
        <v>25</v>
      </c>
      <c r="F104" s="16">
        <v>2.188E-2</v>
      </c>
      <c r="G104" s="16">
        <v>2.96</v>
      </c>
      <c r="H104" s="15">
        <v>3.3</v>
      </c>
      <c r="I104" s="15">
        <v>0.3</v>
      </c>
      <c r="J104" s="15" t="s">
        <v>20</v>
      </c>
      <c r="K104" s="2"/>
    </row>
    <row r="105" spans="1:11" x14ac:dyDescent="0.2">
      <c r="A105" s="22" t="s">
        <v>368</v>
      </c>
      <c r="B105" s="14" t="s">
        <v>369</v>
      </c>
      <c r="C105" s="20" t="s">
        <v>370</v>
      </c>
      <c r="D105" s="15" t="s">
        <v>18</v>
      </c>
      <c r="E105" s="15" t="s">
        <v>34</v>
      </c>
      <c r="F105" s="16">
        <v>1.66E-2</v>
      </c>
      <c r="G105" s="16">
        <v>2.99</v>
      </c>
      <c r="H105" s="17"/>
      <c r="I105" s="17"/>
      <c r="J105" s="15" t="s">
        <v>20</v>
      </c>
      <c r="K105" s="2"/>
    </row>
    <row r="106" spans="1:11" x14ac:dyDescent="0.2">
      <c r="A106" s="22" t="s">
        <v>389</v>
      </c>
      <c r="B106" s="14" t="s">
        <v>372</v>
      </c>
      <c r="C106" s="14" t="s">
        <v>373</v>
      </c>
      <c r="D106" s="15" t="s">
        <v>371</v>
      </c>
      <c r="E106" s="15" t="s">
        <v>19</v>
      </c>
      <c r="F106" s="16">
        <v>3.8E-3</v>
      </c>
      <c r="G106" s="16">
        <v>3.21</v>
      </c>
      <c r="H106" s="17">
        <v>4.2</v>
      </c>
      <c r="I106" s="17">
        <v>0.72</v>
      </c>
      <c r="J106" s="15" t="s">
        <v>20</v>
      </c>
      <c r="K106" s="2"/>
    </row>
    <row r="107" spans="1:11" x14ac:dyDescent="0.2">
      <c r="A107" s="24" t="s">
        <v>374</v>
      </c>
      <c r="B107" s="14" t="s">
        <v>375</v>
      </c>
      <c r="C107" s="14" t="s">
        <v>376</v>
      </c>
      <c r="D107" s="15" t="s">
        <v>61</v>
      </c>
      <c r="E107" s="15" t="s">
        <v>19</v>
      </c>
      <c r="F107" s="16">
        <v>8.9099999999999995E-3</v>
      </c>
      <c r="G107" s="16">
        <v>3.01</v>
      </c>
      <c r="H107" s="17">
        <v>3.3</v>
      </c>
      <c r="I107" s="17">
        <v>0.1</v>
      </c>
      <c r="J107" s="15" t="s">
        <v>20</v>
      </c>
      <c r="K107" s="2"/>
    </row>
    <row r="108" spans="1:11" x14ac:dyDescent="0.2">
      <c r="A108" s="13" t="s">
        <v>394</v>
      </c>
      <c r="B108" s="14" t="s">
        <v>393</v>
      </c>
      <c r="C108" s="14" t="s">
        <v>400</v>
      </c>
      <c r="D108" s="15" t="s">
        <v>91</v>
      </c>
      <c r="E108" s="15" t="s">
        <v>19</v>
      </c>
      <c r="F108" s="16">
        <v>1.7000000000000001E-2</v>
      </c>
      <c r="G108" s="16">
        <v>2.95</v>
      </c>
      <c r="H108" s="17">
        <v>4.0999999999999996</v>
      </c>
      <c r="I108" s="17">
        <v>0.4</v>
      </c>
      <c r="J108" s="15" t="s">
        <v>20</v>
      </c>
      <c r="K108" s="2"/>
    </row>
    <row r="109" spans="1:11" ht="22" x14ac:dyDescent="0.25">
      <c r="A109" s="21"/>
      <c r="B109" s="14"/>
      <c r="C109" s="14"/>
      <c r="D109" s="15"/>
      <c r="E109" s="15"/>
      <c r="F109" s="34"/>
      <c r="G109" s="16"/>
      <c r="H109" s="15"/>
      <c r="I109" s="17"/>
      <c r="J109" s="15"/>
      <c r="K109" s="2"/>
    </row>
    <row r="110" spans="1:11" x14ac:dyDescent="0.2">
      <c r="K110" s="2"/>
    </row>
    <row r="111" spans="1:11" x14ac:dyDescent="0.2">
      <c r="K111" s="2"/>
    </row>
    <row r="112" spans="1:11" x14ac:dyDescent="0.2">
      <c r="K112" s="2"/>
    </row>
    <row r="113" spans="11:11" x14ac:dyDescent="0.2">
      <c r="K113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1" spans="11:11" x14ac:dyDescent="0.2">
      <c r="K121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2"/>
    </row>
    <row r="138" spans="11:11" x14ac:dyDescent="0.2">
      <c r="K138" s="2"/>
    </row>
    <row r="139" spans="11:11" x14ac:dyDescent="0.2">
      <c r="K139" s="2"/>
    </row>
    <row r="140" spans="11:11" x14ac:dyDescent="0.2">
      <c r="K140" s="10"/>
    </row>
    <row r="141" spans="11:11" x14ac:dyDescent="0.2">
      <c r="K141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mrc.fish</vt:lpstr>
      <vt:lpstr>mrc.rugosity</vt:lpstr>
      <vt:lpstr>species.lookup</vt:lpstr>
      <vt:lpstr>species.lookup!fish.list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2020-11-25T20:37:16Z</dcterms:modified>
</cp:coreProperties>
</file>